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0c2fadecdeabb8c/Desktop/BCS/excel-challenge/"/>
    </mc:Choice>
  </mc:AlternateContent>
  <xr:revisionPtr revIDLastSave="116" documentId="13_ncr:1_{5967C1D6-BD8E-4BB4-B9F1-366F01A010CF}" xr6:coauthVersionLast="45" xr6:coauthVersionMax="45" xr10:uidLastSave="{C863B4A1-3000-4150-B4C7-FA4A57C925C0}"/>
  <bookViews>
    <workbookView xWindow="-108" yWindow="-108" windowWidth="23256" windowHeight="12576" activeTab="1" xr2:uid="{00000000-000D-0000-FFFF-FFFF00000000}"/>
  </bookViews>
  <sheets>
    <sheet name="data" sheetId="1" r:id="rId1"/>
    <sheet name="CategorySuccessRate" sheetId="2" r:id="rId2"/>
    <sheet name="SubCategorySuccessRate" sheetId="3" r:id="rId3"/>
    <sheet name="YearlySuccessRate" sheetId="13" r:id="rId4"/>
    <sheet name="Bonus 1" sheetId="14" r:id="rId5"/>
    <sheet name="Answer3" sheetId="16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4" l="1"/>
  <c r="D6" i="14" l="1"/>
  <c r="D5" i="14"/>
  <c r="D4" i="14"/>
  <c r="D3" i="14"/>
  <c r="D2" i="14"/>
  <c r="D13" i="14"/>
  <c r="D12" i="14"/>
  <c r="D11" i="14"/>
  <c r="D10" i="14"/>
  <c r="D9" i="14"/>
  <c r="D8" i="14"/>
  <c r="D7" i="14"/>
  <c r="C13" i="14"/>
  <c r="C12" i="14"/>
  <c r="C11" i="14"/>
  <c r="C10" i="14"/>
  <c r="C9" i="14"/>
  <c r="C8" i="14"/>
  <c r="C6" i="14"/>
  <c r="C5" i="14"/>
  <c r="C4" i="14"/>
  <c r="C3" i="14"/>
  <c r="C2" i="14"/>
  <c r="B7" i="14"/>
  <c r="B2" i="14"/>
  <c r="B13" i="14"/>
  <c r="B12" i="14"/>
  <c r="B11" i="14"/>
  <c r="B10" i="14"/>
  <c r="B9" i="14"/>
  <c r="B8" i="14"/>
  <c r="B6" i="14"/>
  <c r="B5" i="14"/>
  <c r="B4" i="14"/>
  <c r="B3" i="14"/>
  <c r="E10" i="14" l="1"/>
  <c r="G10" i="14" s="1"/>
  <c r="E11" i="14"/>
  <c r="H11" i="14"/>
  <c r="E8" i="14"/>
  <c r="G8" i="14" s="1"/>
  <c r="G11" i="14"/>
  <c r="E9" i="14"/>
  <c r="H9" i="14" s="1"/>
  <c r="E3" i="14"/>
  <c r="H3" i="14" s="1"/>
  <c r="G9" i="14"/>
  <c r="H10" i="14"/>
  <c r="E7" i="14"/>
  <c r="G7" i="14" s="1"/>
  <c r="F11" i="14"/>
  <c r="E2" i="14"/>
  <c r="H2" i="14" s="1"/>
  <c r="E6" i="14"/>
  <c r="F6" i="14" s="1"/>
  <c r="F10" i="14"/>
  <c r="E13" i="14"/>
  <c r="F13" i="14" s="1"/>
  <c r="E5" i="14"/>
  <c r="G5" i="14" s="1"/>
  <c r="F9" i="14"/>
  <c r="E12" i="14"/>
  <c r="H12" i="14" s="1"/>
  <c r="E4" i="14"/>
  <c r="F4" i="14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5" i="14" l="1"/>
  <c r="H5" i="14"/>
  <c r="F8" i="14"/>
  <c r="F3" i="14"/>
  <c r="F12" i="14"/>
  <c r="G3" i="14"/>
  <c r="G13" i="14"/>
  <c r="F2" i="14"/>
  <c r="G2" i="14"/>
  <c r="H13" i="14"/>
  <c r="H7" i="14"/>
  <c r="H8" i="14"/>
  <c r="G6" i="14"/>
  <c r="H4" i="14"/>
  <c r="G12" i="14"/>
  <c r="G4" i="14"/>
  <c r="H6" i="14"/>
  <c r="F7" i="14"/>
</calcChain>
</file>

<file path=xl/sharedStrings.xml><?xml version="1.0" encoding="utf-8"?>
<sst xmlns="http://schemas.openxmlformats.org/spreadsheetml/2006/main" count="24833" uniqueCount="8402">
  <si>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</si>
  <si>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</si>
  <si>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</si>
  <si>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</si>
  <si>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</si>
  <si>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</si>
  <si>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</si>
  <si>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</si>
  <si>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</si>
  <si>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</si>
  <si>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</si>
  <si>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</si>
  <si>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</si>
  <si>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</si>
  <si>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</si>
  <si>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</si>
  <si>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</si>
  <si>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</si>
  <si>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</si>
  <si>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</si>
  <si>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</si>
  <si>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</si>
  <si>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</si>
  <si>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</si>
  <si>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</si>
  <si>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</si>
  <si>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</si>
  <si>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</si>
  <si>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</si>
  <si>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</si>
  <si>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</si>
  <si>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</si>
  <si>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</si>
  <si>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</si>
  <si>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</si>
  <si>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</si>
  <si>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</si>
  <si>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</si>
  <si>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</si>
  <si>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</si>
  <si>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</si>
  <si>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</si>
  <si>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</si>
  <si>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</si>
  <si>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</si>
  <si>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</si>
  <si>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</si>
  <si>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</si>
  <si>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</si>
  <si>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</si>
  <si>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</si>
  <si>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</si>
  <si>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</si>
  <si>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</si>
  <si>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</si>
  <si>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</si>
  <si>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</si>
  <si>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</si>
  <si>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</si>
  <si>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</si>
  <si>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</si>
  <si>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</si>
  <si>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</si>
  <si>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</si>
  <si>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</si>
  <si>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</si>
  <si>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</si>
  <si>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</si>
  <si>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</si>
  <si>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</si>
  <si>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</si>
  <si>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</si>
  <si>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</si>
  <si>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</si>
  <si>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</si>
  <si>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</si>
  <si>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</si>
  <si>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</si>
  <si>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</si>
  <si>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</si>
  <si>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</si>
  <si>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</si>
  <si>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</si>
  <si>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</si>
  <si>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</si>
  <si>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</si>
  <si>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</si>
  <si>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</si>
  <si>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</si>
  <si>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</si>
  <si>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</si>
  <si>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</si>
  <si>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</si>
  <si>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</si>
  <si>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</si>
  <si>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</si>
  <si>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</si>
  <si>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</si>
  <si>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</si>
  <si>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</si>
  <si>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</si>
  <si>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</si>
  <si>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</si>
  <si>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</si>
  <si>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</si>
  <si>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</si>
  <si>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</si>
  <si>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</si>
  <si>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</si>
  <si>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</si>
  <si>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</si>
  <si>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</si>
  <si>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</si>
  <si>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</si>
  <si>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</si>
  <si>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</si>
  <si>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</si>
  <si>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</si>
  <si>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</si>
  <si>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</si>
  <si>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</si>
  <si>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</si>
  <si>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</si>
  <si>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</si>
  <si>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</si>
  <si>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</si>
  <si>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</si>
  <si>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</si>
  <si>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</si>
  <si>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</si>
  <si>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</si>
  <si>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</si>
  <si>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</si>
  <si>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</si>
  <si>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</si>
  <si>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</si>
  <si>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</si>
  <si>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</si>
  <si>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</si>
  <si>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</si>
  <si>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</si>
  <si>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</si>
  <si>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</si>
  <si>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</si>
  <si>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</si>
  <si>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</si>
  <si>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</si>
  <si>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</si>
  <si>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</si>
  <si>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</si>
  <si>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</si>
  <si>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</si>
  <si>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</si>
  <si>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</si>
  <si>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</si>
  <si>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</si>
  <si>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</si>
  <si>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</si>
  <si>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</si>
  <si>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</si>
  <si>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</si>
  <si>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</si>
  <si>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</si>
  <si>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</si>
  <si>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</si>
  <si>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</si>
  <si>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</si>
  <si>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</si>
  <si>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</si>
  <si>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</si>
  <si>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</si>
  <si>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</si>
  <si>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</si>
  <si>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</si>
  <si>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</si>
  <si>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</si>
  <si>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</si>
  <si>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</si>
  <si>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</si>
  <si>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</si>
  <si>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</si>
  <si>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</si>
  <si>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</si>
  <si>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</si>
  <si>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</si>
  <si>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</si>
  <si>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</si>
  <si>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</si>
  <si>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</si>
  <si>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</si>
  <si>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</si>
  <si>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</si>
  <si>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</si>
  <si>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</si>
  <si>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</si>
  <si>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</si>
  <si>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</si>
  <si>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</si>
  <si>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</si>
  <si>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</si>
  <si>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</si>
  <si>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</si>
  <si>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</si>
  <si>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</si>
  <si>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</si>
  <si>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</si>
  <si>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</si>
  <si>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</si>
  <si>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</si>
  <si>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</si>
  <si>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</si>
  <si>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</si>
  <si>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</si>
  <si>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</si>
  <si>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</si>
  <si>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</si>
  <si>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</si>
  <si>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</si>
  <si>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</si>
  <si>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</si>
  <si>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</si>
  <si>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</si>
  <si>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</si>
  <si>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</si>
  <si>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</si>
  <si>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</si>
  <si>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</si>
  <si>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</si>
  <si>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</si>
  <si>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</si>
  <si>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</si>
  <si>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</si>
  <si>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</si>
  <si>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</si>
  <si>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</si>
  <si>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</si>
  <si>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</si>
  <si>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</si>
  <si>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</si>
  <si>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</si>
  <si>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</si>
  <si>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</si>
  <si>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</si>
  <si>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</si>
  <si>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</si>
  <si>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</si>
  <si>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</si>
  <si>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</si>
  <si>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</si>
  <si>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</si>
  <si>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</si>
  <si>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</si>
  <si>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</si>
  <si>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</si>
  <si>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</si>
  <si>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</si>
  <si>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</si>
  <si>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</si>
  <si>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</si>
  <si>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</si>
  <si>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</si>
  <si>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</si>
  <si>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</si>
  <si>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</si>
  <si>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</si>
  <si>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</si>
  <si>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</si>
  <si>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</si>
  <si>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</si>
  <si>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</si>
  <si>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</si>
  <si>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</si>
  <si>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</si>
  <si>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</si>
  <si>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</si>
  <si>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</si>
  <si>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</si>
  <si>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</si>
  <si>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</si>
  <si>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</si>
  <si>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</si>
  <si>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</si>
  <si>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</si>
  <si>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</si>
  <si>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</si>
  <si>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</si>
  <si>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</si>
  <si>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</si>
  <si>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</si>
  <si>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</si>
  <si>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</si>
  <si>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</si>
  <si>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</si>
  <si>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</si>
  <si>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</si>
  <si>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</si>
  <si>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</si>
  <si>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</si>
  <si>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</si>
  <si>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</si>
  <si>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</si>
  <si>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</si>
  <si>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</si>
  <si>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</si>
  <si>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</si>
  <si>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</si>
  <si>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</si>
  <si>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</si>
  <si>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</si>
  <si>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</si>
  <si>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</si>
  <si>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</si>
  <si>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</si>
  <si>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</si>
  <si>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</si>
  <si>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</si>
  <si>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</si>
  <si>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</si>
  <si>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</si>
  <si>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</si>
  <si>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</si>
  <si>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</si>
  <si>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</si>
  <si>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</si>
  <si>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</si>
  <si>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</si>
  <si>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</si>
  <si>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</si>
  <si>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</si>
  <si>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</si>
  <si>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</si>
  <si>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</si>
  <si>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</si>
  <si>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</si>
  <si>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</si>
  <si>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</si>
  <si>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</si>
  <si>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</si>
  <si>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</si>
  <si>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</si>
  <si>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</si>
  <si>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</si>
  <si>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</si>
  <si>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</si>
  <si>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</si>
  <si>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</si>
  <si>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</si>
  <si>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</si>
  <si>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</si>
  <si>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</si>
  <si>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</si>
  <si>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</si>
  <si>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</si>
  <si>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</si>
  <si>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</si>
  <si>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</si>
  <si>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</si>
  <si>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</si>
  <si>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</si>
  <si>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</si>
  <si>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</si>
  <si>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</si>
  <si>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</si>
  <si>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</si>
  <si>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</si>
  <si>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</si>
  <si>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</si>
  <si>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</si>
  <si>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</si>
  <si>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</si>
  <si>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</si>
  <si>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</si>
  <si>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</si>
  <si>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</si>
  <si>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</si>
  <si>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</si>
  <si>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</si>
  <si>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</si>
  <si>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</si>
  <si>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</si>
  <si>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</si>
  <si>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</si>
  <si>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</si>
  <si>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</si>
  <si>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</si>
  <si>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</si>
  <si>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</si>
  <si>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</si>
  <si>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</si>
  <si>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</si>
  <si>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</si>
  <si>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</si>
  <si>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</si>
  <si>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</si>
  <si>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</si>
  <si>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</si>
  <si>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</si>
  <si>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</si>
  <si>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</si>
  <si>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</si>
  <si>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</si>
  <si>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</si>
  <si>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</si>
  <si>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</si>
  <si>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</si>
  <si>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</si>
  <si>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</si>
  <si>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</si>
  <si>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</si>
  <si>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</si>
  <si>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</si>
  <si>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</si>
  <si>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</si>
  <si>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</si>
  <si>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</si>
  <si>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</si>
  <si>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</si>
  <si>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</si>
  <si>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</si>
  <si>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</si>
  <si>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</si>
  <si>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</si>
  <si>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</si>
  <si>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</si>
  <si>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</si>
  <si>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</si>
  <si>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</si>
  <si>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</si>
  <si>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</si>
  <si>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</si>
  <si>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</si>
  <si>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</si>
  <si>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</si>
  <si>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</si>
  <si>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</si>
  <si>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</si>
  <si>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</si>
  <si>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</si>
  <si>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</si>
  <si>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</si>
  <si>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</si>
  <si>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</si>
  <si>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</si>
  <si>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</si>
  <si>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</si>
  <si>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</si>
  <si>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</si>
  <si>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</si>
  <si>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</si>
  <si>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</si>
  <si>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</si>
  <si>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</si>
  <si>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</si>
  <si>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</si>
  <si>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</si>
  <si>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</si>
  <si>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</si>
  <si>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</si>
  <si>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</si>
  <si>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</si>
  <si>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</si>
  <si>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</si>
  <si>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</si>
  <si>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</si>
  <si>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</si>
  <si>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</si>
  <si>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</si>
  <si>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</si>
  <si>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</si>
  <si>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</si>
  <si>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</si>
  <si>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</si>
  <si>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</si>
  <si>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</si>
  <si>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</si>
  <si>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</si>
  <si>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</si>
  <si>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</si>
  <si>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</si>
  <si>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</si>
  <si>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</si>
  <si>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</si>
  <si>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</si>
  <si>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</si>
  <si>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</si>
  <si>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</si>
  <si>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</si>
  <si>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</si>
  <si>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</si>
  <si>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</si>
  <si>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</si>
  <si>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</si>
  <si>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</si>
  <si>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</si>
  <si>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</si>
  <si>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</si>
  <si>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</si>
  <si>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</si>
  <si>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</si>
  <si>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</si>
  <si>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</si>
  <si>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</si>
  <si>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</si>
  <si>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</si>
  <si>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</si>
  <si>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</si>
  <si>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</si>
  <si>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</si>
  <si>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</si>
  <si>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</si>
  <si>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</si>
  <si>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</si>
  <si>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</si>
  <si>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</si>
  <si>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</si>
  <si>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</si>
  <si>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</si>
  <si>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</si>
  <si>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</si>
  <si>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</si>
  <si>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</si>
  <si>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</si>
  <si>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</si>
  <si>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</si>
  <si>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</si>
  <si>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</si>
  <si>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</si>
  <si>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</si>
  <si>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</si>
  <si>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</si>
  <si>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</si>
  <si>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</si>
  <si>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</si>
  <si>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</si>
  <si>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</si>
  <si>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</si>
  <si>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</si>
  <si>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</si>
  <si>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</si>
  <si>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</si>
  <si>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</si>
  <si>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</si>
  <si>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</si>
  <si>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</si>
  <si>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</si>
  <si>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</si>
  <si>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</si>
  <si>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</si>
  <si>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</si>
  <si>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</si>
  <si>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</si>
  <si>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</si>
  <si>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</si>
  <si>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</si>
  <si>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</si>
  <si>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</si>
  <si>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</si>
  <si>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</si>
  <si>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</si>
  <si>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</si>
  <si>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</si>
  <si>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</si>
  <si>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</si>
  <si>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</si>
  <si>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</si>
  <si>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</si>
  <si>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</si>
  <si>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</si>
  <si>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</si>
  <si>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</si>
  <si>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</si>
  <si>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</si>
  <si>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</si>
  <si>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</si>
  <si>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</si>
  <si>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</si>
  <si>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</si>
  <si>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</si>
  <si>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</si>
  <si>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</si>
  <si>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</si>
  <si>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</si>
  <si>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</si>
  <si>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</si>
  <si>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</si>
  <si>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</si>
  <si>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</si>
  <si>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</si>
  <si>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</si>
  <si>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</si>
  <si>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</si>
  <si>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</si>
  <si>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</si>
  <si>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</si>
  <si>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</si>
  <si>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</si>
  <si>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</si>
  <si>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</si>
  <si>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</si>
  <si>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</si>
  <si>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</si>
  <si>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</si>
  <si>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</si>
  <si>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</si>
  <si>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</si>
  <si>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</si>
  <si>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</si>
  <si>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</si>
  <si>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</si>
  <si>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</si>
  <si>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</si>
  <si>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</si>
  <si>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</si>
  <si>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</si>
  <si>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</si>
  <si>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</si>
  <si>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</si>
  <si>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</si>
  <si>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</si>
  <si>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</si>
  <si>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</si>
  <si>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</si>
  <si>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</si>
  <si>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</si>
  <si>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</si>
  <si>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</si>
  <si>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</si>
  <si>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</si>
  <si>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</si>
  <si>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</si>
  <si>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</si>
  <si>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</si>
  <si>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</si>
  <si>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</si>
  <si>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</si>
  <si>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</si>
  <si>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</si>
  <si>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</si>
  <si>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</si>
  <si>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</si>
  <si>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</si>
  <si>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</si>
  <si>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</si>
  <si>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</si>
  <si>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</si>
  <si>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</si>
  <si>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</si>
  <si>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</si>
  <si>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</si>
  <si>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</si>
  <si>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</si>
  <si>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</si>
  <si>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</si>
  <si>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</si>
  <si>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</si>
  <si>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</si>
  <si>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</si>
  <si>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</si>
  <si>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</si>
  <si>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</si>
  <si>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</si>
  <si>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</si>
  <si>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</si>
  <si>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</si>
  <si>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</si>
  <si>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</si>
  <si>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</si>
  <si>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</si>
  <si>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</si>
  <si>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</si>
  <si>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</si>
  <si>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</si>
  <si>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</si>
  <si>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</si>
  <si>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</si>
  <si>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</si>
  <si>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</si>
  <si>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</si>
  <si>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</si>
  <si>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</si>
  <si>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</si>
  <si>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</si>
  <si>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</si>
  <si>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</si>
  <si>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</si>
  <si>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</si>
  <si>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</si>
  <si>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</si>
  <si>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</si>
  <si>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</si>
  <si>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</si>
  <si>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</si>
  <si>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</si>
  <si>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</si>
  <si>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</si>
  <si>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</si>
  <si>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</si>
  <si>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</si>
  <si>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</si>
  <si>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</si>
  <si>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</si>
  <si>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</si>
  <si>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</si>
  <si>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</si>
  <si>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</si>
  <si>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</si>
  <si>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</si>
  <si>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</si>
  <si>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</si>
  <si>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</si>
  <si>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</si>
  <si>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</si>
  <si>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</si>
  <si>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</si>
  <si>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</si>
  <si>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</si>
  <si>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</si>
  <si>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</si>
  <si>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</si>
  <si>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</si>
  <si>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</si>
  <si>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</si>
  <si>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</si>
  <si>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</si>
  <si>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</si>
  <si>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</si>
  <si>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</si>
  <si>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</si>
  <si>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</si>
  <si>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</si>
  <si>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</si>
  <si>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</si>
  <si>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</si>
  <si>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</si>
  <si>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</si>
  <si>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</si>
  <si>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</si>
  <si>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</si>
  <si>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</si>
  <si>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</si>
  <si>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</si>
  <si>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</si>
  <si>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</si>
  <si>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</si>
  <si>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</si>
  <si>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</si>
  <si>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</si>
  <si>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</si>
  <si>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</si>
  <si>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</si>
  <si>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</si>
  <si>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</si>
  <si>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</si>
  <si>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</si>
  <si>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</si>
  <si>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</si>
  <si>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</si>
  <si>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</si>
  <si>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</si>
  <si>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</si>
  <si>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</si>
  <si>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</si>
  <si>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</si>
  <si>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</si>
  <si>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</si>
  <si>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</si>
  <si>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</si>
  <si>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</si>
  <si>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</si>
  <si>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</si>
  <si>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</si>
  <si>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</si>
  <si>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</si>
  <si>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</si>
  <si>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</si>
  <si>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</si>
  <si>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</si>
  <si>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</si>
  <si>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</si>
  <si>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</si>
  <si>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</si>
  <si>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</si>
  <si>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</si>
  <si>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</si>
  <si>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</si>
  <si>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</si>
  <si>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</si>
  <si>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</si>
  <si>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</si>
  <si>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</si>
  <si>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</si>
  <si>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</si>
  <si>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</si>
  <si>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</si>
  <si>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</si>
  <si>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</si>
  <si>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</si>
  <si>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</si>
  <si>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</si>
  <si>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</si>
  <si>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</si>
  <si>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</si>
  <si>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</si>
  <si>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</si>
  <si>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</si>
  <si>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</si>
  <si>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</si>
  <si>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</si>
  <si>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</si>
  <si>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</si>
  <si>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</si>
  <si>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</si>
  <si>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</si>
  <si>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</si>
  <si>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</si>
  <si>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</si>
  <si>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</si>
  <si>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</si>
  <si>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</si>
  <si>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</si>
  <si>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</si>
  <si>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</si>
  <si>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</si>
  <si>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</si>
  <si>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</si>
  <si>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</si>
  <si>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</si>
  <si>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</si>
  <si>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</si>
  <si>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</si>
  <si>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</si>
  <si>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</si>
  <si>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</si>
  <si>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</si>
  <si>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</si>
  <si>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</si>
  <si>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</si>
  <si>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</si>
  <si>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</si>
  <si>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</si>
  <si>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</si>
  <si>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</si>
  <si>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</si>
  <si>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</si>
  <si>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</si>
  <si>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</si>
  <si>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</si>
  <si>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</si>
  <si>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</si>
  <si>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</si>
  <si>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</si>
  <si>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</si>
  <si>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</si>
  <si>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</si>
  <si>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</si>
  <si>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</si>
  <si>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</si>
  <si>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</si>
  <si>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</si>
  <si>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</si>
  <si>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</si>
  <si>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</si>
  <si>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</si>
  <si>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</si>
  <si>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</si>
  <si>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</si>
  <si>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</si>
  <si>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</si>
  <si>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</si>
  <si>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</si>
  <si>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</si>
  <si>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</si>
  <si>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</si>
  <si>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</si>
  <si>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</si>
  <si>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</si>
  <si>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</si>
  <si>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</si>
  <si>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</si>
  <si>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</si>
  <si>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</si>
  <si>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</si>
  <si>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</si>
  <si>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</si>
  <si>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</si>
  <si>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</si>
  <si>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</si>
  <si>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</si>
  <si>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</si>
  <si>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</si>
  <si>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</si>
  <si>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</si>
  <si>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</si>
  <si>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</si>
  <si>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</si>
  <si>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</si>
  <si>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</si>
  <si>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</si>
  <si>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</si>
  <si>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</si>
  <si>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</si>
  <si>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</si>
  <si>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</si>
  <si>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</si>
  <si>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</si>
  <si>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</si>
  <si>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</si>
  <si>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</si>
  <si>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</si>
  <si>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</si>
  <si>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</si>
  <si>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</si>
  <si>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</si>
  <si>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</si>
  <si>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</si>
  <si>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</si>
  <si>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</si>
  <si>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</si>
  <si>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</si>
  <si>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</si>
  <si>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</si>
  <si>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</si>
  <si>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</si>
  <si>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</si>
  <si>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</si>
  <si>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</si>
  <si>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</si>
  <si>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</si>
  <si>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</si>
  <si>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</si>
  <si>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</si>
  <si>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</si>
  <si>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</si>
  <si>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</si>
  <si>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</si>
  <si>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</si>
  <si>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</si>
  <si>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</si>
  <si>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</si>
  <si>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</si>
  <si>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</si>
  <si>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</si>
  <si>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</si>
  <si>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</si>
  <si>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</si>
  <si>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</si>
  <si>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</si>
  <si>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</si>
  <si>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</si>
  <si>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</si>
  <si>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</si>
  <si>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</si>
  <si>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</si>
  <si>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</si>
  <si>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</si>
  <si>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</si>
  <si>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</si>
  <si>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</si>
  <si>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</si>
  <si>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</si>
  <si>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</si>
  <si>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</si>
  <si>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</si>
  <si>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</si>
  <si>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</si>
  <si>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</si>
  <si>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</si>
  <si>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</si>
  <si>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</si>
  <si>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</si>
  <si>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</si>
  <si>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</si>
  <si>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</si>
  <si>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</si>
  <si>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</si>
  <si>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</si>
  <si>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</si>
  <si>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</si>
  <si>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</si>
  <si>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</si>
  <si>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</si>
  <si>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</si>
  <si>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</si>
  <si>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</si>
  <si>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</si>
  <si>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</si>
  <si>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</si>
  <si>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</si>
  <si>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</si>
  <si>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</si>
  <si>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</si>
  <si>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</si>
  <si>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</si>
  <si>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</si>
  <si>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</si>
  <si>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</si>
  <si>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</si>
  <si>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</si>
  <si>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</si>
  <si>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</si>
  <si>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</si>
  <si>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</si>
  <si>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</si>
  <si>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</si>
  <si>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</si>
  <si>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</si>
  <si>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</si>
  <si>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</si>
  <si>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</si>
  <si>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</si>
  <si>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</si>
  <si>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</si>
  <si>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</si>
  <si>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</si>
  <si>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</si>
  <si>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</si>
  <si>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</si>
  <si>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</si>
  <si>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</si>
  <si>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</si>
  <si>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</si>
  <si>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</si>
  <si>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</si>
  <si>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</si>
  <si>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</si>
  <si>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</si>
  <si>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</si>
  <si>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</si>
  <si>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</si>
  <si>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</si>
  <si>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</si>
  <si>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</si>
  <si>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</si>
  <si>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</si>
  <si>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</si>
  <si>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</si>
  <si>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</si>
  <si>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</si>
  <si>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</si>
  <si>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</si>
  <si>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</si>
  <si>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</si>
  <si>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</si>
  <si>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</si>
  <si>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</si>
  <si>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</si>
  <si>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</si>
  <si>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</si>
  <si>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</si>
  <si>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</si>
  <si>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</si>
  <si>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</si>
  <si>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</si>
  <si>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</si>
  <si>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</si>
  <si>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</si>
  <si>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</si>
  <si>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</si>
  <si>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</si>
  <si>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</si>
  <si>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</si>
  <si>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</si>
  <si>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</si>
  <si>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</si>
  <si>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</si>
  <si>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</si>
  <si>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</si>
  <si>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</si>
  <si>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</si>
  <si>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</si>
  <si>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</si>
  <si>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</si>
  <si>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</si>
  <si>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</si>
  <si>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</si>
  <si>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</si>
  <si>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</si>
  <si>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</si>
  <si>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</si>
  <si>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</si>
  <si>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</si>
  <si>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</si>
  <si>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</si>
  <si>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</si>
  <si>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</si>
  <si>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</si>
  <si>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</si>
  <si>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</si>
  <si>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</si>
  <si>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</si>
  <si>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</si>
  <si>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</si>
  <si>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</si>
  <si>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</si>
  <si>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</si>
  <si>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</si>
  <si>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</si>
  <si>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</si>
  <si>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</si>
  <si>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</si>
  <si>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</si>
  <si>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</si>
  <si>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</si>
  <si>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</si>
  <si>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</si>
  <si>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</si>
  <si>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</si>
  <si>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</si>
  <si>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</si>
  <si>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</si>
  <si>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</si>
  <si>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</si>
  <si>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</si>
  <si>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</si>
  <si>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</si>
  <si>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</si>
  <si>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</si>
  <si>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</si>
  <si>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</si>
  <si>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</si>
  <si>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</si>
  <si>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</si>
  <si>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</si>
  <si>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</si>
  <si>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</si>
  <si>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</si>
  <si>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</si>
  <si>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</si>
  <si>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</si>
  <si>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</si>
  <si>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</si>
  <si>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</si>
  <si>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</si>
  <si>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</si>
  <si>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</si>
  <si>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</si>
  <si>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</si>
  <si>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</si>
  <si>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</si>
  <si>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</si>
  <si>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</si>
  <si>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</si>
  <si>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</si>
  <si>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</si>
  <si>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</si>
  <si>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</si>
  <si>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</si>
  <si>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</si>
  <si>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</si>
  <si>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</si>
  <si>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</si>
  <si>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</si>
  <si>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</si>
  <si>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</si>
  <si>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</si>
  <si>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</si>
  <si>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</si>
  <si>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</si>
  <si>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</si>
  <si>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</si>
  <si>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</si>
  <si>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</si>
  <si>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</si>
  <si>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</si>
  <si>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</si>
  <si>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</si>
  <si>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</si>
  <si>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</si>
  <si>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</si>
  <si>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</si>
  <si>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</si>
  <si>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</si>
  <si>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</si>
  <si>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</si>
  <si>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</si>
  <si>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</si>
  <si>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</si>
  <si>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</si>
  <si>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</si>
  <si>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</si>
  <si>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</si>
  <si>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</si>
  <si>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</si>
  <si>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</si>
  <si>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</si>
  <si>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</si>
  <si>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</si>
  <si>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</si>
  <si>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</si>
  <si>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</si>
  <si>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</si>
  <si>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</si>
  <si>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</si>
  <si>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</si>
  <si>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</si>
  <si>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</si>
  <si>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</si>
  <si>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</si>
  <si>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</si>
  <si>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</si>
  <si>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</si>
  <si>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</si>
  <si>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</si>
  <si>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</si>
  <si>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</si>
  <si>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</si>
  <si>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</si>
  <si>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</si>
  <si>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</si>
  <si>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</si>
  <si>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</si>
  <si>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</si>
  <si>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</si>
  <si>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</si>
  <si>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</si>
  <si>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</si>
  <si>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</si>
  <si>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</si>
  <si>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</si>
  <si>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</si>
  <si>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</si>
  <si>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</si>
  <si>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</si>
  <si>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</si>
  <si>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</si>
  <si>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</si>
  <si>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</si>
  <si>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</si>
  <si>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</si>
  <si>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</si>
  <si>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</si>
  <si>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</si>
  <si>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</si>
  <si>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</si>
  <si>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</si>
  <si>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</si>
  <si>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</si>
  <si>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</si>
  <si>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</si>
  <si>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</si>
  <si>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</si>
  <si>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</si>
  <si>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</si>
  <si>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</si>
  <si>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</si>
  <si>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</si>
  <si>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</si>
  <si>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</si>
  <si>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</si>
  <si>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</si>
  <si>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</si>
  <si>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</si>
  <si>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</si>
  <si>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</si>
  <si>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</si>
  <si>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</si>
  <si>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</si>
  <si>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</si>
  <si>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</si>
  <si>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</si>
  <si>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</si>
  <si>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</si>
  <si>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</si>
  <si>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</si>
  <si>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</si>
  <si>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</si>
  <si>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</si>
  <si>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</si>
  <si>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</si>
  <si>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</si>
  <si>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</si>
  <si>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</si>
  <si>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</si>
  <si>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</si>
  <si>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</si>
  <si>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</si>
  <si>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</si>
  <si>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</si>
  <si>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</si>
  <si>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</si>
  <si>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</si>
  <si>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</si>
  <si>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</si>
  <si>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</si>
  <si>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</si>
  <si>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</si>
  <si>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</si>
  <si>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</si>
  <si>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</si>
  <si>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</si>
  <si>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</si>
  <si>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</si>
  <si>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</si>
  <si>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</si>
  <si>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</si>
  <si>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</si>
  <si>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</si>
  <si>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</si>
  <si>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</si>
  <si>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</si>
  <si>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</si>
  <si>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</si>
  <si>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</si>
  <si>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</si>
  <si>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</si>
  <si>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</si>
  <si>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</si>
  <si>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</si>
  <si>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</si>
  <si>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</si>
  <si>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</si>
  <si>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</si>
  <si>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</si>
  <si>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</si>
  <si>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</si>
  <si>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</si>
  <si>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</si>
  <si>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</si>
  <si>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</si>
  <si>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</si>
  <si>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</si>
  <si>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</si>
  <si>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</si>
  <si>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</si>
  <si>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</si>
  <si>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</si>
  <si>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</si>
  <si>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</si>
  <si>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</si>
  <si>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</si>
  <si>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</si>
  <si>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</si>
  <si>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</si>
  <si>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</si>
  <si>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</si>
  <si>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</si>
  <si>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</si>
  <si>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</si>
  <si>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</si>
  <si>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</si>
  <si>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</si>
  <si>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</si>
  <si>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</si>
  <si>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</si>
  <si>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</si>
  <si>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</si>
  <si>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</si>
  <si>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</si>
  <si>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</si>
  <si>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</si>
  <si>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</si>
  <si>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</si>
  <si>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</si>
  <si>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</si>
  <si>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</si>
  <si>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</si>
  <si>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</si>
  <si>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</si>
  <si>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</si>
  <si>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</si>
  <si>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</si>
  <si>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</si>
  <si>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</si>
  <si>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</si>
  <si>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</si>
  <si>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</si>
  <si>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</si>
  <si>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</si>
  <si>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</si>
  <si>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</si>
  <si>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</si>
  <si>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</si>
  <si>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</si>
  <si>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</si>
  <si>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</si>
  <si>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</si>
  <si>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</si>
  <si>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</si>
  <si>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</si>
  <si>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</si>
  <si>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</si>
  <si>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</si>
  <si>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</si>
  <si>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</si>
  <si>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</si>
  <si>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</si>
  <si>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</si>
  <si>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</si>
  <si>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</si>
  <si>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</si>
  <si>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</si>
  <si>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</si>
  <si>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</si>
  <si>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</si>
  <si>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</si>
  <si>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</si>
  <si>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</si>
  <si>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</si>
  <si>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</si>
  <si>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</si>
  <si>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</si>
  <si>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</si>
  <si>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</si>
  <si>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</si>
  <si>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</si>
  <si>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</si>
  <si>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</si>
  <si>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</si>
  <si>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</si>
  <si>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</si>
  <si>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</si>
  <si>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</si>
  <si>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</si>
  <si>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</si>
  <si>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</si>
  <si>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</si>
  <si>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</si>
  <si>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</si>
  <si>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</si>
  <si>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</si>
  <si>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</si>
  <si>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</si>
  <si>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</si>
  <si>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</si>
  <si>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</si>
  <si>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</si>
  <si>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</si>
  <si>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</si>
  <si>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</si>
  <si>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</si>
  <si>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</si>
  <si>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</si>
  <si>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</si>
  <si>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</si>
  <si>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</si>
  <si>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</si>
  <si>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</si>
  <si>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</si>
  <si>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</si>
  <si>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</si>
  <si>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</si>
  <si>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</si>
  <si>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</si>
  <si>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</si>
  <si>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</si>
  <si>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</si>
  <si>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</si>
  <si>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</si>
  <si>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</si>
  <si>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</si>
  <si>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</si>
  <si>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</si>
  <si>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</si>
  <si>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</si>
  <si>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</si>
  <si>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</si>
  <si>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</si>
  <si>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</si>
  <si>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</si>
  <si>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</si>
  <si>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</si>
  <si>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</si>
  <si>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</si>
  <si>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</si>
  <si>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</si>
  <si>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</si>
  <si>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</si>
  <si>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</si>
  <si>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</si>
  <si>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</si>
  <si>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</si>
  <si>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</si>
  <si>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</si>
  <si>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</si>
  <si>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</si>
  <si>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</si>
  <si>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</si>
  <si>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</si>
  <si>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</si>
  <si>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</si>
  <si>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</si>
  <si>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</si>
  <si>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</si>
  <si>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</si>
  <si>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</si>
  <si>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</si>
  <si>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</si>
  <si>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</si>
  <si>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</si>
  <si>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</si>
  <si>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</si>
  <si>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</si>
  <si>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</si>
  <si>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</si>
  <si>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</si>
  <si>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</si>
  <si>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</si>
  <si>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</si>
  <si>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</si>
  <si>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</si>
  <si>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</si>
  <si>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</si>
  <si>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</si>
  <si>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</si>
  <si>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</si>
  <si>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</si>
  <si>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</si>
  <si>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</si>
  <si>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</si>
  <si>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</si>
  <si>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</si>
  <si>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</si>
  <si>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</si>
  <si>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</si>
  <si>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</si>
  <si>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</si>
  <si>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</si>
  <si>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</si>
  <si>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</si>
  <si>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</si>
  <si>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</si>
  <si>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</si>
  <si>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</si>
  <si>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</si>
  <si>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</si>
  <si>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</si>
  <si>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</si>
  <si>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</si>
  <si>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</si>
  <si>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</si>
  <si>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</si>
  <si>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</si>
  <si>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</si>
  <si>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</si>
  <si>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</si>
  <si>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</si>
  <si>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</si>
  <si>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</si>
  <si>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</si>
  <si>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</si>
  <si>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</si>
  <si>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</si>
  <si>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</si>
  <si>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</si>
  <si>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</si>
  <si>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</si>
  <si>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</si>
  <si>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</si>
  <si>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</si>
  <si>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</si>
  <si>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</si>
  <si>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</si>
  <si>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</si>
  <si>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</si>
  <si>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</si>
  <si>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</si>
  <si>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</si>
  <si>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</si>
  <si>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</si>
  <si>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</si>
  <si>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</si>
  <si>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</si>
  <si>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</si>
  <si>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</si>
  <si>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</si>
  <si>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</si>
  <si>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</si>
  <si>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</si>
  <si>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</si>
  <si>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</si>
  <si>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</si>
  <si>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</si>
  <si>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</si>
  <si>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</si>
  <si>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</si>
  <si>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</si>
  <si>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</si>
  <si>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</si>
  <si>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</si>
  <si>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</si>
  <si>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</si>
  <si>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</si>
  <si>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</si>
  <si>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</si>
  <si>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</si>
  <si>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</si>
  <si>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</si>
  <si>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</si>
  <si>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</si>
  <si>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</si>
  <si>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</si>
  <si>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</si>
  <si>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</si>
  <si>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</si>
  <si>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</si>
  <si>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</si>
  <si>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</si>
  <si>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</si>
  <si>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</si>
  <si>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</si>
  <si>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</si>
  <si>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</si>
  <si>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</si>
  <si>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</si>
  <si>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</si>
  <si>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</si>
  <si>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</si>
  <si>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</si>
  <si>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</si>
  <si>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</si>
  <si>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</si>
  <si>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</si>
  <si>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</si>
  <si>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</si>
  <si>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</si>
  <si>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</si>
  <si>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</si>
  <si>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</si>
  <si>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</si>
  <si>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</si>
  <si>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</si>
  <si>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</si>
  <si>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</si>
  <si>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</si>
  <si>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</si>
  <si>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</si>
  <si>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</si>
  <si>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</si>
  <si>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</si>
  <si>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</si>
  <si>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</si>
  <si>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</si>
  <si>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</si>
  <si>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</si>
  <si>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</si>
  <si>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</si>
  <si>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</si>
  <si>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</si>
  <si>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</si>
  <si>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</si>
  <si>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</si>
  <si>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</si>
  <si>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</si>
  <si>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</si>
  <si>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</si>
  <si>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</si>
  <si>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</si>
  <si>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</si>
  <si>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</si>
  <si>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</si>
  <si>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</si>
  <si>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</si>
  <si>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</si>
  <si>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</si>
  <si>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</si>
  <si>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</si>
  <si>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</si>
  <si>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</si>
  <si>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</si>
  <si>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</si>
  <si>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</si>
  <si>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</si>
  <si>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</si>
  <si>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</si>
  <si>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</si>
  <si>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</si>
  <si>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</si>
  <si>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</si>
  <si>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</si>
  <si>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</si>
  <si>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</si>
  <si>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</si>
  <si>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</si>
  <si>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</si>
  <si>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</si>
  <si>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</si>
  <si>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</si>
  <si>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</si>
  <si>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</si>
  <si>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</si>
  <si>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</si>
  <si>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</si>
  <si>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</si>
  <si>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</si>
  <si>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</si>
  <si>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</si>
  <si>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</si>
  <si>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</si>
  <si>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</si>
  <si>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</si>
  <si>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</si>
  <si>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</si>
  <si>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</si>
  <si>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</si>
  <si>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</si>
  <si>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</si>
  <si>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</si>
  <si>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</si>
  <si>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</si>
  <si>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</si>
  <si>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</si>
  <si>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</si>
  <si>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</si>
  <si>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</si>
  <si>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</si>
  <si>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</si>
  <si>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</si>
  <si>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</si>
  <si>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</si>
  <si>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</si>
  <si>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</si>
  <si>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</si>
  <si>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</si>
  <si>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</si>
  <si>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</si>
  <si>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</si>
  <si>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</si>
  <si>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</si>
  <si>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</si>
  <si>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</si>
  <si>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</si>
  <si>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</si>
  <si>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</si>
  <si>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</si>
  <si>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</si>
  <si>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</si>
  <si>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</si>
  <si>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</si>
  <si>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</si>
  <si>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</si>
  <si>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</si>
  <si>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</si>
  <si>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</si>
  <si>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</si>
  <si>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</si>
  <si>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</si>
  <si>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</si>
  <si>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</si>
  <si>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</si>
  <si>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</si>
  <si>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</si>
  <si>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</si>
  <si>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</si>
  <si>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</si>
  <si>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</si>
  <si>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</si>
  <si>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</si>
  <si>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</si>
  <si>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</si>
  <si>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</si>
  <si>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</si>
  <si>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</si>
  <si>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</si>
  <si>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</si>
  <si>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</si>
  <si>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</si>
  <si>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</si>
  <si>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</si>
  <si>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</si>
  <si>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</si>
  <si>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</si>
  <si>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</si>
  <si>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</si>
  <si>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</si>
  <si>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</si>
  <si>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</si>
  <si>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</si>
  <si>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</si>
  <si>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</si>
  <si>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</si>
  <si>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</si>
  <si>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</si>
  <si>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</si>
  <si>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</si>
  <si>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</si>
  <si>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</si>
  <si>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</si>
  <si>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</si>
  <si>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</si>
  <si>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</si>
  <si>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</si>
  <si>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</si>
  <si>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</si>
  <si>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</si>
  <si>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</si>
  <si>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</si>
  <si>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</si>
  <si>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</si>
  <si>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</si>
  <si>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</si>
  <si>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</si>
  <si>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</si>
  <si>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</si>
  <si>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</si>
  <si>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</si>
  <si>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</si>
  <si>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</si>
  <si>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</si>
  <si>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</si>
  <si>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</si>
  <si>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</si>
  <si>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</si>
  <si>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</si>
  <si>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</si>
  <si>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</si>
  <si>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</si>
  <si>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</si>
  <si>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</si>
  <si>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</si>
  <si>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</si>
  <si>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</si>
  <si>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</si>
  <si>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</si>
  <si>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</si>
  <si>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</si>
  <si>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</si>
  <si>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</si>
  <si>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</si>
  <si>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</si>
  <si>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</si>
  <si>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</si>
  <si>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</si>
  <si>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</si>
  <si>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</si>
  <si>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</si>
  <si>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</si>
  <si>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</si>
  <si>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</si>
  <si>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</si>
  <si>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</si>
  <si>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</si>
  <si>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</si>
  <si>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</si>
  <si>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</si>
  <si>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</si>
  <si>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</si>
  <si>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</si>
  <si>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</si>
  <si>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</si>
  <si>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</si>
  <si>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</si>
  <si>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</si>
  <si>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</si>
  <si>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</si>
  <si>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</si>
  <si>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</si>
  <si>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</si>
  <si>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</si>
  <si>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</si>
  <si>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</si>
  <si>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</si>
  <si>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</si>
  <si>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</si>
  <si>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</si>
  <si>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</si>
  <si>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</si>
  <si>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</si>
  <si>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</si>
  <si>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</si>
  <si>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</si>
  <si>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</si>
  <si>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</si>
  <si>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</si>
  <si>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</si>
  <si>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</si>
  <si>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</si>
  <si>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</si>
  <si>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</si>
  <si>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</si>
  <si>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</si>
  <si>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</si>
  <si>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</si>
  <si>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</si>
  <si>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</si>
  <si>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</si>
  <si>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</si>
  <si>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</si>
  <si>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</si>
  <si>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</si>
  <si>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</si>
  <si>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</si>
  <si>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</si>
  <si>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</si>
  <si>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</si>
  <si>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</si>
  <si>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</si>
  <si>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</si>
  <si>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</si>
  <si>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</si>
  <si>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</si>
  <si>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</si>
  <si>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</si>
  <si>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</si>
  <si>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</si>
  <si>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</si>
  <si>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</si>
  <si>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</si>
  <si>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</si>
  <si>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</si>
  <si>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</si>
  <si>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</si>
  <si>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</si>
  <si>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</si>
  <si>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</si>
  <si>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</si>
  <si>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</si>
  <si>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</si>
  <si>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</si>
  <si>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</si>
  <si>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</si>
  <si>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</si>
  <si>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</si>
  <si>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</si>
  <si>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</si>
  <si>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</si>
  <si>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</si>
  <si>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</si>
  <si>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</si>
  <si>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</si>
  <si>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</si>
  <si>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</si>
  <si>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</si>
  <si>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</si>
  <si>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</si>
  <si>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</si>
  <si>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</si>
  <si>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</si>
  <si>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</si>
  <si>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</si>
  <si>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</si>
  <si>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</si>
  <si>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</si>
  <si>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</si>
  <si>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</si>
  <si>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</si>
  <si>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</si>
  <si>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</si>
  <si>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</si>
  <si>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</si>
  <si>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</si>
  <si>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</si>
  <si>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</si>
  <si>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</si>
  <si>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</si>
  <si>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</si>
  <si>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</si>
  <si>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</si>
  <si>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</si>
  <si>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</si>
  <si>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</si>
  <si>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</si>
  <si>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</si>
  <si>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</si>
  <si>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</si>
  <si>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</si>
  <si>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</si>
  <si>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</si>
  <si>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</si>
  <si>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</si>
  <si>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</si>
  <si>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</si>
  <si>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</si>
  <si>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</si>
  <si>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</si>
  <si>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</si>
  <si>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</si>
  <si>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</si>
  <si>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</si>
  <si>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</si>
  <si>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</si>
  <si>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</si>
  <si>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</si>
  <si>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</si>
  <si>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</si>
  <si>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</si>
  <si>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</si>
  <si>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</si>
  <si>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</si>
  <si>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</si>
  <si>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</si>
  <si>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</si>
  <si>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</si>
  <si>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</si>
  <si>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</si>
  <si>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</si>
  <si>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</si>
  <si>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</si>
  <si>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</si>
  <si>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</si>
  <si>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</si>
  <si>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</si>
  <si>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</si>
  <si>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</si>
  <si>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</si>
  <si>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</si>
  <si>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</si>
  <si>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</si>
  <si>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</si>
  <si>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</si>
  <si>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</si>
  <si>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</si>
  <si>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</si>
  <si>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</si>
  <si>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</si>
  <si>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</si>
  <si>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</si>
  <si>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</si>
  <si>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</si>
  <si>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</si>
  <si>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</si>
  <si>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</si>
  <si>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</si>
  <si>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</si>
  <si>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</si>
  <si>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</si>
  <si>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</si>
  <si>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</si>
  <si>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</si>
  <si>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</si>
  <si>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</si>
  <si>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</si>
  <si>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</si>
  <si>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</si>
  <si>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</si>
  <si>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</si>
  <si>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</si>
  <si>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</si>
  <si>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</si>
  <si>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</si>
  <si>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</si>
  <si>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</si>
  <si>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</si>
  <si>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</si>
  <si>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</si>
  <si>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</si>
  <si>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</si>
  <si>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</si>
  <si>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</si>
  <si>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</si>
  <si>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</si>
  <si>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</si>
  <si>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</si>
  <si>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</si>
  <si>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</si>
  <si>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</si>
  <si>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</si>
  <si>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</si>
  <si>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</si>
  <si>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</si>
  <si>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</si>
  <si>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</si>
  <si>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</si>
  <si>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</si>
  <si>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</si>
  <si>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</si>
  <si>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</si>
  <si>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</si>
  <si>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</si>
  <si>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</si>
  <si>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</si>
  <si>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</si>
  <si>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</si>
  <si>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</si>
  <si>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</si>
  <si>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</si>
  <si>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</si>
  <si>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</si>
  <si>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</si>
  <si>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</si>
  <si>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</si>
  <si>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</si>
  <si>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</si>
  <si>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</si>
  <si>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</si>
  <si>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</si>
  <si>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</si>
  <si>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</si>
  <si>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</si>
  <si>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</si>
  <si>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</si>
  <si>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</si>
  <si>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</si>
  <si>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</si>
  <si>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</si>
  <si>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</si>
  <si>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</si>
  <si>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</si>
  <si>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</si>
  <si>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</si>
  <si>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</si>
  <si>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</si>
  <si>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</si>
  <si>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</si>
  <si>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</si>
  <si>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</si>
  <si>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</si>
  <si>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</si>
  <si>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</si>
  <si>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</si>
  <si>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</si>
  <si>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</si>
  <si>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</si>
  <si>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</si>
  <si>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</si>
  <si>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</si>
  <si>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</si>
  <si>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</si>
  <si>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</si>
  <si>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</si>
  <si>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</si>
  <si>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</si>
  <si>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</si>
  <si>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</si>
  <si>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</si>
  <si>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</si>
  <si>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</si>
  <si>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</si>
  <si>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</si>
  <si>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</si>
  <si>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</si>
  <si>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</si>
  <si>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</si>
  <si>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</si>
  <si>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</si>
  <si>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</si>
  <si>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</si>
  <si>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</si>
  <si>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</si>
  <si>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</si>
  <si>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</si>
  <si>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</si>
  <si>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</si>
  <si>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</si>
  <si>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</si>
  <si>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</si>
  <si>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</si>
  <si>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</si>
  <si>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</si>
  <si>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</si>
  <si>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</si>
  <si>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</si>
  <si>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</si>
  <si>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</si>
  <si>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</si>
  <si>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</si>
  <si>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</si>
  <si>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</si>
  <si>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</si>
  <si>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</si>
  <si>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</si>
  <si>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</si>
  <si>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</si>
  <si>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</si>
  <si>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</si>
  <si>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</si>
  <si>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</si>
  <si>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</si>
  <si>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</si>
  <si>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</si>
  <si>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</si>
  <si>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</si>
  <si>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</si>
  <si>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</si>
  <si>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</si>
  <si>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</si>
  <si>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</si>
  <si>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</si>
  <si>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</si>
  <si>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</si>
  <si>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</si>
  <si>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</si>
  <si>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</si>
  <si>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</si>
  <si>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</si>
  <si>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</si>
  <si>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</si>
  <si>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</si>
  <si>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</si>
  <si>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</si>
  <si>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</si>
  <si>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</si>
  <si>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</si>
  <si>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</si>
  <si>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</si>
  <si>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</si>
  <si>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</si>
  <si>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</si>
  <si>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</si>
  <si>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</si>
  <si>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</si>
  <si>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</si>
  <si>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</si>
  <si>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</si>
  <si>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</si>
  <si>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</si>
  <si>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</si>
  <si>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</si>
  <si>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</si>
  <si>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</si>
  <si>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</si>
  <si>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</si>
  <si>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</si>
  <si>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</si>
  <si>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</si>
  <si>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</si>
  <si>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</si>
  <si>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</si>
  <si>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</si>
  <si>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</si>
  <si>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</si>
  <si>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</si>
  <si>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</si>
  <si>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</si>
  <si>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</si>
  <si>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</si>
  <si>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</si>
  <si>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</si>
  <si>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</si>
  <si>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</si>
  <si>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</si>
  <si>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</si>
  <si>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</si>
  <si>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</si>
  <si>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</si>
  <si>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</si>
  <si>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</si>
  <si>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</si>
  <si>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</si>
  <si>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</si>
  <si>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</si>
  <si>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</si>
  <si>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</si>
  <si>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</si>
  <si>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</si>
  <si>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</si>
  <si>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</si>
  <si>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</si>
  <si>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</si>
  <si>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</si>
  <si>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</si>
  <si>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</si>
  <si>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</si>
  <si>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</si>
  <si>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</si>
  <si>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</si>
  <si>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</si>
  <si>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</si>
  <si>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</si>
  <si>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</si>
  <si>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</si>
  <si>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</si>
  <si>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</si>
  <si>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</si>
  <si>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</si>
  <si>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</si>
  <si>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</si>
  <si>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</si>
  <si>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</si>
  <si>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</si>
  <si>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</si>
  <si>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</si>
  <si>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</si>
  <si>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</si>
  <si>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</si>
  <si>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</si>
  <si>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</si>
  <si>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</si>
  <si>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</si>
  <si>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</si>
  <si>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</si>
  <si>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</si>
  <si>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</si>
  <si>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</si>
  <si>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</si>
  <si>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</si>
  <si>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</si>
  <si>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</si>
  <si>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</si>
  <si>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</si>
  <si>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</si>
  <si>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</si>
  <si>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</si>
  <si>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</si>
  <si>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</si>
  <si>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</si>
  <si>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</si>
  <si>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</si>
  <si>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</si>
  <si>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</si>
  <si>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</si>
  <si>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</si>
  <si>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</si>
  <si>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</si>
  <si>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</si>
  <si>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</si>
  <si>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</si>
  <si>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</si>
  <si>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</si>
  <si>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</si>
  <si>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</si>
  <si>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</si>
  <si>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</si>
  <si>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</si>
  <si>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</si>
  <si>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</si>
  <si>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</si>
  <si>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</si>
  <si>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</si>
  <si>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</si>
  <si>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</si>
  <si>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</si>
  <si>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</si>
  <si>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</si>
  <si>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</si>
  <si>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</si>
  <si>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</si>
  <si>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</si>
  <si>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</si>
  <si>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</si>
  <si>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</si>
  <si>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</si>
  <si>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</si>
  <si>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</si>
  <si>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</si>
  <si>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</si>
  <si>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</si>
  <si>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</si>
  <si>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</si>
  <si>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</si>
  <si>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</si>
  <si>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</si>
  <si>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</si>
  <si>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</si>
  <si>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</si>
  <si>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</si>
  <si>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</si>
  <si>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</si>
  <si>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</si>
  <si>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</si>
  <si>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</si>
  <si>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</si>
  <si>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</si>
  <si>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</si>
  <si>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</si>
  <si>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</si>
  <si>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</si>
  <si>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</si>
  <si>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</si>
  <si>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</si>
  <si>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</si>
  <si>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</si>
  <si>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</si>
  <si>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</si>
  <si>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</si>
  <si>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</si>
  <si>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</si>
  <si>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</si>
  <si>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</si>
  <si>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</si>
  <si>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</si>
  <si>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</si>
  <si>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</si>
  <si>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</si>
  <si>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</si>
  <si>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</si>
  <si>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</si>
  <si>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</si>
  <si>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</si>
  <si>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</si>
  <si>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</si>
  <si>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</si>
  <si>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</si>
  <si>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</si>
  <si>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</si>
  <si>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</si>
  <si>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</si>
  <si>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</si>
  <si>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</si>
  <si>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</si>
  <si>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</si>
  <si>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</si>
  <si>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</si>
  <si>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</si>
  <si>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</si>
  <si>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</si>
  <si>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</si>
  <si>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</si>
  <si>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</si>
  <si>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</si>
  <si>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</si>
  <si>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</si>
  <si>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</si>
  <si>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</si>
  <si>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</si>
  <si>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</si>
  <si>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</si>
  <si>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</si>
  <si>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</si>
  <si>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</si>
  <si>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</si>
  <si>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</si>
  <si>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</si>
  <si>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</si>
  <si>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</si>
  <si>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</si>
  <si>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</si>
  <si>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</si>
  <si>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</si>
  <si>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</si>
  <si>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</si>
  <si>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</si>
  <si>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</si>
  <si>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</si>
  <si>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</si>
  <si>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</si>
  <si>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</si>
  <si>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</si>
  <si>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</si>
  <si>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</si>
  <si>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</si>
  <si>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</si>
  <si>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</si>
  <si>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</si>
  <si>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</si>
  <si>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</si>
  <si>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</si>
  <si>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</si>
  <si>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</si>
  <si>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</si>
  <si>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</si>
  <si>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</si>
  <si>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</si>
  <si>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</si>
  <si>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</si>
  <si>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</si>
  <si>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</si>
  <si>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</si>
  <si>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</si>
  <si>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</si>
  <si>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</si>
  <si>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</si>
  <si>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</si>
  <si>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</si>
  <si>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</si>
  <si>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</si>
  <si>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</si>
  <si>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</si>
  <si>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</si>
  <si>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</si>
  <si>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</si>
  <si>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</si>
  <si>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</si>
  <si>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</si>
  <si>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</si>
  <si>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</si>
  <si>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</si>
  <si>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</si>
  <si>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</si>
  <si>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</si>
  <si>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</si>
  <si>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</si>
  <si>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</si>
  <si>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</si>
  <si>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</si>
  <si>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</si>
  <si>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</si>
  <si>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</si>
  <si>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</si>
  <si>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</si>
  <si>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</si>
  <si>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</si>
  <si>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</si>
  <si>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</si>
  <si>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</si>
  <si>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</si>
  <si>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</si>
  <si>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</si>
  <si>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</si>
  <si>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</si>
  <si>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</si>
  <si>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</si>
  <si>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</si>
  <si>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</si>
  <si>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</si>
  <si>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</si>
  <si>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</si>
  <si>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</si>
  <si>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</si>
  <si>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</si>
  <si>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</si>
  <si>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</si>
  <si>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</si>
  <si>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</si>
  <si>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</si>
  <si>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</si>
  <si>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</si>
  <si>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</si>
  <si>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</si>
  <si>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</si>
  <si>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</si>
  <si>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</si>
  <si>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</si>
  <si>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</si>
  <si>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</si>
  <si>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</si>
  <si>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</si>
  <si>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</si>
  <si>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</si>
  <si>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</si>
  <si>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</si>
  <si>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</si>
  <si>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</si>
  <si>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</si>
  <si>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</si>
  <si>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</si>
  <si>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</si>
  <si>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</si>
  <si>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</si>
  <si>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</si>
  <si>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</si>
  <si>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</si>
  <si>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</si>
  <si>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</si>
  <si>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</si>
  <si>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</si>
  <si>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</si>
  <si>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</si>
  <si>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</si>
  <si>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</si>
  <si>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</si>
  <si>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</si>
  <si>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</si>
  <si>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</si>
  <si>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</si>
  <si>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</si>
  <si>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</si>
  <si>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</si>
  <si>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</si>
  <si>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</si>
  <si>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</si>
  <si>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</si>
  <si>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</si>
  <si>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</si>
  <si>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</si>
  <si>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</si>
  <si>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</si>
  <si>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</si>
  <si>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</si>
  <si>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</si>
  <si>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</si>
  <si>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</si>
  <si>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</si>
  <si>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</si>
  <si>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</si>
  <si>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</si>
  <si>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</si>
  <si>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</si>
  <si>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</si>
  <si>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</si>
  <si>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</si>
  <si>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</si>
  <si>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</si>
  <si>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</si>
  <si>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</si>
  <si>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</si>
  <si>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</si>
  <si>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</si>
  <si>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</si>
  <si>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</si>
  <si>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</si>
  <si>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</si>
  <si>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</si>
  <si>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</si>
  <si>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</si>
  <si>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</si>
  <si>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</si>
  <si>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</si>
  <si>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</si>
  <si>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</si>
  <si>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</si>
  <si>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</si>
  <si>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</si>
  <si>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</si>
  <si>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</si>
  <si>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</si>
  <si>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</si>
  <si>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</si>
  <si>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</si>
  <si>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</si>
  <si>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</si>
  <si>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</si>
  <si>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</si>
  <si>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</si>
  <si>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</si>
  <si>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</si>
  <si>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</si>
  <si>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</si>
  <si>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</si>
  <si>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</si>
  <si>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</si>
  <si>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</si>
  <si>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</si>
  <si>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</si>
  <si>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</si>
  <si>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</si>
  <si>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</si>
  <si>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</si>
  <si>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</si>
  <si>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</si>
  <si>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</si>
  <si>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</si>
  <si>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</si>
  <si>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</si>
  <si>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</si>
  <si>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</si>
  <si>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</si>
  <si>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</si>
  <si>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</si>
  <si>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</si>
  <si>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</si>
  <si>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</si>
  <si>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</si>
  <si>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</si>
  <si>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</si>
  <si>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</si>
  <si>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</si>
  <si>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</si>
  <si>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</si>
  <si>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</si>
  <si>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</si>
  <si>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</si>
  <si>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</si>
  <si>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</si>
  <si>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</si>
  <si>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</si>
  <si>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</si>
  <si>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</si>
  <si>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</si>
  <si>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</si>
  <si>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</si>
  <si>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</si>
  <si>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</si>
  <si>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</si>
  <si>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</si>
  <si>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</si>
  <si>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</si>
  <si>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</si>
  <si>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</si>
  <si>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</si>
  <si>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</si>
  <si>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</si>
  <si>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</si>
  <si>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</si>
  <si>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</si>
  <si>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</si>
  <si>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</si>
  <si>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</si>
  <si>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</si>
  <si>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</si>
  <si>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</si>
  <si>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</si>
  <si>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</si>
  <si>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</si>
  <si>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</si>
  <si>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</si>
  <si>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</si>
  <si>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</si>
  <si>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</si>
  <si>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</si>
  <si>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</si>
  <si>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</si>
  <si>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</si>
  <si>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</si>
  <si>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</si>
  <si>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</si>
  <si>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</si>
  <si>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</si>
  <si>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</si>
  <si>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</si>
  <si>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</si>
  <si>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</si>
  <si>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</si>
  <si>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</si>
  <si>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</si>
  <si>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</si>
  <si>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</si>
  <si>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</si>
  <si>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</si>
  <si>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</si>
  <si>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</si>
  <si>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</si>
  <si>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</si>
  <si>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</si>
  <si>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</si>
  <si>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</si>
  <si>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</si>
  <si>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</si>
  <si>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</si>
  <si>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</si>
  <si>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</si>
  <si>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</si>
  <si>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</si>
  <si>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</si>
  <si>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</si>
  <si>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</si>
  <si>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</si>
  <si>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</si>
  <si>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</si>
  <si>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</si>
  <si>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</si>
  <si>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</si>
  <si>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</si>
  <si>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</si>
  <si>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</si>
  <si>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</si>
  <si>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</si>
  <si>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</si>
  <si>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</si>
  <si>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</si>
  <si>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</si>
  <si>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</si>
  <si>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</si>
  <si>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</si>
  <si>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</si>
  <si>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</si>
  <si>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</si>
  <si>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</si>
  <si>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</si>
  <si>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</si>
  <si>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</si>
  <si>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</si>
  <si>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</si>
  <si>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</si>
  <si>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</si>
  <si>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</si>
  <si>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</si>
  <si>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</si>
  <si>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</si>
  <si>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</si>
  <si>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</si>
  <si>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</si>
  <si>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</si>
  <si>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</si>
  <si>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</si>
  <si>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</si>
  <si>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</si>
  <si>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</si>
  <si>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</si>
  <si>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</si>
  <si>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</si>
  <si>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</si>
  <si>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</si>
  <si>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</si>
  <si>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</si>
  <si>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</si>
  <si>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</si>
  <si>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</si>
  <si>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</si>
  <si>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</si>
  <si>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</si>
  <si>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</si>
  <si>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</si>
  <si>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</si>
  <si>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</si>
  <si>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</si>
  <si>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</si>
  <si>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</si>
  <si>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</si>
  <si>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</si>
  <si>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</si>
  <si>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</si>
  <si>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</si>
  <si>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</si>
  <si>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</si>
  <si>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</si>
  <si>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</si>
  <si>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</si>
  <si>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</si>
  <si>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</si>
  <si>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</si>
  <si>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</si>
  <si>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</si>
  <si>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</si>
  <si>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</si>
  <si>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</si>
  <si>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</si>
  <si>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</si>
  <si>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</si>
  <si>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</si>
  <si>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</si>
  <si>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</si>
  <si>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</si>
  <si>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</si>
  <si>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</si>
  <si>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</si>
  <si>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</si>
  <si>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</si>
  <si>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</si>
  <si>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</si>
  <si>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</si>
  <si>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</si>
  <si>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</si>
  <si>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</si>
  <si>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</si>
  <si>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</si>
  <si>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</si>
  <si>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</si>
  <si>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</si>
  <si>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</si>
  <si>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</si>
  <si>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</si>
  <si>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</si>
  <si>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</si>
  <si>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</si>
  <si>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</si>
  <si>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</si>
  <si>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</si>
  <si>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</si>
  <si>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</si>
  <si>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</si>
  <si>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</si>
  <si>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</si>
  <si>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</si>
  <si>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</si>
  <si>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</si>
  <si>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</si>
  <si>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</si>
  <si>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</si>
  <si>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</si>
  <si>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</si>
  <si>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</si>
  <si>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</si>
  <si>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</si>
  <si>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</si>
  <si>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</si>
  <si>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</si>
  <si>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</si>
  <si>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</si>
  <si>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</si>
  <si>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</si>
  <si>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</si>
  <si>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</si>
  <si>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</si>
  <si>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</si>
  <si>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</si>
  <si>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</si>
  <si>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</si>
  <si>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</si>
  <si>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</si>
  <si>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</si>
  <si>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</si>
  <si>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</si>
  <si>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</si>
  <si>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</si>
  <si>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</si>
  <si>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</si>
  <si>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</si>
  <si>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</si>
  <si>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</si>
  <si>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</si>
  <si>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</si>
  <si>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</si>
  <si>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</si>
  <si>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</si>
  <si>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</si>
  <si>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</si>
  <si>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</si>
  <si>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</si>
  <si>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</si>
  <si>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</si>
  <si>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</si>
  <si>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</si>
  <si>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</si>
  <si>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</si>
  <si>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</si>
  <si>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</si>
  <si>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</si>
  <si>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</si>
  <si>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</si>
  <si>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</si>
  <si>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</si>
  <si>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</si>
  <si>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</si>
  <si>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</si>
  <si>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</si>
  <si>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</si>
  <si>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</si>
  <si>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</si>
  <si>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</si>
  <si>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</si>
  <si>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</si>
  <si>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</si>
  <si>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</si>
  <si>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</si>
  <si>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</si>
  <si>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</si>
  <si>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</si>
  <si>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</si>
  <si>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</si>
  <si>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</si>
  <si>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</si>
  <si>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</si>
  <si>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</si>
  <si>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</si>
  <si>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</si>
  <si>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</si>
  <si>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</si>
  <si>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</si>
  <si>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</si>
  <si>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</si>
  <si>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</si>
  <si>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</si>
  <si>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</si>
  <si>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</si>
  <si>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</si>
  <si>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</si>
  <si>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</si>
  <si>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</si>
  <si>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</si>
  <si>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</si>
  <si>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</si>
  <si>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</si>
  <si>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</si>
  <si>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</si>
  <si>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</si>
  <si>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</si>
  <si>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</si>
  <si>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</si>
  <si>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</si>
  <si>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</si>
  <si>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</si>
  <si>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</si>
  <si>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</si>
  <si>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</si>
  <si>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</si>
  <si>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</si>
  <si>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</si>
  <si>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</si>
  <si>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</si>
  <si>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</si>
  <si>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</si>
  <si>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</si>
  <si>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</si>
  <si>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</si>
  <si>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</si>
  <si>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</si>
  <si>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</si>
  <si>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</si>
  <si>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</si>
  <si>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</si>
  <si>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</si>
  <si>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</si>
  <si>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</si>
  <si>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</si>
  <si>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</si>
  <si>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</si>
  <si>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</si>
  <si>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</si>
  <si>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</si>
  <si>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</si>
  <si>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</si>
  <si>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</si>
  <si>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</si>
  <si>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</si>
  <si>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</si>
  <si>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</si>
  <si>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</si>
  <si>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</si>
  <si>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</si>
  <si>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</si>
  <si>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</si>
  <si>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</si>
  <si>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</si>
  <si>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</si>
  <si>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</si>
  <si>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</si>
  <si>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</si>
  <si>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</si>
  <si>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</si>
  <si>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</si>
  <si>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</si>
  <si>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</si>
  <si>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</si>
  <si>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</si>
  <si>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</si>
  <si>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</si>
  <si>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</si>
  <si>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</si>
  <si>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</si>
  <si>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</si>
  <si>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</si>
  <si>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</si>
  <si>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</si>
  <si>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</si>
  <si>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</si>
  <si>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</si>
  <si>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</si>
  <si>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</si>
  <si>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</si>
  <si>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</si>
  <si>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</si>
  <si>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</si>
  <si>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</si>
  <si>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</si>
  <si>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</si>
  <si>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</si>
  <si>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</si>
  <si>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</si>
  <si>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</si>
  <si>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</si>
  <si>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</si>
  <si>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</si>
  <si>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</si>
  <si>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</si>
  <si>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</si>
  <si>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</si>
  <si>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</si>
  <si>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</si>
  <si>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</si>
  <si>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</si>
  <si>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</si>
  <si>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</si>
  <si>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</si>
  <si>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</si>
  <si>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</si>
  <si>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</si>
  <si>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</si>
  <si>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</si>
  <si>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</si>
  <si>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</si>
  <si>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</si>
  <si>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</si>
  <si>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</si>
  <si>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</si>
  <si>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</si>
  <si>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</si>
  <si>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</si>
  <si>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</si>
  <si>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</si>
  <si>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</si>
  <si>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</si>
  <si>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</si>
  <si>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</si>
  <si>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</si>
  <si>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</si>
  <si>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</si>
  <si>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</si>
  <si>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</si>
  <si>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</si>
  <si>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</si>
  <si>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</si>
  <si>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</si>
  <si>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</si>
  <si>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</si>
  <si>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</si>
  <si>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</si>
  <si>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</si>
  <si>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</si>
  <si>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</si>
  <si>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</si>
  <si>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</si>
  <si>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</si>
  <si>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</si>
  <si>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</si>
  <si>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</si>
  <si>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</si>
  <si>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</si>
  <si>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</si>
  <si>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</si>
  <si>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</si>
  <si>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</si>
  <si>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</si>
  <si>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</si>
  <si>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</si>
  <si>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</si>
  <si>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</si>
  <si>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</si>
  <si>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</si>
  <si>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</si>
  <si>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</si>
  <si>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</si>
  <si>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</si>
  <si>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</si>
  <si>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</si>
  <si>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</si>
  <si>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</si>
  <si>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</si>
  <si>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</si>
  <si>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</si>
  <si>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</si>
  <si>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</si>
  <si>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</si>
  <si>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</si>
  <si>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</si>
  <si>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</si>
  <si>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</si>
  <si>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</si>
  <si>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</si>
  <si>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</si>
  <si>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</si>
  <si>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</si>
  <si>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</si>
  <si>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</si>
  <si>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</si>
  <si>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</si>
  <si>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</si>
  <si>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</si>
  <si>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</si>
  <si>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</si>
  <si>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</si>
  <si>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</si>
  <si>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</si>
  <si>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</si>
  <si>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</si>
  <si>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</si>
  <si>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</si>
  <si>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</si>
  <si>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</si>
  <si>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</si>
  <si>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</si>
  <si>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</si>
  <si>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</si>
  <si>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</si>
  <si>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</si>
  <si>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</si>
  <si>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</si>
  <si>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</si>
  <si>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</si>
  <si>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</si>
  <si>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</si>
  <si>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</si>
  <si>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</si>
  <si>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</si>
  <si>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</si>
  <si>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</si>
  <si>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</si>
  <si>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</si>
  <si>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</si>
  <si>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</si>
  <si>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</si>
  <si>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</si>
  <si>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</si>
  <si>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</si>
  <si>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</si>
  <si>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</si>
  <si>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</si>
  <si>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</si>
  <si>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</si>
  <si>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</si>
  <si>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</si>
  <si>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</si>
  <si>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</si>
  <si>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</si>
  <si>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</si>
  <si>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</si>
  <si>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</si>
  <si>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</si>
  <si>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</si>
  <si>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</si>
  <si>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</si>
  <si>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</si>
  <si>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</si>
  <si>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</si>
  <si>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</si>
  <si>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</si>
  <si>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</si>
  <si>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</si>
  <si>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</si>
  <si>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</si>
  <si>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</si>
  <si>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</si>
  <si>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</si>
  <si>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</si>
  <si>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</si>
  <si>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</si>
  <si>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</si>
  <si>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</si>
  <si>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</si>
  <si>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</si>
  <si>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</si>
  <si>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</si>
  <si>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</si>
  <si>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</si>
  <si>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</si>
  <si>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</si>
  <si>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</si>
  <si>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</si>
  <si>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</si>
  <si>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</si>
  <si>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</si>
  <si>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</si>
  <si>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</si>
  <si>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</si>
  <si>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</si>
  <si>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</si>
  <si>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</si>
  <si>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</si>
  <si>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</si>
  <si>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</si>
  <si>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</si>
  <si>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</si>
  <si>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</si>
  <si>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</si>
  <si>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</si>
  <si>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</si>
  <si>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</si>
  <si>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</si>
  <si>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</si>
  <si>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</si>
  <si>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</si>
  <si>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</si>
  <si>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</si>
  <si>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</si>
  <si>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</si>
  <si>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</si>
  <si>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</si>
  <si>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</si>
  <si>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</si>
  <si>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</si>
  <si>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</si>
  <si>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</si>
  <si>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</si>
  <si>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</si>
  <si>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</si>
  <si>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</si>
  <si>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</si>
  <si>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</si>
  <si>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</si>
  <si>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</si>
  <si>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</si>
  <si>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</si>
  <si>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</si>
  <si>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</si>
  <si>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</si>
  <si>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</si>
  <si>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</si>
  <si>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</si>
  <si>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</si>
  <si>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</si>
  <si>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</si>
  <si>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</si>
  <si>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</si>
  <si>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</si>
  <si>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</si>
  <si>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</si>
  <si>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</si>
  <si>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</si>
  <si>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</si>
  <si>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</si>
  <si>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</si>
  <si>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</si>
  <si>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</si>
  <si>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</si>
  <si>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</si>
  <si>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</si>
  <si>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</si>
  <si>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</si>
  <si>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</si>
  <si>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</si>
  <si>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</si>
  <si>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</si>
  <si>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</si>
  <si>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</si>
  <si>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</si>
  <si>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</si>
  <si>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</si>
  <si>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</si>
  <si>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</si>
  <si>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</si>
  <si>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</si>
  <si>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</si>
  <si>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</si>
  <si>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</si>
  <si>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</si>
  <si>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</si>
  <si>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</si>
  <si>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</si>
  <si>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</si>
  <si>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</si>
  <si>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</si>
  <si>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</si>
  <si>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</si>
  <si>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</si>
  <si>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</si>
  <si>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</si>
  <si>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</si>
  <si>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</si>
  <si>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</si>
  <si>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</si>
  <si>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</si>
  <si>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</si>
  <si>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</si>
  <si>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</si>
  <si>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</si>
  <si>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</si>
  <si>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</si>
  <si>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</si>
  <si>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</si>
  <si>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</si>
  <si>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</si>
  <si>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</si>
  <si>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</si>
  <si>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</si>
  <si>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</si>
  <si>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</si>
  <si>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</si>
  <si>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</si>
  <si>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</si>
  <si>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</si>
  <si>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</si>
  <si>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</si>
  <si>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</si>
  <si>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</si>
  <si>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</si>
  <si>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</si>
  <si>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</si>
  <si>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</si>
  <si>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</si>
  <si>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</si>
  <si>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</si>
  <si>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</si>
  <si>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</si>
  <si>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</si>
  <si>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</si>
  <si>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</si>
  <si>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</si>
  <si>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</si>
  <si>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</si>
  <si>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</si>
  <si>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</si>
  <si>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</si>
  <si>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</si>
  <si>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</si>
  <si>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</si>
  <si>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</si>
  <si>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</si>
  <si>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</si>
  <si>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</si>
  <si>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</si>
  <si>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</si>
  <si>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</si>
  <si>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</si>
  <si>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</si>
  <si>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</si>
  <si>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</si>
  <si>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</si>
  <si>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</si>
  <si>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</si>
  <si>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</si>
  <si>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</si>
  <si>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</si>
  <si>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</si>
  <si>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</si>
  <si>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</si>
  <si>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</si>
  <si>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</si>
  <si>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</si>
  <si>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</si>
  <si>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</si>
  <si>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</si>
  <si>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</si>
  <si>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</si>
  <si>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</si>
  <si>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</si>
  <si>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</si>
  <si>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</si>
  <si>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</si>
  <si>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</si>
  <si>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</si>
  <si>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</si>
  <si>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</si>
  <si>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</si>
  <si>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</si>
  <si>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</si>
  <si>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</si>
  <si>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</si>
  <si>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</si>
  <si>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</si>
  <si>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</si>
  <si>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</si>
  <si>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</si>
  <si>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</si>
  <si>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</si>
  <si>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</si>
  <si>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</si>
  <si>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</si>
  <si>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</si>
  <si>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</si>
  <si>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</si>
  <si>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</si>
  <si>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</si>
  <si>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</si>
  <si>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</si>
  <si>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</si>
  <si>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</si>
  <si>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</si>
  <si>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</si>
  <si>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</si>
  <si>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</si>
  <si>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</si>
  <si>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</si>
  <si>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</si>
  <si>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</si>
  <si>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</si>
  <si>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</si>
  <si>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</si>
  <si>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</si>
  <si>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</si>
  <si>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</si>
  <si>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</si>
  <si>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</si>
  <si>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</si>
  <si>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</si>
  <si>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</si>
  <si>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</si>
  <si>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</si>
  <si>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</si>
  <si>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</si>
  <si>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</si>
  <si>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</si>
  <si>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</si>
  <si>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</si>
  <si>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</si>
  <si>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</si>
  <si>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</si>
  <si>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</si>
  <si>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</si>
  <si>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</si>
  <si>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</si>
  <si>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</si>
  <si>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</si>
  <si>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</si>
  <si>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</si>
  <si>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</si>
  <si>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</si>
  <si>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</si>
  <si>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</si>
  <si>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</si>
  <si>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</si>
  <si>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</si>
  <si>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</si>
  <si>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</si>
  <si>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</si>
  <si>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</si>
  <si>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</si>
  <si>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</si>
  <si>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</si>
  <si>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</si>
  <si>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</si>
  <si>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</si>
  <si>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</si>
  <si>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</si>
  <si>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</si>
  <si>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</si>
  <si>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</si>
  <si>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</si>
  <si>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</si>
  <si>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</si>
  <si>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</si>
  <si>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</si>
  <si>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</si>
  <si>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</si>
  <si>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</si>
  <si>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</si>
  <si>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</si>
  <si>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</si>
  <si>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</si>
  <si>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</si>
  <si>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</si>
  <si>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</si>
  <si>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</si>
  <si>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</si>
  <si>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</si>
  <si>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</si>
  <si>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</si>
  <si>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</si>
  <si>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</si>
  <si>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</si>
  <si>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</si>
  <si>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</si>
  <si>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</si>
  <si>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</si>
  <si>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</si>
  <si>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</si>
  <si>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</si>
  <si>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</si>
  <si>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</si>
  <si>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</si>
  <si>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</si>
  <si>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</si>
  <si>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</si>
  <si>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</si>
  <si>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</si>
  <si>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</si>
  <si>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</si>
  <si>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</si>
  <si>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</si>
  <si>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</si>
  <si>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</si>
  <si>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</si>
  <si>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</si>
  <si>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</si>
  <si>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</si>
  <si>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</si>
  <si>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</si>
  <si>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</si>
  <si>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</si>
  <si>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</si>
  <si>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</si>
  <si>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</si>
  <si>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</si>
  <si>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</si>
  <si>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</si>
  <si>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</si>
  <si>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</si>
  <si>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</si>
  <si>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</si>
  <si>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</si>
  <si>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</si>
  <si>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</si>
  <si>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</si>
  <si>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</si>
  <si>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</si>
  <si>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</si>
  <si>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</si>
  <si>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</si>
  <si>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</si>
  <si>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</si>
  <si>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</si>
  <si>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</si>
  <si>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</si>
  <si>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</si>
  <si>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</si>
  <si>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</si>
  <si>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</si>
  <si>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</si>
  <si>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</si>
  <si>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</si>
  <si>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</si>
  <si>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</si>
  <si>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</si>
  <si>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</si>
  <si>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</si>
  <si>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</si>
  <si>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</si>
  <si>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</si>
  <si>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</si>
  <si>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</si>
  <si>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</si>
  <si>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</si>
  <si>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</si>
  <si>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</si>
  <si>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</si>
  <si>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</si>
  <si>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</si>
  <si>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</si>
  <si>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</si>
  <si>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</si>
  <si>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</si>
  <si>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</si>
  <si>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</si>
  <si>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</si>
  <si>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</si>
  <si>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</si>
  <si>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</si>
  <si>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</si>
  <si>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</si>
  <si>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</si>
  <si>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</si>
  <si>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</si>
  <si>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</si>
  <si>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</si>
  <si>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</si>
  <si>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</si>
  <si>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</si>
  <si>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</si>
  <si>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</si>
  <si>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</si>
  <si>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</si>
  <si>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</si>
  <si>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</si>
  <si>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</si>
  <si>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</si>
  <si>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</si>
  <si>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</si>
  <si>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</si>
  <si>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</si>
  <si>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</si>
  <si>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</si>
  <si>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</si>
  <si>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</si>
  <si>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</si>
  <si>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</si>
  <si>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</si>
  <si>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</si>
  <si>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</si>
  <si>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</si>
  <si>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</si>
  <si>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</si>
  <si>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</si>
  <si>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</si>
  <si>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</si>
  <si>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</si>
  <si>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</si>
  <si>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</si>
  <si>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</si>
  <si>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</si>
  <si>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</si>
  <si>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</si>
  <si>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</si>
  <si>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</si>
  <si>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</si>
  <si>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</si>
  <si>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</si>
  <si>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</si>
  <si>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</si>
  <si>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</si>
  <si>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</si>
  <si>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</si>
  <si>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</si>
  <si>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</si>
  <si>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</si>
  <si>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</si>
  <si>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</si>
  <si>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</si>
  <si>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</si>
  <si>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</si>
  <si>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</si>
  <si>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</si>
  <si>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</si>
  <si>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</si>
  <si>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</si>
  <si>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</si>
  <si>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</si>
  <si>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</si>
  <si>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</si>
  <si>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</si>
  <si>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</si>
  <si>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</si>
  <si>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</si>
  <si>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</si>
  <si>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</si>
  <si>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</si>
  <si>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</si>
  <si>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</si>
  <si>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</si>
  <si>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</si>
  <si>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</si>
  <si>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</si>
  <si>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</si>
  <si>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</si>
  <si>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</si>
  <si>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</si>
  <si>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</si>
  <si>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</si>
  <si>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</si>
  <si>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</si>
  <si>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</si>
  <si>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</si>
  <si>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</si>
  <si>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</si>
  <si>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</si>
  <si>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</si>
  <si>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</si>
  <si>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</si>
  <si>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</si>
  <si>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</si>
  <si>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</si>
  <si>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</si>
  <si>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</si>
  <si>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</si>
  <si>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</si>
  <si>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</si>
  <si>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</si>
  <si>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</si>
  <si>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</si>
  <si>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</si>
  <si>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</si>
  <si>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</si>
  <si>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</si>
  <si>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</si>
  <si>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</si>
  <si>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</si>
  <si>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</si>
  <si>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</si>
  <si>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</si>
  <si>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</si>
  <si>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</si>
  <si>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</si>
  <si>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</si>
  <si>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</si>
  <si>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</si>
  <si>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</si>
  <si>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</si>
  <si>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</si>
  <si>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</si>
  <si>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</si>
  <si>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</si>
  <si>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</si>
  <si>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</si>
  <si>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</si>
  <si>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</si>
  <si>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</si>
  <si>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</si>
  <si>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</si>
  <si>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</si>
  <si>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</si>
  <si>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</si>
  <si>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</si>
  <si>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</si>
  <si>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</si>
  <si>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</si>
  <si>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</si>
  <si>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</si>
  <si>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</si>
  <si>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</si>
  <si>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</si>
  <si>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</si>
  <si>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</si>
  <si>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</si>
  <si>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</si>
  <si>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</si>
  <si>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</si>
  <si>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</si>
  <si>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</si>
  <si>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</si>
  <si>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</si>
  <si>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</si>
  <si>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</si>
  <si>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</si>
  <si>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</si>
  <si>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</si>
  <si>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</si>
  <si>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</si>
  <si>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</si>
  <si>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</si>
  <si>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</si>
  <si>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</si>
  <si>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</si>
  <si>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</si>
  <si>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</si>
  <si>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</si>
  <si>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</si>
  <si>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</si>
  <si>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</si>
  <si>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</si>
  <si>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</si>
  <si>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</si>
  <si>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</si>
  <si>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</si>
  <si>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</si>
  <si>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</si>
  <si>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</si>
  <si>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</si>
  <si>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</si>
  <si>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</si>
  <si>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</si>
  <si>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</si>
  <si>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</si>
  <si>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</si>
  <si>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</si>
  <si>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</si>
  <si>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</si>
  <si>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</si>
  <si>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</si>
  <si>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</si>
  <si>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</si>
  <si>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</si>
  <si>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</si>
  <si>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</si>
  <si>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</si>
  <si>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</si>
  <si>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</si>
  <si>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</si>
  <si>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</si>
  <si>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</si>
  <si>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</si>
  <si>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</si>
  <si>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</si>
  <si>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</si>
  <si>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</si>
  <si>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</si>
  <si>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</si>
  <si>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</si>
  <si>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</si>
  <si>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</si>
  <si>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</si>
  <si>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</si>
  <si>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</si>
  <si>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</si>
  <si>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</si>
  <si>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</si>
  <si>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</si>
  <si>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</si>
  <si>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</si>
  <si>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</si>
  <si>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</si>
  <si>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</si>
  <si>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</si>
  <si>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</si>
  <si>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</si>
  <si>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</si>
  <si>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</si>
  <si>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</si>
  <si>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</si>
  <si>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</si>
  <si>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</si>
  <si>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</si>
  <si>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</si>
  <si>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</si>
  <si>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</si>
  <si>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</si>
  <si>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</si>
  <si>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</si>
  <si>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</si>
  <si>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</si>
  <si>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</si>
  <si>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</si>
  <si>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</si>
  <si>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</si>
  <si>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</si>
  <si>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</si>
  <si>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</si>
  <si>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</si>
  <si>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</si>
  <si>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</si>
  <si>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</si>
  <si>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</si>
  <si>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</si>
  <si>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</si>
  <si>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</si>
  <si>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</si>
  <si>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</si>
  <si>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</si>
  <si>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</si>
  <si>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</si>
  <si>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</si>
  <si>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</si>
  <si>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</si>
  <si>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</si>
  <si>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</si>
  <si>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</si>
  <si>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</si>
  <si>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</si>
  <si>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</si>
  <si>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</si>
  <si>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</si>
  <si>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</si>
  <si>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</si>
  <si>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</si>
  <si>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</si>
  <si>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</si>
  <si>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</si>
  <si>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</si>
  <si>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</si>
  <si>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</si>
  <si>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</si>
  <si>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</si>
  <si>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</si>
  <si>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</si>
  <si>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</si>
  <si>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</si>
  <si>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</si>
  <si>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</si>
  <si>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</si>
  <si>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</si>
  <si>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</si>
  <si>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</si>
  <si>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</si>
  <si>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</si>
  <si>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</si>
  <si>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</si>
  <si>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</si>
  <si>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</si>
  <si>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</si>
  <si>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</si>
  <si>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</si>
  <si>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</si>
  <si>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</si>
  <si>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</si>
  <si>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</si>
  <si>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</si>
  <si>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</si>
  <si>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</si>
  <si>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</si>
  <si>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</si>
  <si>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</si>
  <si>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</si>
  <si>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</si>
  <si>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</si>
  <si>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</si>
  <si>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</si>
  <si>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</si>
  <si>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</si>
  <si>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</si>
  <si>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</si>
  <si>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</si>
  <si>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</si>
  <si>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</si>
  <si>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</si>
  <si>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</si>
  <si>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</si>
  <si>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</si>
  <si>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</si>
  <si>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</si>
  <si>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</si>
  <si>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</si>
  <si>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</si>
  <si>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</si>
  <si>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</si>
  <si>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</si>
  <si>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</si>
  <si>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</si>
  <si>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</si>
  <si>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</si>
  <si>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</si>
  <si>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</si>
  <si>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</si>
  <si>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</si>
  <si>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</si>
  <si>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</si>
  <si>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</si>
  <si>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</si>
  <si>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</si>
  <si>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</si>
  <si>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</si>
  <si>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</si>
  <si>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</si>
  <si>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</si>
  <si>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</si>
  <si>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</si>
  <si>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</si>
  <si>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</si>
  <si>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</si>
  <si>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</si>
  <si>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</si>
  <si>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</si>
  <si>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</si>
  <si>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</si>
  <si>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</si>
  <si>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</si>
  <si>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</si>
  <si>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</si>
  <si>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</si>
  <si>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</si>
  <si>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</si>
  <si>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</si>
  <si>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</si>
  <si>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</si>
  <si>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</si>
  <si>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</si>
  <si>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</si>
  <si>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</si>
  <si>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</si>
  <si>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</si>
  <si>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</si>
  <si>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</si>
  <si>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</si>
  <si>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</si>
  <si>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</si>
  <si>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</si>
  <si>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</si>
  <si>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</si>
  <si>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</si>
  <si>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</si>
  <si>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</si>
  <si>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</si>
  <si>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</si>
  <si>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</si>
  <si>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</si>
  <si>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</si>
  <si>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</si>
  <si>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</si>
  <si>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</si>
  <si>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</si>
  <si>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</si>
  <si>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</si>
  <si>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</si>
  <si>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</si>
  <si>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</si>
  <si>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</si>
  <si>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</si>
  <si>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</si>
  <si>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</si>
  <si>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</si>
  <si>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</si>
  <si>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</si>
  <si>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</si>
  <si>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</si>
  <si>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</si>
  <si>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</si>
  <si>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</si>
  <si>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</si>
  <si>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</si>
  <si>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</si>
  <si>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</si>
  <si>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</si>
  <si>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</si>
  <si>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</si>
  <si>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</si>
  <si>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</si>
  <si>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</si>
  <si>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</si>
  <si>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</si>
  <si>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</si>
  <si>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</si>
  <si>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</si>
  <si>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</si>
  <si>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</si>
  <si>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</si>
  <si>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</si>
  <si>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</si>
  <si>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</si>
  <si>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</si>
  <si>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</si>
  <si>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</si>
  <si>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</si>
  <si>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</si>
  <si>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</si>
  <si>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</si>
  <si>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</si>
  <si>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</si>
  <si>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</si>
  <si>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</si>
  <si>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</si>
  <si>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</si>
  <si>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</si>
  <si>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</si>
  <si>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</si>
  <si>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</si>
  <si>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</si>
  <si>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</si>
  <si>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</si>
  <si>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</si>
  <si>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</si>
  <si>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</si>
  <si>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</si>
  <si>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</si>
  <si>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</si>
  <si>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</si>
  <si>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</si>
  <si>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</si>
  <si>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</si>
  <si>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</si>
  <si>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</si>
  <si>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</si>
  <si>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</si>
  <si>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</si>
  <si>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</si>
  <si>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</si>
  <si>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</si>
  <si>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</si>
  <si>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</si>
  <si>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</si>
  <si>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</si>
  <si>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</si>
  <si>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</si>
  <si>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</si>
  <si>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</si>
  <si>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</si>
  <si>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</si>
  <si>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</si>
  <si>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</si>
  <si>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</si>
  <si>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</si>
  <si>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</si>
  <si>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</si>
  <si>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</si>
  <si>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</si>
  <si>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</si>
  <si>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</si>
  <si>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</si>
  <si>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</si>
  <si>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</si>
  <si>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</si>
  <si>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</si>
  <si>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</si>
  <si>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</si>
  <si>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</si>
  <si>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</si>
  <si>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</si>
  <si>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</si>
  <si>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</si>
  <si>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</si>
  <si>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</si>
  <si>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</si>
  <si>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</si>
  <si>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</si>
  <si>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</si>
  <si>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</si>
  <si>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</si>
  <si>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</si>
  <si>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</si>
  <si>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</si>
  <si>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</si>
  <si>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</si>
  <si>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</si>
  <si>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</si>
  <si>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</si>
  <si>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</si>
  <si>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</si>
  <si>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</si>
  <si>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</si>
  <si>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</si>
  <si>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</si>
  <si>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</si>
  <si>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</si>
  <si>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</si>
  <si>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</si>
  <si>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</si>
  <si>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</si>
  <si>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</si>
  <si>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</si>
  <si>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</si>
  <si>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</si>
  <si>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</si>
  <si>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</si>
  <si>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</si>
  <si>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</si>
  <si>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</si>
  <si>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</si>
  <si>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</si>
  <si>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</si>
  <si>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</si>
  <si>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</si>
  <si>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</si>
  <si>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</si>
  <si>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</si>
  <si>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</si>
  <si>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</si>
  <si>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</si>
  <si>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</si>
  <si>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</si>
  <si>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</si>
  <si>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</si>
  <si>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</si>
  <si>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</si>
  <si>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</si>
  <si>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</si>
  <si>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</si>
  <si>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</si>
  <si>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</si>
  <si>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</si>
  <si>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</si>
  <si>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</si>
  <si>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</si>
  <si>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</si>
  <si>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</si>
  <si>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</si>
  <si>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</si>
  <si>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</si>
  <si>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</si>
  <si>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</si>
  <si>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</si>
  <si>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</si>
  <si>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</si>
  <si>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</si>
  <si>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</si>
  <si>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</si>
  <si>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</si>
  <si>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</si>
  <si>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</si>
  <si>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</si>
  <si>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</si>
  <si>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</si>
  <si>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</si>
  <si>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</si>
  <si>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</si>
  <si>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</si>
  <si>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</si>
  <si>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</si>
  <si>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</si>
  <si>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</si>
  <si>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</si>
  <si>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</si>
  <si>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</si>
  <si>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</si>
  <si>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</si>
  <si>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</si>
  <si>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</si>
  <si>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</si>
  <si>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</si>
  <si>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</si>
  <si>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</si>
  <si>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</si>
  <si>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</si>
  <si>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</si>
  <si>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</si>
  <si>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</si>
  <si>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</si>
  <si>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</si>
  <si>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</si>
  <si>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</si>
  <si>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</si>
  <si>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</si>
  <si>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</si>
  <si>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</si>
  <si>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</si>
  <si>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</si>
  <si>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</si>
  <si>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</si>
  <si>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</si>
  <si>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</si>
  <si>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</si>
  <si>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</si>
  <si>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</si>
  <si>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</si>
  <si>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</si>
  <si>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</si>
  <si>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</si>
  <si>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</si>
  <si>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</si>
  <si>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</si>
  <si>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</si>
  <si>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</si>
  <si>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</si>
  <si>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</si>
  <si>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</si>
  <si>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</si>
  <si>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</si>
  <si>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</si>
  <si>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</si>
  <si>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</si>
  <si>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</si>
  <si>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</si>
  <si>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</si>
  <si>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</si>
  <si>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</si>
  <si>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</si>
  <si>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</si>
  <si>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</si>
  <si>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</si>
  <si>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</si>
  <si>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</si>
  <si>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</si>
  <si>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</si>
  <si>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</si>
  <si>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</si>
  <si>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</si>
  <si>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</si>
  <si>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</si>
  <si>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</si>
  <si>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</si>
  <si>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</si>
  <si>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</si>
  <si>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</si>
  <si>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</si>
  <si>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</si>
  <si>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</si>
  <si>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</si>
  <si>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</si>
  <si>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</si>
  <si>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</si>
  <si>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</si>
  <si>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</si>
  <si>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</si>
  <si>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</si>
  <si>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</si>
  <si>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</si>
  <si>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</si>
  <si>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</si>
  <si>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</si>
  <si>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</si>
  <si>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</si>
  <si>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</si>
  <si>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</si>
  <si>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</si>
  <si>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</si>
  <si>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</si>
  <si>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</si>
  <si>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</si>
  <si>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</si>
  <si>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</si>
  <si>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</si>
  <si>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</si>
  <si>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</si>
  <si>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</si>
  <si>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</si>
  <si>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</si>
  <si>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</si>
  <si>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</si>
  <si>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</si>
  <si>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</si>
  <si>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</si>
  <si>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</si>
  <si>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</si>
  <si>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</si>
  <si>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</si>
  <si>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</si>
  <si>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</si>
  <si>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</si>
  <si>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</si>
  <si>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</si>
  <si>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</si>
  <si>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</si>
  <si>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</si>
  <si>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</si>
  <si>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</si>
  <si>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</si>
  <si>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</si>
  <si>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</si>
  <si>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</si>
  <si>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</si>
  <si>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</si>
  <si>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</si>
  <si>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</si>
  <si>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</si>
  <si>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</si>
  <si>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</si>
  <si>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</si>
  <si>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</si>
  <si>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</si>
  <si>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</si>
  <si>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</si>
  <si>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</si>
  <si>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</si>
  <si>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</si>
  <si>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</si>
  <si>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</si>
  <si>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</si>
  <si>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</si>
  <si>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</si>
  <si>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</si>
  <si>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</si>
  <si>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</si>
  <si>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</si>
  <si>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</si>
  <si>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</si>
  <si>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</si>
  <si>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</si>
  <si>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</si>
  <si>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</si>
  <si>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</si>
  <si>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</si>
  <si>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</si>
  <si>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</si>
  <si>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</si>
  <si>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</si>
  <si>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</si>
  <si>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</si>
  <si>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</si>
  <si>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</si>
  <si>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</si>
  <si>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</si>
  <si>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</si>
  <si>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</si>
  <si>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</si>
  <si>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</si>
  <si>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</si>
  <si>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</si>
  <si>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</si>
  <si>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</si>
  <si>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</si>
  <si>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</si>
  <si>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</si>
  <si>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</si>
  <si>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</si>
  <si>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</si>
  <si>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</si>
  <si>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</si>
  <si>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</si>
  <si>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</si>
  <si>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</si>
  <si>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</si>
  <si>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</si>
  <si>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</si>
  <si>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</si>
  <si>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</si>
  <si>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</si>
  <si>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</si>
  <si>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</si>
  <si>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</si>
  <si>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</si>
  <si>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</si>
  <si>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</si>
  <si>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</si>
  <si>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</si>
  <si>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</si>
  <si>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</si>
  <si>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</si>
  <si>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</si>
  <si>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</si>
  <si>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</si>
  <si>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</si>
  <si>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</si>
  <si>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</si>
  <si>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</si>
  <si>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</si>
  <si>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</si>
  <si>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</si>
  <si>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</si>
  <si>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</si>
  <si>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</si>
  <si>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</si>
  <si>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</si>
  <si>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</si>
  <si>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</si>
  <si>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</si>
  <si>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</si>
  <si>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</si>
  <si>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</si>
  <si>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</si>
  <si>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</si>
  <si>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</si>
  <si>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</si>
  <si>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</si>
  <si>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</si>
  <si>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</si>
  <si>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</si>
  <si>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</si>
  <si>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</si>
  <si>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</si>
  <si>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</si>
  <si>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</si>
  <si>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</si>
  <si>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</si>
  <si>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</si>
  <si>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</si>
  <si>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</si>
  <si>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</si>
  <si>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</si>
  <si>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</si>
  <si>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</si>
  <si>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</si>
  <si>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</si>
  <si>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</si>
  <si>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</si>
  <si>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</si>
  <si>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</si>
  <si>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</si>
  <si>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</si>
  <si>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</si>
  <si>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</si>
  <si>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</si>
  <si>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</si>
  <si>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</si>
  <si>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</si>
  <si>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</si>
  <si>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</si>
  <si>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</si>
  <si>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</si>
  <si>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</si>
  <si>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</si>
  <si>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</si>
  <si>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</si>
  <si>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</si>
  <si>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</si>
  <si>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</si>
  <si>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</si>
  <si>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</si>
  <si>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</si>
  <si>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</si>
  <si>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</si>
  <si>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</si>
  <si>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</si>
  <si>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</si>
  <si>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</si>
  <si>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</si>
  <si>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</si>
  <si>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</si>
  <si>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</si>
  <si>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</si>
  <si>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</si>
  <si>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</si>
  <si>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</si>
  <si>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</si>
  <si>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</si>
  <si>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</si>
  <si>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</si>
  <si>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</si>
  <si>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</si>
  <si>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</si>
  <si>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</si>
  <si>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</si>
  <si>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</si>
  <si>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</si>
  <si>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</si>
  <si>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</si>
  <si>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</si>
  <si>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</si>
  <si>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</si>
  <si>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</si>
  <si>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</si>
  <si>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</si>
  <si>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</si>
  <si>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</si>
  <si>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</si>
  <si>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</si>
  <si>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</si>
  <si>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</si>
  <si>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</si>
  <si>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</si>
  <si>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</si>
  <si>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</si>
  <si>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</si>
  <si>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</si>
  <si>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</si>
  <si>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</si>
  <si>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</si>
  <si>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</si>
  <si>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</si>
  <si>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</si>
  <si>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</si>
  <si>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</si>
  <si>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</si>
  <si>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</si>
  <si>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</si>
  <si>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</si>
  <si>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</si>
  <si>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</si>
  <si>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</si>
  <si>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</si>
  <si>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</si>
  <si>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</si>
  <si>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</si>
  <si>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</si>
  <si>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</si>
  <si>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</si>
  <si>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</si>
  <si>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</si>
  <si>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</si>
  <si>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</si>
  <si>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</si>
  <si>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</si>
  <si>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</si>
  <si>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</si>
  <si>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</si>
  <si>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</si>
  <si>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</si>
  <si>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</si>
  <si>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</si>
  <si>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</si>
  <si>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</si>
  <si>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</si>
  <si>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</si>
  <si>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</si>
  <si>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</si>
  <si>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</si>
  <si>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</si>
  <si>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</si>
  <si>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</si>
  <si>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</si>
  <si>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</si>
  <si>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</si>
  <si>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</si>
  <si>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</si>
  <si>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</si>
  <si>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</si>
  <si>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</si>
  <si>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</si>
  <si>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</si>
  <si>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</si>
  <si>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</si>
  <si>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</si>
  <si>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</si>
  <si>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</si>
  <si>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</si>
  <si>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</si>
  <si>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</si>
  <si>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</si>
  <si>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</si>
  <si>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</si>
  <si>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</si>
  <si>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</si>
  <si>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</si>
  <si>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</si>
  <si>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</si>
  <si>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</si>
  <si>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</si>
  <si>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</si>
  <si>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</si>
  <si>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</si>
  <si>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</si>
  <si>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</si>
  <si>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</si>
  <si>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</si>
  <si>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</si>
  <si>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</si>
  <si>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</si>
  <si>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</si>
  <si>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</si>
  <si>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</si>
  <si>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</si>
  <si>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</si>
  <si>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</si>
  <si>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</si>
  <si>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</si>
  <si>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</si>
  <si>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</si>
  <si>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</si>
  <si>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</si>
  <si>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</si>
  <si>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</si>
  <si>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</si>
  <si>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</si>
  <si>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</si>
  <si>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</si>
  <si>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</si>
  <si>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</si>
  <si>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</si>
  <si>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</si>
  <si>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</si>
  <si>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</si>
  <si>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</si>
  <si>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</si>
  <si>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</si>
  <si>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</si>
  <si>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</si>
  <si>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</si>
  <si>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</si>
  <si>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</si>
  <si>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</si>
  <si>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</si>
  <si>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</si>
  <si>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</si>
  <si>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</si>
  <si>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</si>
  <si>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</si>
  <si>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</si>
  <si>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</si>
  <si>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</si>
  <si>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</si>
  <si>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</si>
  <si>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</si>
  <si>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</si>
  <si>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</si>
  <si>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</si>
  <si>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</si>
  <si>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</si>
  <si>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</si>
  <si>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</si>
  <si>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</si>
  <si>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</si>
  <si>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</si>
  <si>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</si>
  <si>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</si>
  <si>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</si>
  <si>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</si>
  <si>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</si>
  <si>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</si>
  <si>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</si>
  <si>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</si>
  <si>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</si>
  <si>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</si>
  <si>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</si>
  <si>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</si>
  <si>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</si>
  <si>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</si>
  <si>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</si>
  <si>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</si>
  <si>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</si>
  <si>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</si>
  <si>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</si>
  <si>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</si>
  <si>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</si>
  <si>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</si>
  <si>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</si>
  <si>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</si>
  <si>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</si>
  <si>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</si>
  <si>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</si>
  <si>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</si>
  <si>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</si>
  <si>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</si>
  <si>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</si>
  <si>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</si>
  <si>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</si>
  <si>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</si>
  <si>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</si>
  <si>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</si>
  <si>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</si>
  <si>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</si>
  <si>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</si>
  <si>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</si>
  <si>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</si>
  <si>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</si>
  <si>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</si>
  <si>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</si>
  <si>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</si>
  <si>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</si>
  <si>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</si>
  <si>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</si>
  <si>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</si>
  <si>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</si>
  <si>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</si>
  <si>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</si>
  <si>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</si>
  <si>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</si>
  <si>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</si>
  <si>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</si>
  <si>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</si>
  <si>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</si>
  <si>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</si>
  <si>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</si>
  <si>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</si>
  <si>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</si>
  <si>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</si>
  <si>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</si>
  <si>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</si>
  <si>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</si>
  <si>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</si>
  <si>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</si>
  <si>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</si>
  <si>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</si>
  <si>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</si>
  <si>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</si>
  <si>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</si>
  <si>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</si>
  <si>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</si>
  <si>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</si>
  <si>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</si>
  <si>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</si>
  <si>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</si>
  <si>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</si>
  <si>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</si>
  <si>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</si>
  <si>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</si>
  <si>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</si>
  <si>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</si>
  <si>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</si>
  <si>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</si>
  <si>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</si>
  <si>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</si>
  <si>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</si>
  <si>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</si>
  <si>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</si>
  <si>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</si>
  <si>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</si>
  <si>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</si>
  <si>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</si>
  <si>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</si>
  <si>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</si>
  <si>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</si>
  <si>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</si>
  <si>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</si>
  <si>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</si>
  <si>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</si>
  <si>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</si>
  <si>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</si>
  <si>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</si>
  <si>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</si>
  <si>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</si>
  <si>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</si>
  <si>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</si>
  <si>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</si>
  <si>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</si>
  <si>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</si>
  <si>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</si>
  <si>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</si>
  <si>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</si>
  <si>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</si>
  <si>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</si>
  <si>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</si>
  <si>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</si>
  <si>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</si>
  <si>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</si>
  <si>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</si>
  <si>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</si>
  <si>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</si>
  <si>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</si>
  <si>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</si>
  <si>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</si>
  <si>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</si>
  <si>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</si>
  <si>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</si>
  <si>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</si>
  <si>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</si>
  <si>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</si>
  <si>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</si>
  <si>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</si>
  <si>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</si>
  <si>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</si>
  <si>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</si>
  <si>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</si>
  <si>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</si>
  <si>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</si>
  <si>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</si>
  <si>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</si>
  <si>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</si>
  <si>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</si>
  <si>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</si>
  <si>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</si>
  <si>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</si>
  <si>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</si>
  <si>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</si>
  <si>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</si>
  <si>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</si>
  <si>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</si>
  <si>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</si>
  <si>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</si>
  <si>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</si>
  <si>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</si>
  <si>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</si>
  <si>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</si>
  <si>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</si>
  <si>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</si>
  <si>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</si>
  <si>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</si>
  <si>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</si>
  <si>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</si>
  <si>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</si>
  <si>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</si>
  <si>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</si>
  <si>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</si>
  <si>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</si>
  <si>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</si>
  <si>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</si>
  <si>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</si>
  <si>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</si>
  <si>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</si>
  <si>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</si>
  <si>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</si>
  <si>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</si>
  <si>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</si>
  <si>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</si>
  <si>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</si>
  <si>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</si>
  <si>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</si>
  <si>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</si>
  <si>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</si>
  <si>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</si>
  <si>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</si>
  <si>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</si>
  <si>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</si>
  <si>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</si>
  <si>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</si>
  <si>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</si>
  <si>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</si>
  <si>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</si>
  <si>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</si>
  <si>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</si>
  <si>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</si>
  <si>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</si>
  <si>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</si>
  <si>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</si>
  <si>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</si>
  <si>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</si>
  <si>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</si>
  <si>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</si>
  <si>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</si>
  <si>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</si>
  <si>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</si>
  <si>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</si>
  <si>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</si>
  <si>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</si>
  <si>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</si>
  <si>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</si>
  <si>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</si>
  <si>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</si>
  <si>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</si>
  <si>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</si>
  <si>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</si>
  <si>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</si>
  <si>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</si>
  <si>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</si>
  <si>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</si>
  <si>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</si>
  <si>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</si>
  <si>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</si>
  <si>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</si>
  <si>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</si>
  <si>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</si>
  <si>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</si>
  <si>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</si>
  <si>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</si>
  <si>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</si>
  <si>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</si>
  <si>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</si>
  <si>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</si>
  <si>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</si>
  <si>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</si>
  <si>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</si>
  <si>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</si>
  <si>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</si>
  <si>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</si>
  <si>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</si>
  <si>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</si>
  <si>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</si>
  <si>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</si>
  <si>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</si>
  <si>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</si>
  <si>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</si>
  <si>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</si>
  <si>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</si>
  <si>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</si>
  <si>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</si>
  <si>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</si>
  <si>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</si>
  <si>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</si>
  <si>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</si>
  <si>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</si>
  <si>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</si>
  <si>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</si>
  <si>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</si>
  <si>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</si>
  <si>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</si>
  <si>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</si>
  <si>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</si>
  <si>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</si>
  <si>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</si>
  <si>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</si>
  <si>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</si>
  <si>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</si>
  <si>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</si>
  <si>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</si>
  <si>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</si>
  <si>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</si>
  <si>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</si>
  <si>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</si>
  <si>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</si>
  <si>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</si>
  <si>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</si>
  <si>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</si>
  <si>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</si>
  <si>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</si>
  <si>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</si>
  <si>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</si>
  <si>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</si>
  <si>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</si>
  <si>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</si>
  <si>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</si>
  <si>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</si>
  <si>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</si>
  <si>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</si>
  <si>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</si>
  <si>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</si>
  <si>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</si>
  <si>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</si>
  <si>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</si>
  <si>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</si>
  <si>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</si>
  <si>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</si>
  <si>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</si>
  <si>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</si>
  <si>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</si>
  <si>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</si>
  <si>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</si>
  <si>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</si>
  <si>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</si>
  <si>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</si>
  <si>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</si>
  <si>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</si>
  <si>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</si>
  <si>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</si>
  <si>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</si>
  <si>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</si>
  <si>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</si>
  <si>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</si>
  <si>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</si>
  <si>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</si>
  <si>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</si>
  <si>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</si>
  <si>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</si>
  <si>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</si>
  <si>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</si>
  <si>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</si>
  <si>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</si>
  <si>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</si>
  <si>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</si>
  <si>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</si>
  <si>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</si>
  <si>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</si>
  <si>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</si>
  <si>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</si>
  <si>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</si>
  <si>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</si>
  <si>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</si>
  <si>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</si>
  <si>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</si>
  <si>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</si>
  <si>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</si>
  <si>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</si>
  <si>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</si>
  <si>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</si>
  <si>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</si>
  <si>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</si>
  <si>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</si>
  <si>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</si>
  <si>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</si>
  <si>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</si>
  <si>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</si>
  <si>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</si>
  <si>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</si>
  <si>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</si>
  <si>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</si>
  <si>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</si>
  <si>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</si>
  <si>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</si>
  <si>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</si>
  <si>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</si>
  <si>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</si>
  <si>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</si>
  <si>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</si>
  <si>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</si>
  <si>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</si>
  <si>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</si>
  <si>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</si>
  <si>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</si>
  <si>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</si>
  <si>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</si>
  <si>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</si>
  <si>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</si>
  <si>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</si>
  <si>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</si>
  <si>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</si>
  <si>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</si>
  <si>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</si>
  <si>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</si>
  <si>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</si>
  <si>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</si>
  <si>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</si>
  <si>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</si>
  <si>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</si>
  <si>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</si>
  <si>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</si>
  <si>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</si>
  <si>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</si>
  <si>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</si>
  <si>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</si>
  <si>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</si>
  <si>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</si>
  <si>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</si>
  <si>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</si>
  <si>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</si>
  <si>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</si>
  <si>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</si>
  <si>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</si>
  <si>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</si>
  <si>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</si>
  <si>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</si>
  <si>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</si>
  <si>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</si>
  <si>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</si>
  <si>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</si>
  <si>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</si>
  <si>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</si>
  <si>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</si>
  <si>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</si>
  <si>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</si>
  <si>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</si>
  <si>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</si>
  <si>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</si>
  <si>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</si>
  <si>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</si>
  <si>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</si>
  <si>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</si>
  <si>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</si>
  <si>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</si>
  <si>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</si>
  <si>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</si>
  <si>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</si>
  <si>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</si>
  <si>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</si>
  <si>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</si>
  <si>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</si>
  <si>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</si>
  <si>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</si>
  <si>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</si>
  <si>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</si>
  <si>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</si>
  <si>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</si>
  <si>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</si>
  <si>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</si>
  <si>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</si>
  <si>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</si>
  <si>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</si>
  <si>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</si>
  <si>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</si>
  <si>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</si>
  <si>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</si>
  <si>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</si>
  <si>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</si>
  <si>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</si>
  <si>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</si>
  <si>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</si>
  <si>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</si>
  <si>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</si>
  <si>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</si>
  <si>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</si>
  <si>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</si>
  <si>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</si>
  <si>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</si>
  <si>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</si>
  <si>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</si>
  <si>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</si>
  <si>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</si>
  <si>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</si>
  <si>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</si>
  <si>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</si>
  <si>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</si>
  <si>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</si>
  <si>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</si>
  <si>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</si>
  <si>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</si>
  <si>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</si>
  <si>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</si>
  <si>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</si>
  <si>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</si>
  <si>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</si>
  <si>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</si>
  <si>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</si>
  <si>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</si>
  <si>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</si>
  <si>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</si>
  <si>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</si>
  <si>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</si>
  <si>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</si>
  <si>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</si>
  <si>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</si>
  <si>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</si>
  <si>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</si>
  <si>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</si>
  <si>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</si>
  <si>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</si>
  <si>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</si>
  <si>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</si>
  <si>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</si>
  <si>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</si>
  <si>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</si>
  <si>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</si>
  <si>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</si>
  <si>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</si>
  <si>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</si>
  <si>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</si>
  <si>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</si>
  <si>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</si>
  <si>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</si>
  <si>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</si>
  <si>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</si>
  <si>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</si>
  <si>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</si>
  <si>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</si>
  <si>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</si>
  <si>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</si>
  <si>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</si>
  <si>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</si>
  <si>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</si>
  <si>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</si>
  <si>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</si>
  <si>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</si>
  <si>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</si>
  <si>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</si>
  <si>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</si>
  <si>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</si>
  <si>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</si>
  <si>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</si>
  <si>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</si>
  <si>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</si>
  <si>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</si>
  <si>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</si>
  <si>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</si>
  <si>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</si>
  <si>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</si>
  <si>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</si>
  <si>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</si>
  <si>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</si>
  <si>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</si>
  <si>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</si>
  <si>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</si>
  <si>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</si>
  <si>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</si>
  <si>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</si>
  <si>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</si>
  <si>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</si>
  <si>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</si>
  <si>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</si>
  <si>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</si>
  <si>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</si>
  <si>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</si>
  <si>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</si>
  <si>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</si>
  <si>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</si>
  <si>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</si>
  <si>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</si>
  <si>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</si>
  <si>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</si>
  <si>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</si>
  <si>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</si>
  <si>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</si>
  <si>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</si>
  <si>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</si>
  <si>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</si>
  <si>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</si>
  <si>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</si>
  <si>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</si>
  <si>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</si>
  <si>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</si>
  <si>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</si>
  <si>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</si>
  <si>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</si>
  <si>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</si>
  <si>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</si>
  <si>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</si>
  <si>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</si>
  <si>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</si>
  <si>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</si>
  <si>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</si>
  <si>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</si>
  <si>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</si>
  <si>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</si>
  <si>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</si>
  <si>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</si>
  <si>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</si>
  <si>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</si>
  <si>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</si>
  <si>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</si>
  <si>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</si>
  <si>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</si>
  <si>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</si>
  <si>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</si>
  <si>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</si>
  <si>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</si>
  <si>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</si>
  <si>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</si>
  <si>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</si>
  <si>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</si>
  <si>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</si>
  <si>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</si>
  <si>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</si>
  <si>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</si>
  <si>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</si>
  <si>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</si>
  <si>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</si>
  <si>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</si>
  <si>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</si>
  <si>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</si>
  <si>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</si>
  <si>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</si>
  <si>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</si>
  <si>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</si>
  <si>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</si>
  <si>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</si>
  <si>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</si>
  <si>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</si>
  <si>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</si>
  <si>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</si>
  <si>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</si>
  <si>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</si>
  <si>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</si>
  <si>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</si>
  <si>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</si>
  <si>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</si>
  <si>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</si>
  <si>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</si>
  <si>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</si>
  <si>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</si>
  <si>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</si>
  <si>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</si>
  <si>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</si>
  <si>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</si>
  <si>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</si>
  <si>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</si>
  <si>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</si>
  <si>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</si>
  <si>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</si>
  <si>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</si>
  <si>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</si>
  <si>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</si>
  <si>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</si>
  <si>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</si>
  <si>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</si>
  <si>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</si>
  <si>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</si>
  <si>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</si>
  <si>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</si>
  <si>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</si>
  <si>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</si>
  <si>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</si>
  <si>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</si>
  <si>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</si>
  <si>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</si>
  <si>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</si>
  <si>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</si>
  <si>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</si>
  <si>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</si>
  <si>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</si>
  <si>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</si>
  <si>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</si>
  <si>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</si>
  <si>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</si>
  <si>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</si>
  <si>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</si>
  <si>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</si>
  <si>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</si>
  <si>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</si>
  <si>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</si>
  <si>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</si>
  <si>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</si>
  <si>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</si>
  <si>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</si>
  <si>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</si>
  <si>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</si>
  <si>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</si>
  <si>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</si>
  <si>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</si>
  <si>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</si>
  <si>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</si>
  <si>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</si>
  <si>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</si>
  <si>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</si>
  <si>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</si>
  <si>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</si>
  <si>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</si>
  <si>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</si>
  <si>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</si>
  <si>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</si>
  <si>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</si>
  <si>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</si>
  <si>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</si>
  <si>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</si>
  <si>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</si>
  <si>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</si>
  <si>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</si>
  <si>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</si>
  <si>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</si>
  <si>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</si>
  <si>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</si>
  <si>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</si>
  <si>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</si>
  <si>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</si>
  <si>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</si>
  <si>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</si>
  <si>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</si>
  <si>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</si>
  <si>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</si>
  <si>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</si>
  <si>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</si>
  <si>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</si>
  <si>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</si>
  <si>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</si>
  <si>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</si>
  <si>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</si>
  <si>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</si>
  <si>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</si>
  <si>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</si>
  <si>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</si>
  <si>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</si>
  <si>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</si>
  <si>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</si>
  <si>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</si>
  <si>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</si>
  <si>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</si>
  <si>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</si>
  <si>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</si>
  <si>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</si>
  <si>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</si>
  <si>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</si>
  <si>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</si>
  <si>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</si>
  <si>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</si>
  <si>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</si>
  <si>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</si>
  <si>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</si>
  <si>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</si>
  <si>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</si>
  <si>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</si>
  <si>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</si>
  <si>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</si>
  <si>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</si>
  <si>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</si>
  <si>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</si>
  <si>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</si>
  <si>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</si>
  <si>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</si>
  <si>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</si>
  <si>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</si>
  <si>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</si>
  <si>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</si>
  <si>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</si>
  <si>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</si>
  <si>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</si>
  <si>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</si>
  <si>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</si>
  <si>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</si>
  <si>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</si>
  <si>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</si>
  <si>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</si>
  <si>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</si>
  <si>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</si>
  <si>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</si>
  <si>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</si>
  <si>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</si>
  <si>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</si>
  <si>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</si>
  <si>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</si>
  <si>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</si>
  <si>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</si>
  <si>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</si>
  <si>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</si>
  <si>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</si>
  <si>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</si>
  <si>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</si>
  <si>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</si>
  <si>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</si>
  <si>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</si>
  <si>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</si>
  <si>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</si>
  <si>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</si>
  <si>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</si>
  <si>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</si>
  <si>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</si>
  <si>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</si>
  <si>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</si>
  <si>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</si>
  <si>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</si>
  <si>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</si>
  <si>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</si>
  <si>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</si>
  <si>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</si>
  <si>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</si>
  <si>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</si>
  <si>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</si>
  <si>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</si>
  <si>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</si>
  <si>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</si>
  <si>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</si>
  <si>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</si>
  <si>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</si>
  <si>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</si>
  <si>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</si>
  <si>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</si>
  <si>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</si>
  <si>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</si>
  <si>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</si>
  <si>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</si>
  <si>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</si>
  <si>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</si>
  <si>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</si>
  <si>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</si>
  <si>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</si>
  <si>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</si>
  <si>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</si>
  <si>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</si>
  <si>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</si>
  <si>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</si>
  <si>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</si>
  <si>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</si>
  <si>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</si>
  <si>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</si>
  <si>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</si>
  <si>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</si>
  <si>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</si>
  <si>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</si>
  <si>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</si>
  <si>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</si>
  <si>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</si>
  <si>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</si>
  <si>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</si>
  <si>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</si>
  <si>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</si>
  <si>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</si>
  <si>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</si>
  <si>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</si>
  <si>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</si>
  <si>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</si>
  <si>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</si>
  <si>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</si>
  <si>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</si>
  <si>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</si>
  <si>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</si>
  <si>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</si>
  <si>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</si>
  <si>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</si>
  <si>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</si>
  <si>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</si>
  <si>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</si>
  <si>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</si>
  <si>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</si>
  <si>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</si>
  <si>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</si>
  <si>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</si>
  <si>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</si>
  <si>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</si>
  <si>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</si>
  <si>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</si>
  <si>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</si>
  <si>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</si>
  <si>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</si>
  <si>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</si>
  <si>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</si>
  <si>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</si>
  <si>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</si>
  <si>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</si>
  <si>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</si>
  <si>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</si>
  <si>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</si>
  <si>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</si>
  <si>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</si>
  <si>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</si>
  <si>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</si>
  <si>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</si>
  <si>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</si>
  <si>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</si>
  <si>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</si>
  <si>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</si>
  <si>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</si>
  <si>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</si>
  <si>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</si>
  <si>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</si>
  <si>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</si>
  <si>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</si>
  <si>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</si>
  <si>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</si>
  <si>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</si>
  <si>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</si>
  <si>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</si>
  <si>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</si>
  <si>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</si>
  <si>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</si>
  <si>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</si>
  <si>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</si>
  <si>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</si>
  <si>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</si>
  <si>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</si>
  <si>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</si>
  <si>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</si>
  <si>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</si>
  <si>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</si>
  <si>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</si>
  <si>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</si>
  <si>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</si>
  <si>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</si>
  <si>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</si>
  <si>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</si>
  <si>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</si>
  <si>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</si>
  <si>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</si>
  <si>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</si>
  <si>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</si>
  <si>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</si>
  <si>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</si>
  <si>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</si>
  <si>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</si>
  <si>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</si>
  <si>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</si>
  <si>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</si>
  <si>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</si>
  <si>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</si>
  <si>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</si>
  <si>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</si>
  <si>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</si>
  <si>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</si>
  <si>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</si>
  <si>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</si>
  <si>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</si>
  <si>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</si>
  <si>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</si>
  <si>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</si>
  <si>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</si>
  <si>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</si>
  <si>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</si>
  <si>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</si>
  <si>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</si>
  <si>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</si>
  <si>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</si>
  <si>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</si>
  <si>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</si>
  <si>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</si>
  <si>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</si>
  <si>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</si>
  <si>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</si>
  <si>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</si>
  <si>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</si>
  <si>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</si>
  <si>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</si>
  <si>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</si>
  <si>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</si>
  <si>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</si>
  <si>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</si>
  <si>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</si>
  <si>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</si>
  <si>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</si>
  <si>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</si>
  <si>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</si>
  <si>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</si>
  <si>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</si>
  <si>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</si>
  <si>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</si>
  <si>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</si>
  <si>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</si>
  <si>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</si>
  <si>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</si>
  <si>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</si>
  <si>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</si>
  <si>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</si>
  <si>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</si>
  <si>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</si>
  <si>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</si>
  <si>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</si>
  <si>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</si>
  <si>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</si>
  <si>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</si>
  <si>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</si>
  <si>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</si>
  <si>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</si>
  <si>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</si>
  <si>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</si>
  <si>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</si>
  <si>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</si>
  <si>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</si>
  <si>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</si>
  <si>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</si>
  <si>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</si>
  <si>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</si>
  <si>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</si>
  <si>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</si>
  <si>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</si>
  <si>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</si>
  <si>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</si>
  <si>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</si>
  <si>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</si>
  <si>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</si>
  <si>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</si>
  <si>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</si>
  <si>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</si>
  <si>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</si>
  <si>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</si>
  <si>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</si>
  <si>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</si>
  <si>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</si>
  <si>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</si>
  <si>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</si>
  <si>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</si>
  <si>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</si>
  <si>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</si>
  <si>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</si>
  <si>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</si>
  <si>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</si>
  <si>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</si>
  <si>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</si>
  <si>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</si>
  <si>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</si>
  <si>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</si>
  <si>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</si>
  <si>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</si>
  <si>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</si>
  <si>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</si>
  <si>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</si>
  <si>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</si>
  <si>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</si>
  <si>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</si>
  <si>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</si>
  <si>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</si>
  <si>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</si>
  <si>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</si>
  <si>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</si>
  <si>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</si>
  <si>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</si>
  <si>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</si>
  <si>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</si>
  <si>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</si>
  <si>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</si>
  <si>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</si>
  <si>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</si>
  <si>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</si>
  <si>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</si>
  <si>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</si>
  <si>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</si>
  <si>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</si>
  <si>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</si>
  <si>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</si>
  <si>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</si>
  <si>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</si>
  <si>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</si>
  <si>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</si>
  <si>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</si>
  <si>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</si>
  <si>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</si>
  <si>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</si>
  <si>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</si>
  <si>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</si>
  <si>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</si>
  <si>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</si>
  <si>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</si>
  <si>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</si>
  <si>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</si>
  <si>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</si>
  <si>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</si>
  <si>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</si>
  <si>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</si>
  <si>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</si>
  <si>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</si>
  <si>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</si>
  <si>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</si>
  <si>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</si>
  <si>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</si>
  <si>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</si>
  <si>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</si>
  <si>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</si>
  <si>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</si>
  <si>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</si>
  <si>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</si>
  <si>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</si>
  <si>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</si>
  <si>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</si>
  <si>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</si>
  <si>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</si>
  <si>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</si>
  <si>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</si>
  <si>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</si>
  <si>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</si>
  <si>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</si>
  <si>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</si>
  <si>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</si>
  <si>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</si>
  <si>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</si>
  <si>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</si>
  <si>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</si>
  <si>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</si>
  <si>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</si>
  <si>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</si>
  <si>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</si>
  <si>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</si>
  <si>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</si>
  <si>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</si>
  <si>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</si>
  <si>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</si>
  <si>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</si>
  <si>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</si>
  <si>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</si>
  <si>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</si>
  <si>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</si>
  <si>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</si>
  <si>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</si>
  <si>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</si>
  <si>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</si>
  <si>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</si>
  <si>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</si>
  <si>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</si>
  <si>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</si>
  <si>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</si>
  <si>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</si>
  <si>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</si>
  <si>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</si>
  <si>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</si>
  <si>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</si>
  <si>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</si>
  <si>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</si>
  <si>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</si>
  <si>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</si>
  <si>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</si>
  <si>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</si>
  <si>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</si>
  <si>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</si>
  <si>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</si>
  <si>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</si>
  <si>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</si>
  <si>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</si>
  <si>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</si>
  <si>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</si>
  <si>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</si>
  <si>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</si>
  <si>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</si>
  <si>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</si>
  <si>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</si>
  <si>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</si>
  <si>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</si>
  <si>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</si>
  <si>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</si>
  <si>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</si>
  <si>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</si>
  <si>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</si>
  <si>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</si>
  <si>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</si>
  <si>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</si>
  <si>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</si>
  <si>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</si>
  <si>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</si>
  <si>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</si>
  <si>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</si>
  <si>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</si>
  <si>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</si>
  <si>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</si>
  <si>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</si>
  <si>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</si>
  <si>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</si>
  <si>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</si>
  <si>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</si>
  <si>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</si>
  <si>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</si>
  <si>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</si>
  <si>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</si>
  <si>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</si>
  <si>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</si>
  <si>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</si>
  <si>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</si>
  <si>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</si>
  <si>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</si>
  <si>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</si>
  <si>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</si>
  <si>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</si>
  <si>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</si>
  <si>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</si>
  <si>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</si>
  <si>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</si>
  <si>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</si>
  <si>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</si>
  <si>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</si>
  <si>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</si>
  <si>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</si>
  <si>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</si>
  <si>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</si>
  <si>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</si>
  <si>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</si>
  <si>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</si>
  <si>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</si>
  <si>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</si>
  <si>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</si>
  <si>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</si>
  <si>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</si>
  <si>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</si>
  <si>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</si>
  <si>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</si>
  <si>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</si>
  <si>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</si>
  <si>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</si>
  <si>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</si>
  <si>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</si>
  <si>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</si>
  <si>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</si>
  <si>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</si>
  <si>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</si>
  <si>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</si>
  <si>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</si>
  <si>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</si>
  <si>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</si>
  <si>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</si>
  <si>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</si>
  <si>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</si>
  <si>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</si>
  <si>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</si>
  <si>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</si>
  <si>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</si>
  <si>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</si>
  <si>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</si>
  <si>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</si>
  <si>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</si>
  <si>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</si>
  <si>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</si>
  <si>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</si>
  <si>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</si>
  <si>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</si>
  <si>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</si>
  <si>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</si>
  <si>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</si>
  <si>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</si>
  <si>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</si>
  <si>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</si>
  <si>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</si>
  <si>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</si>
  <si>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</si>
  <si>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</si>
  <si>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</si>
  <si>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</si>
  <si>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</si>
  <si>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</si>
  <si>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</si>
  <si>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</si>
  <si>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</si>
  <si>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</si>
  <si>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</si>
  <si>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</si>
  <si>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</si>
  <si>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</si>
  <si>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</si>
  <si>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</si>
  <si>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</si>
  <si>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</si>
  <si>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</si>
  <si>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</si>
  <si>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</si>
  <si>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</si>
  <si>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</si>
  <si>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</si>
  <si>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</si>
  <si>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</si>
  <si>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</si>
  <si>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</si>
  <si>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</si>
  <si>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</si>
  <si>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</si>
  <si>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</si>
  <si>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</si>
  <si>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</si>
  <si>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</si>
  <si>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</si>
  <si>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</si>
  <si>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</si>
  <si>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</si>
  <si>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</si>
  <si>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</si>
  <si>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</si>
  <si>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</si>
  <si>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</si>
  <si>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</si>
  <si>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</si>
  <si>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</si>
  <si>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</si>
  <si>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</si>
  <si>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</si>
  <si>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</si>
  <si>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</si>
  <si>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</si>
  <si>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</si>
  <si>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</si>
  <si>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</si>
  <si>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</si>
  <si>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</si>
  <si>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</si>
  <si>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</si>
  <si>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</si>
  <si>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</si>
  <si>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</si>
  <si>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</si>
  <si>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</si>
  <si>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</si>
  <si>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</si>
  <si>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</si>
  <si>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</si>
  <si>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</si>
  <si>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</si>
  <si>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</si>
  <si>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</si>
  <si>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</si>
  <si>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</si>
  <si>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</si>
  <si>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</si>
  <si>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</si>
  <si>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</si>
  <si>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</si>
  <si>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</si>
  <si>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</si>
  <si>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</si>
  <si>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</si>
  <si>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</si>
  <si>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</si>
  <si>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</si>
  <si>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</si>
  <si>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</si>
  <si>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</si>
  <si>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</si>
  <si>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</si>
  <si>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</si>
  <si>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</si>
  <si>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</si>
  <si>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</si>
  <si>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</si>
  <si>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</si>
  <si>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</si>
  <si>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</si>
  <si>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</si>
  <si>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</si>
  <si>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</si>
  <si>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</si>
  <si>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</si>
  <si>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</si>
  <si>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</si>
  <si>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</si>
  <si>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</si>
  <si>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</si>
  <si>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</si>
  <si>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</si>
  <si>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</si>
  <si>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</si>
  <si>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</si>
  <si>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</si>
  <si>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</si>
  <si>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</si>
  <si>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</si>
  <si>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</si>
  <si>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</si>
  <si>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</si>
  <si>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</si>
  <si>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</si>
  <si>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</si>
  <si>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</si>
  <si>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</si>
  <si>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</si>
  <si>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</si>
  <si>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</si>
  <si>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</si>
  <si>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</si>
  <si>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</si>
  <si>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</si>
  <si>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</si>
  <si>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</si>
  <si>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</si>
  <si>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</si>
  <si>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</si>
  <si>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</si>
  <si>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</si>
  <si>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</si>
  <si>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</si>
  <si>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</si>
  <si>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</si>
  <si>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</si>
  <si>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</si>
  <si>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</si>
  <si>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</si>
  <si>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</si>
  <si>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</si>
  <si>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</si>
  <si>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</si>
  <si>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</si>
  <si>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</si>
  <si>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</si>
  <si>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</si>
  <si>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</si>
  <si>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</si>
  <si>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</si>
  <si>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</si>
  <si>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</si>
  <si>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</si>
  <si>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</si>
  <si>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</si>
  <si>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</si>
  <si>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</si>
  <si>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</si>
  <si>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</si>
  <si>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</si>
  <si>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</si>
  <si>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</si>
  <si>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</si>
  <si>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</si>
  <si>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</si>
  <si>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</si>
  <si>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</si>
  <si>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</si>
  <si>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</si>
  <si>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</si>
  <si>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</si>
  <si>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</si>
  <si>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</si>
  <si>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</si>
  <si>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</si>
  <si>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</si>
  <si>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</si>
  <si>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</si>
  <si>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</si>
  <si>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</si>
  <si>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</si>
  <si>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</si>
  <si>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</si>
  <si>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</si>
  <si>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</si>
  <si>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</si>
  <si>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</si>
  <si>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</si>
  <si>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</si>
  <si>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</si>
  <si>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</si>
  <si>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</si>
  <si>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</si>
  <si>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</si>
  <si>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</si>
  <si>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</si>
  <si>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</si>
  <si>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</si>
  <si>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</si>
  <si>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</si>
  <si>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</si>
  <si>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</si>
  <si>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</si>
  <si>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</si>
  <si>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</si>
  <si>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</si>
  <si>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</si>
  <si>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</si>
  <si>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</si>
  <si>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</si>
  <si>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</si>
  <si>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</si>
  <si>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</si>
  <si>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</si>
  <si>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</si>
  <si>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</si>
  <si>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</si>
  <si>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</si>
  <si>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</si>
  <si>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</si>
  <si>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</si>
  <si>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</si>
  <si>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</si>
  <si>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</si>
  <si>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</si>
  <si>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</si>
  <si>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</si>
  <si>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</si>
  <si>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</si>
  <si>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</si>
  <si>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</si>
  <si>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</si>
  <si>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</si>
  <si>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</si>
  <si>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</si>
  <si>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</si>
  <si>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</si>
  <si>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</si>
  <si>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</si>
  <si>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</si>
  <si>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</si>
  <si>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</si>
  <si>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</si>
  <si>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</si>
  <si>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</si>
  <si>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</si>
  <si>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</si>
  <si>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</si>
  <si>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</si>
  <si>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</si>
  <si>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</si>
  <si>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</si>
  <si>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</si>
  <si>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</si>
  <si>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</si>
  <si>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</si>
  <si>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</si>
  <si>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</si>
  <si>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</si>
  <si>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</si>
  <si>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</si>
  <si>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</si>
  <si>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</si>
  <si>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</si>
  <si>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</si>
  <si>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</si>
  <si>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</si>
  <si>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</si>
  <si>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</si>
  <si>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</si>
  <si>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</si>
  <si>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</si>
  <si>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</si>
  <si>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</si>
  <si>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</si>
  <si>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</si>
  <si>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</si>
  <si>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</si>
  <si>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</si>
  <si>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</si>
  <si>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</si>
  <si>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</si>
  <si>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</si>
  <si>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</si>
  <si>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</si>
  <si>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</si>
  <si>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</si>
  <si>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</si>
  <si>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</si>
  <si>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</si>
  <si>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</si>
  <si>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</si>
  <si>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</si>
  <si>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</si>
  <si>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</si>
  <si>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</si>
  <si>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</si>
  <si>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</si>
  <si>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</si>
  <si>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</si>
  <si>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</si>
  <si>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</si>
  <si>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</si>
  <si>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</si>
  <si>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</si>
  <si>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</si>
  <si>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</si>
  <si>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</si>
  <si>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</si>
  <si>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</si>
  <si>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</si>
  <si>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</si>
  <si>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</si>
  <si>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</si>
  <si>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</si>
  <si>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</si>
  <si>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</si>
  <si>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</si>
  <si>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</si>
  <si>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</si>
  <si>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</si>
  <si>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</si>
  <si>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</si>
  <si>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</si>
  <si>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</si>
  <si>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</si>
  <si>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</si>
  <si>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</si>
  <si>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</si>
  <si>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</si>
  <si>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</si>
  <si>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</si>
  <si>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</si>
  <si>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</si>
  <si>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</si>
  <si>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</si>
  <si>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</si>
  <si>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</si>
  <si>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</si>
  <si>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</si>
  <si>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</si>
  <si>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</si>
  <si>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</si>
  <si>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</si>
  <si>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</si>
  <si>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</si>
  <si>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</si>
  <si>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</si>
  <si>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</si>
  <si>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</si>
  <si>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</si>
  <si>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</si>
  <si>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</si>
  <si>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</si>
  <si>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</si>
  <si>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</si>
  <si>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</si>
  <si>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</si>
  <si>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</si>
  <si>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</si>
  <si>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</si>
  <si>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</si>
  <si>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</si>
  <si>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</si>
  <si>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</si>
  <si>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</si>
  <si>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</si>
  <si>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</si>
  <si>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</si>
  <si>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</si>
  <si>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</si>
  <si>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</si>
  <si>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</si>
  <si>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</si>
  <si>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</si>
  <si>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</si>
  <si>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</si>
  <si>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</si>
  <si>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</si>
  <si>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</si>
  <si>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</si>
  <si>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</si>
  <si>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</si>
  <si>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</si>
  <si>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</si>
  <si>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</si>
  <si>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</si>
  <si>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</si>
  <si>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</si>
  <si>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</si>
  <si>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</si>
  <si>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</si>
  <si>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</si>
  <si>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</si>
  <si>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</si>
  <si>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</si>
  <si>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</si>
  <si>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</si>
  <si>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</si>
  <si>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</si>
  <si>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</si>
  <si>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</si>
  <si>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</si>
  <si>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</si>
  <si>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</si>
  <si>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</si>
  <si>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</si>
  <si>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</si>
  <si>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</si>
  <si>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</si>
  <si>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</si>
  <si>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</si>
  <si>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</si>
  <si>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</si>
  <si>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</si>
  <si>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</si>
  <si>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</si>
  <si>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</si>
  <si>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</si>
  <si>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</si>
  <si>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</si>
  <si>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</si>
  <si>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</si>
  <si>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</si>
  <si>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</si>
  <si>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</si>
  <si>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</si>
  <si>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</si>
  <si>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</si>
  <si>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</si>
  <si>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</si>
  <si>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</si>
  <si>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</si>
  <si>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</si>
  <si>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</si>
  <si>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</si>
  <si>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</si>
  <si>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</si>
  <si>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</si>
  <si>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</si>
  <si>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</si>
  <si>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</si>
  <si>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</si>
  <si>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</si>
  <si>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</si>
  <si>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</si>
  <si>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</si>
  <si>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</si>
  <si>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</si>
  <si>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</si>
  <si>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</si>
  <si>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</si>
  <si>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</si>
  <si>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</si>
  <si>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</si>
  <si>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</si>
  <si>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</si>
  <si>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</si>
  <si>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</si>
  <si>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</si>
  <si>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</si>
  <si>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</si>
  <si>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</si>
  <si>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</si>
  <si>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</si>
  <si>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</si>
  <si>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</si>
  <si>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</si>
  <si>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</si>
  <si>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</si>
  <si>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</si>
  <si>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</si>
  <si>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</si>
  <si>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</si>
  <si>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</si>
  <si>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</si>
  <si>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</si>
  <si>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</si>
  <si>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</si>
  <si>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</si>
  <si>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</si>
  <si>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</si>
  <si>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</si>
  <si>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</si>
  <si>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</si>
  <si>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</si>
  <si>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</si>
  <si>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</si>
  <si>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</si>
  <si>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</si>
  <si>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</si>
  <si>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</si>
  <si>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</si>
  <si>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</si>
  <si>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</si>
  <si>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</si>
  <si>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</si>
  <si>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</si>
  <si>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</si>
  <si>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</si>
  <si>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</si>
  <si>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</si>
  <si>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</si>
  <si>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</si>
  <si>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</si>
  <si>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</si>
  <si>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</si>
  <si>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</si>
  <si>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</si>
  <si>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</si>
  <si>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</si>
  <si>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</si>
  <si>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</si>
  <si>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</si>
  <si>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</si>
  <si>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</si>
  <si>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</si>
  <si>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</si>
  <si>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</si>
  <si>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</si>
  <si>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</si>
  <si>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</si>
  <si>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</si>
  <si>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</si>
  <si>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</si>
  <si>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</si>
  <si>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</si>
  <si>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</si>
  <si>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</si>
  <si>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</si>
  <si>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</si>
  <si>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</si>
  <si>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</si>
  <si>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</si>
  <si>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</si>
  <si>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</si>
  <si>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</si>
  <si>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</si>
  <si>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</si>
  <si>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</si>
  <si>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</si>
  <si>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</si>
  <si>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</si>
  <si>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</si>
  <si>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</si>
  <si>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</si>
  <si>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</si>
  <si>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</si>
  <si>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</si>
  <si>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</si>
  <si>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</si>
  <si>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</si>
  <si>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</si>
  <si>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</si>
  <si>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</si>
  <si>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</si>
  <si>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</si>
  <si>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</si>
  <si>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</si>
  <si>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</si>
  <si>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</si>
  <si>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</si>
  <si>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</si>
  <si>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</si>
  <si>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</si>
  <si>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</si>
  <si>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</si>
  <si>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</si>
  <si>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</si>
  <si>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</si>
  <si>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</si>
  <si>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</si>
  <si>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</si>
  <si>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</si>
  <si>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</si>
  <si>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</si>
  <si>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</si>
  <si>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</si>
  <si>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</si>
  <si>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</si>
  <si>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</si>
  <si>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</si>
  <si>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</si>
  <si>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</si>
  <si>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</si>
  <si>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</si>
  <si>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</si>
  <si>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</si>
  <si>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</si>
  <si>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</si>
  <si>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</si>
  <si>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</si>
  <si>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</si>
  <si>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</si>
  <si>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</si>
  <si>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</si>
  <si>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</si>
  <si>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</si>
  <si>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</si>
  <si>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</si>
  <si>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</si>
  <si>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</si>
  <si>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</si>
  <si>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</si>
  <si>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</si>
  <si>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</si>
  <si>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</si>
  <si>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</si>
  <si>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</si>
  <si>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</si>
  <si>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</si>
  <si>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</si>
  <si>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</si>
  <si>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</si>
  <si>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</si>
  <si>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</si>
  <si>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</si>
  <si>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</si>
  <si>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</si>
  <si>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</si>
  <si>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</si>
  <si>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</si>
  <si>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</si>
  <si>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</si>
  <si>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</si>
  <si>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</si>
  <si>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</si>
  <si>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</si>
  <si>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</si>
  <si>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</si>
  <si>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</si>
  <si>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</si>
  <si>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</si>
  <si>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</si>
  <si>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</si>
  <si>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</si>
  <si>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</si>
  <si>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</si>
  <si>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</si>
  <si>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</si>
  <si>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</si>
  <si>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</si>
  <si>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</si>
  <si>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</si>
  <si>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</si>
  <si>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</si>
  <si>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</si>
  <si>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</si>
  <si>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</si>
  <si>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</si>
  <si>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</si>
  <si>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</si>
  <si>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</si>
  <si>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</si>
  <si>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</si>
  <si>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</si>
  <si>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</si>
  <si>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</si>
  <si>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</si>
  <si>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</si>
  <si>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</si>
  <si>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</si>
  <si>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</si>
  <si>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</si>
  <si>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</si>
  <si>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</si>
  <si>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</si>
  <si>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</si>
  <si>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</si>
  <si>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</si>
  <si>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</si>
  <si>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</si>
  <si>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</si>
  <si>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</si>
  <si>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</si>
  <si>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</si>
  <si>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</si>
  <si>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</si>
  <si>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</si>
  <si>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</si>
  <si>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</si>
  <si>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</si>
  <si>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</si>
  <si>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</si>
  <si>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</si>
  <si>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</si>
  <si>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</si>
  <si>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</si>
  <si>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</si>
  <si>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</si>
  <si>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</si>
  <si>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</si>
  <si>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</si>
  <si>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</si>
  <si>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</si>
  <si>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</si>
  <si>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</si>
  <si>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</si>
  <si>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</si>
  <si>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</si>
  <si>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</si>
  <si>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</si>
  <si>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</si>
  <si>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</si>
  <si>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</si>
  <si>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</si>
  <si>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</si>
  <si>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</si>
  <si>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</si>
  <si>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</si>
  <si>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</si>
  <si>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</si>
  <si>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</si>
  <si>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</si>
  <si>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</si>
  <si>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</si>
  <si>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</si>
  <si>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</si>
  <si>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</si>
  <si>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</si>
  <si>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</si>
  <si>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</si>
  <si>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</si>
  <si>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</si>
  <si>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</si>
  <si>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</si>
  <si>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</si>
  <si>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</si>
  <si>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</si>
  <si>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</si>
  <si>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</si>
  <si>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</si>
  <si>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</si>
  <si>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</si>
  <si>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</si>
  <si>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</si>
  <si>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</si>
  <si>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</si>
  <si>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</si>
  <si>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</si>
  <si>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</si>
  <si>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</si>
  <si>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</si>
  <si>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</si>
  <si>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</si>
  <si>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</si>
  <si>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</si>
  <si>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</si>
  <si>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</si>
  <si>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</si>
  <si>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</si>
  <si>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</si>
  <si>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</si>
  <si>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</si>
  <si>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</si>
  <si>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</si>
  <si>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</si>
  <si>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</si>
  <si>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</si>
  <si>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</si>
  <si>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</si>
  <si>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</si>
  <si>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</si>
  <si>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</si>
  <si>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</si>
  <si>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</si>
  <si>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</si>
  <si>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</si>
  <si>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</si>
  <si>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</si>
  <si>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</si>
  <si>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</si>
  <si>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</si>
  <si>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</si>
  <si>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</si>
  <si>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</si>
  <si>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</si>
  <si>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</si>
  <si>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</si>
  <si>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</si>
  <si>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</si>
  <si>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</si>
  <si>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</si>
  <si>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</si>
  <si>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</si>
  <si>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</si>
  <si>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</si>
  <si>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</si>
  <si>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</si>
  <si>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</si>
  <si>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</si>
  <si>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</si>
  <si>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</si>
  <si>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</si>
  <si>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</si>
  <si>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</si>
  <si>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</si>
  <si>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</si>
  <si>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</si>
  <si>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</si>
  <si>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</si>
  <si>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</si>
  <si>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</si>
  <si>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</si>
  <si>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</si>
  <si>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</si>
  <si>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</si>
  <si>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</si>
  <si>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</si>
  <si>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</si>
  <si>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</si>
  <si>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</si>
  <si>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</si>
  <si>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</si>
  <si>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</si>
  <si>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</si>
  <si>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</si>
  <si>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</si>
  <si>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</si>
  <si>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</si>
  <si>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</si>
  <si>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</si>
  <si>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</si>
  <si>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</si>
  <si>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</si>
  <si>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</si>
  <si>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</si>
  <si>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</si>
  <si>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</si>
  <si>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</si>
  <si>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</si>
  <si>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</si>
  <si>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</si>
  <si>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</si>
  <si>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</si>
  <si>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</si>
  <si>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</si>
  <si>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</si>
  <si>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</si>
  <si>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</si>
  <si>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</si>
  <si>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</si>
  <si>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</si>
  <si>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</si>
  <si>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</si>
  <si>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</si>
  <si>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</si>
  <si>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</si>
  <si>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</si>
  <si>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</si>
  <si>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</si>
  <si>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</si>
  <si>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</si>
  <si>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</si>
  <si>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</si>
  <si>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</si>
  <si>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</si>
  <si>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</si>
  <si>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</si>
  <si>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</si>
  <si>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</si>
  <si>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</si>
  <si>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</si>
  <si>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</si>
  <si>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</si>
  <si>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</si>
  <si>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</si>
  <si>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</si>
  <si>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</si>
  <si>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</si>
  <si>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</si>
  <si>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</si>
  <si>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</si>
  <si>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</si>
  <si>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</si>
  <si>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</si>
  <si>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</si>
  <si>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</si>
  <si>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</si>
  <si>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</si>
  <si>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</si>
  <si>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</si>
  <si>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</si>
  <si>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</si>
  <si>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</si>
  <si>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</si>
  <si>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</si>
  <si>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</si>
  <si>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</si>
  <si>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</si>
  <si>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</si>
  <si>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</si>
  <si>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</si>
  <si>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</si>
  <si>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</si>
  <si>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</si>
  <si>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</si>
  <si>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</si>
  <si>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</si>
  <si>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</si>
  <si>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</si>
  <si>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</si>
  <si>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</si>
  <si>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</si>
  <si>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</si>
  <si>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</si>
  <si>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</si>
  <si>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</si>
  <si>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</si>
  <si>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</si>
  <si>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</si>
  <si>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</si>
  <si>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</si>
  <si>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</si>
  <si>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</si>
  <si>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</si>
  <si>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</si>
  <si>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</si>
  <si>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</si>
  <si>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</si>
  <si>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</si>
  <si>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</si>
  <si>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</si>
  <si>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</si>
  <si>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</si>
  <si>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</si>
  <si>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</si>
  <si>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</si>
  <si>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</si>
  <si>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</si>
  <si>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</si>
  <si>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</si>
  <si>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</si>
  <si>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</si>
  <si>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</si>
  <si>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</si>
  <si>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</si>
  <si>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</si>
  <si>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</si>
  <si>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</si>
  <si>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</si>
  <si>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</si>
  <si>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</si>
  <si>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</si>
  <si>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</si>
  <si>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</si>
  <si>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</si>
  <si>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</si>
  <si>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</si>
  <si>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</si>
  <si>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</si>
  <si>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</si>
  <si>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</si>
  <si>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</si>
  <si>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</si>
  <si>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</si>
  <si>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</si>
  <si>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</si>
  <si>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</si>
  <si>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</si>
  <si>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</si>
  <si>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</si>
  <si>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</si>
  <si>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</si>
  <si>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</si>
  <si>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</si>
  <si>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</si>
  <si>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</si>
  <si>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</si>
  <si>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</si>
  <si>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</si>
  <si>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</si>
  <si>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</si>
  <si>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</si>
  <si>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</si>
  <si>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</si>
  <si>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</si>
  <si>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</si>
  <si>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</si>
  <si>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</si>
  <si>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</si>
  <si>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</si>
  <si>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</si>
  <si>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</si>
  <si>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</si>
  <si>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</si>
  <si>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</si>
  <si>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</si>
  <si>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</si>
  <si>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</si>
  <si>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</si>
  <si>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</si>
  <si>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</si>
  <si>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</si>
  <si>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</si>
  <si>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</si>
  <si>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</si>
  <si>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</si>
  <si>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</si>
  <si>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</si>
  <si>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</si>
  <si>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</si>
  <si>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</si>
  <si>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</si>
  <si>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</si>
  <si>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</si>
  <si>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</si>
  <si>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</si>
  <si>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</si>
  <si>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</si>
  <si>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</si>
  <si>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</si>
  <si>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</si>
  <si>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</si>
  <si>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</si>
  <si>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</si>
  <si>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</si>
  <si>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</si>
  <si>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</si>
  <si>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</si>
  <si>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</si>
  <si>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</si>
  <si>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</si>
  <si>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</si>
  <si>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</si>
  <si>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</si>
  <si>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</si>
  <si>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</si>
  <si>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</si>
  <si>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</si>
  <si>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</si>
  <si>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</si>
  <si>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</si>
  <si>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</si>
  <si>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</si>
  <si>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</si>
  <si>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</si>
  <si>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</si>
  <si>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</si>
  <si>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</si>
  <si>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</si>
  <si>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</si>
  <si>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</si>
  <si>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</si>
  <si>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</si>
  <si>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</si>
  <si>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</si>
  <si>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</si>
  <si>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</si>
  <si>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</si>
  <si>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</si>
  <si>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</si>
  <si>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</si>
  <si>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</si>
  <si>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</si>
  <si>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</si>
  <si>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</si>
  <si>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</si>
  <si>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</si>
  <si>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</si>
  <si>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</si>
  <si>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</si>
  <si>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</si>
  <si>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</si>
  <si>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</si>
  <si>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</si>
  <si>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</si>
  <si>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</si>
  <si>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</si>
  <si>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</si>
  <si>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</si>
  <si>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</si>
  <si>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</si>
  <si>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</si>
  <si>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</si>
  <si>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</si>
  <si>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</si>
  <si>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</si>
  <si>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</si>
  <si>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</si>
  <si>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</si>
  <si>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</si>
  <si>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</si>
  <si>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</si>
  <si>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</si>
  <si>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</si>
  <si>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</si>
  <si>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</si>
  <si>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</si>
  <si>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</si>
  <si>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</si>
  <si>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</si>
  <si>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</si>
  <si>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</si>
  <si>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</si>
  <si>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</si>
  <si>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</si>
  <si>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</si>
  <si>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</si>
  <si>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</si>
  <si>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</si>
  <si>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</si>
  <si>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</si>
  <si>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</si>
  <si>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</si>
  <si>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</si>
  <si>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</si>
  <si>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</si>
  <si>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</si>
  <si>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</si>
  <si>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</si>
  <si>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</si>
  <si>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</si>
  <si>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</si>
  <si>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</si>
  <si>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</si>
  <si>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</si>
  <si>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</si>
  <si>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</si>
  <si>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</si>
  <si>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</si>
  <si>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</si>
  <si>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</si>
  <si>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</si>
  <si>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</si>
  <si>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</si>
  <si>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</si>
  <si>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</si>
  <si>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</si>
  <si>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</si>
  <si>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</si>
  <si>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</si>
  <si>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</si>
  <si>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</si>
  <si>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</si>
  <si>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</si>
  <si>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</si>
  <si>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</si>
  <si>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</si>
  <si>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</si>
  <si>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</si>
  <si>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</si>
  <si>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</si>
  <si>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</si>
  <si>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</si>
  <si>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</si>
  <si>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</si>
  <si>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</si>
  <si>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</si>
  <si>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</si>
  <si>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</si>
  <si>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</si>
  <si>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</si>
  <si>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</si>
  <si>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</si>
  <si>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</si>
  <si>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</si>
  <si>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</si>
  <si>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</si>
  <si>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</si>
  <si>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</si>
  <si>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</si>
  <si>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</si>
  <si>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</si>
  <si>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</si>
  <si>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</si>
  <si>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</si>
  <si>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</si>
  <si>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</si>
  <si>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</si>
  <si>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</si>
  <si>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</si>
  <si>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</si>
  <si>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</si>
  <si>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</si>
  <si>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</si>
  <si>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</si>
  <si>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</si>
  <si>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</si>
  <si>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</si>
  <si>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</si>
  <si>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</si>
  <si>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</si>
  <si>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</si>
  <si>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</si>
  <si>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</si>
  <si>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</si>
  <si>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</si>
  <si>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</si>
  <si>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</si>
  <si>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</si>
  <si>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</si>
  <si>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</si>
  <si>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</si>
  <si>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</si>
  <si>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</si>
  <si>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</si>
  <si>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</si>
  <si>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</si>
  <si>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</si>
  <si>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</si>
  <si>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</si>
  <si>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</si>
  <si>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</si>
  <si>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</si>
  <si>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</si>
  <si>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</si>
  <si>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</si>
  <si>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</si>
  <si>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</si>
  <si>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</si>
  <si>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</si>
  <si>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</si>
  <si>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</si>
  <si>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</si>
  <si>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</si>
  <si>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</si>
  <si>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</si>
  <si>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</si>
  <si>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</si>
  <si>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</si>
  <si>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</si>
  <si>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</si>
  <si>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</si>
  <si>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</si>
  <si>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</si>
  <si>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</si>
  <si>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</si>
  <si>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</si>
  <si>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</si>
  <si>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</si>
  <si>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</si>
  <si>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</si>
  <si>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</si>
  <si>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</si>
  <si>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</si>
  <si>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</si>
  <si>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</si>
  <si>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</si>
  <si>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</si>
  <si>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</si>
  <si>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</si>
  <si>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</si>
  <si>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</si>
  <si>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</si>
  <si>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</si>
  <si>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</si>
  <si>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</si>
  <si>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</si>
  <si>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</si>
  <si>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</si>
  <si>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</si>
  <si>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</si>
  <si>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</si>
  <si>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</si>
  <si>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</si>
  <si>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</si>
  <si>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</si>
  <si>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</si>
  <si>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</si>
  <si>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</si>
  <si>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</si>
  <si>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</si>
  <si>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</si>
  <si>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</si>
  <si>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</si>
  <si>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</si>
  <si>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</si>
  <si>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</si>
  <si>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</si>
  <si>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</si>
  <si>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</si>
  <si>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</si>
  <si>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</si>
  <si>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</si>
  <si>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</si>
  <si>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</si>
  <si>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</si>
  <si>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</si>
  <si>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</si>
  <si>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</si>
  <si>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</si>
  <si>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</si>
  <si>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</si>
  <si>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</si>
  <si>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</si>
  <si>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</si>
  <si>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</si>
  <si>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</si>
  <si>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</si>
  <si>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</si>
  <si>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</si>
  <si>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</si>
  <si>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</si>
  <si>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</si>
  <si>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</si>
  <si>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</si>
  <si>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</si>
  <si>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</si>
  <si>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</si>
  <si>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</si>
  <si>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</si>
  <si>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</si>
  <si>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</si>
  <si>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</si>
  <si>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</si>
  <si>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</si>
  <si>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</si>
  <si>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</si>
  <si>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</si>
  <si>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</si>
  <si>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</si>
  <si>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</si>
  <si>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</si>
  <si>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</si>
  <si>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</si>
  <si>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</si>
  <si>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</si>
  <si>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</si>
  <si>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</si>
  <si>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</si>
  <si>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</si>
  <si>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</si>
  <si>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</si>
  <si>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</si>
  <si>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</si>
  <si>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</si>
  <si>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</si>
  <si>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</si>
  <si>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</si>
  <si>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</si>
  <si>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</si>
  <si>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</si>
  <si>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</si>
  <si>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</si>
  <si>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</si>
  <si>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</si>
  <si>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</si>
  <si>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</si>
  <si>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</si>
  <si>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</si>
  <si>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</si>
  <si>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</si>
  <si>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</si>
  <si>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</si>
  <si>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</si>
  <si>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</si>
  <si>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</si>
  <si>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</si>
  <si>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</si>
  <si>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</si>
  <si>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</si>
  <si>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</si>
  <si>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</si>
  <si>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</si>
  <si>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</si>
  <si>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</si>
  <si>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</si>
  <si>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</si>
  <si>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</si>
  <si>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</si>
  <si>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</si>
  <si>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</si>
  <si>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</si>
  <si>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</si>
  <si>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</si>
  <si>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</si>
  <si>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</si>
  <si>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</si>
  <si>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</si>
  <si>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</si>
  <si>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</si>
  <si>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</si>
  <si>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</si>
  <si>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</si>
  <si>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</si>
  <si>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</si>
  <si>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</si>
  <si>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</si>
  <si>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</si>
  <si>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</si>
  <si>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</si>
  <si>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</si>
  <si>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</si>
  <si>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</si>
  <si>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</si>
  <si>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</si>
  <si>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</si>
  <si>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</si>
  <si>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</si>
  <si>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</si>
  <si>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</si>
  <si>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</si>
  <si>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</si>
  <si>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</si>
  <si>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</si>
  <si>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</si>
  <si>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</si>
  <si>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</si>
  <si>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</si>
  <si>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</si>
  <si>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</si>
  <si>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</si>
  <si>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</si>
  <si>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</si>
  <si>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</si>
  <si>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</si>
  <si>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</si>
  <si>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</si>
  <si>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</si>
  <si>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</si>
  <si>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</si>
  <si>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</si>
  <si>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</si>
  <si>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</si>
  <si>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</si>
  <si>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</si>
  <si>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</si>
  <si>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</si>
  <si>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</si>
  <si>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</si>
  <si>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</si>
  <si>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</si>
  <si>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</si>
  <si>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</si>
  <si>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</si>
  <si>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</si>
  <si>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</si>
  <si>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</si>
  <si>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</si>
  <si>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</si>
  <si>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</si>
  <si>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</si>
  <si>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</si>
  <si>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</si>
  <si>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</si>
  <si>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</si>
  <si>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</si>
  <si>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</si>
  <si>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</si>
  <si>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</si>
  <si>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</si>
  <si>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</si>
  <si>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</si>
  <si>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</si>
  <si>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</si>
  <si>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</si>
  <si>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</si>
  <si>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</si>
  <si>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</si>
  <si>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</si>
  <si>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</si>
  <si>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</si>
  <si>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</si>
  <si>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</si>
  <si>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</si>
  <si>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</si>
  <si>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</si>
  <si>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</si>
  <si>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</si>
  <si>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</si>
  <si>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</si>
  <si>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</si>
  <si>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</si>
  <si>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</si>
  <si>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</si>
  <si>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</si>
  <si>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</si>
  <si>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</si>
  <si>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</si>
  <si>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</si>
  <si>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</si>
  <si>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</si>
  <si>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</si>
  <si>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</si>
  <si>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</si>
  <si>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</si>
  <si>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</si>
  <si>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</si>
  <si>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</si>
  <si>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</si>
  <si>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</si>
  <si>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</si>
  <si>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</si>
  <si>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</si>
  <si>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</si>
  <si>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</si>
  <si>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</si>
  <si>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</si>
  <si>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</si>
  <si>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</si>
  <si>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</si>
  <si>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</si>
  <si>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</si>
  <si>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</si>
  <si>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</si>
  <si>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</si>
  <si>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</si>
  <si>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</si>
  <si>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</si>
  <si>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</si>
  <si>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</si>
  <si>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</si>
  <si>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</si>
  <si>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</si>
  <si>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</si>
  <si>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</si>
  <si>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</si>
  <si>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</si>
  <si>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</si>
  <si>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</si>
  <si>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</si>
  <si>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</si>
  <si>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</si>
  <si>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</si>
  <si>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</si>
  <si>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</si>
  <si>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</si>
  <si>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</si>
  <si>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</si>
  <si>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</si>
  <si>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</si>
  <si>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</si>
  <si>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</si>
  <si>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</si>
  <si>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</si>
  <si>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</si>
  <si>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</si>
  <si>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</si>
  <si>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</si>
  <si>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</si>
  <si>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</si>
  <si>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</si>
  <si>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</si>
  <si>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</si>
  <si>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</si>
  <si>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</si>
  <si>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</si>
  <si>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</si>
  <si>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</si>
  <si>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</si>
  <si>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</si>
  <si>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</si>
  <si>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</si>
  <si>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</si>
  <si>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</si>
  <si>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</si>
  <si>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</si>
  <si>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</si>
  <si>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</si>
  <si>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</si>
  <si>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</si>
  <si>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</si>
  <si>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</si>
  <si>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</si>
  <si>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</si>
  <si>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</si>
  <si>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</si>
  <si>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</si>
  <si>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</si>
  <si>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</si>
  <si>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</si>
  <si>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</si>
  <si>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</si>
  <si>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</si>
  <si>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</si>
  <si>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</si>
  <si>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</si>
  <si>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</si>
  <si>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</si>
  <si>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</si>
  <si>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</si>
  <si>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</si>
  <si>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</si>
  <si>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</si>
  <si>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</si>
  <si>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</si>
  <si>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</si>
  <si>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</si>
  <si>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</si>
  <si>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</si>
  <si>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</si>
  <si>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</si>
  <si>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</si>
  <si>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</si>
  <si>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</si>
  <si>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</si>
  <si>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</si>
  <si>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</si>
  <si>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</si>
  <si>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</si>
  <si>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</si>
  <si>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</si>
  <si>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</si>
  <si>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</si>
  <si>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</si>
  <si>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</si>
  <si>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</si>
  <si>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</si>
  <si>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</si>
  <si>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</si>
  <si>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</si>
  <si>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</si>
  <si>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</si>
  <si>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</si>
  <si>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</si>
  <si>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</si>
  <si>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</si>
  <si>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</si>
  <si>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</si>
  <si>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</si>
  <si>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</si>
  <si>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</si>
  <si>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</si>
  <si>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</si>
  <si>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</si>
  <si>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</si>
  <si>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</si>
  <si>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</si>
  <si>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</si>
  <si>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</si>
  <si>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</si>
  <si>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</si>
  <si>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</si>
  <si>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</si>
  <si>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</si>
  <si>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</si>
  <si>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</si>
  <si>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</si>
  <si>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</si>
  <si>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</si>
  <si>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</si>
  <si>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</si>
  <si>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</si>
  <si>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</si>
  <si>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</si>
  <si>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</si>
  <si>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</si>
  <si>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</si>
  <si>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</si>
  <si>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</si>
  <si>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</si>
  <si>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</si>
  <si>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</si>
  <si>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</si>
  <si>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</si>
  <si>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</si>
  <si>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</si>
  <si>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</si>
  <si>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</si>
  <si>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</si>
  <si>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</si>
  <si>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</si>
  <si>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</si>
  <si>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</si>
  <si>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</si>
  <si>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</si>
  <si>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</si>
  <si>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</si>
  <si>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</si>
  <si>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</si>
  <si>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</si>
  <si>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</si>
  <si>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</si>
  <si>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</si>
  <si>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</si>
  <si>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</si>
  <si>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</si>
  <si>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</si>
  <si>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</si>
  <si>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</si>
  <si>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</si>
  <si>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</si>
  <si>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</si>
  <si>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</si>
  <si>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</si>
  <si>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</si>
  <si>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</si>
  <si>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</si>
  <si>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</si>
  <si>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</si>
  <si>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</si>
  <si>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</si>
  <si>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</si>
  <si>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</si>
  <si>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</si>
  <si>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</si>
  <si>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</si>
  <si>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</si>
  <si>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</si>
  <si>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</si>
  <si>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</si>
  <si>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</si>
  <si>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</si>
  <si>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</si>
  <si>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</si>
  <si>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</si>
  <si>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</si>
  <si>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</si>
  <si>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</si>
  <si>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</si>
  <si>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</si>
  <si>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</si>
  <si>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</si>
  <si>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</si>
  <si>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</si>
  <si>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</si>
  <si>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</si>
  <si>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</si>
  <si>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</si>
  <si>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</si>
  <si>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</si>
  <si>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</si>
  <si>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</si>
  <si>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</si>
  <si>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</si>
  <si>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</si>
  <si>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</si>
  <si>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</si>
  <si>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</si>
  <si>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</si>
  <si>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</si>
  <si>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</si>
  <si>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</si>
  <si>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</si>
  <si>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</si>
  <si>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</si>
  <si>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</si>
  <si>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</si>
  <si>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</si>
  <si>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</si>
  <si>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</si>
  <si>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</si>
  <si>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</si>
  <si>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</si>
  <si>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</si>
  <si>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</si>
  <si>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</si>
  <si>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</si>
  <si>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</si>
  <si>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</si>
  <si>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</si>
  <si>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</si>
  <si>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</si>
  <si>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</si>
  <si>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</si>
  <si>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</si>
  <si>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</si>
  <si>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</si>
  <si>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</si>
  <si>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</si>
  <si>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</si>
  <si>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</si>
  <si>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</si>
  <si>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</si>
  <si>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</si>
  <si>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</si>
  <si>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</si>
  <si>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</si>
  <si>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</si>
  <si>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</si>
  <si>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</si>
  <si>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</si>
  <si>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</si>
  <si>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</si>
  <si>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</si>
  <si>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</si>
  <si>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</si>
  <si>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</si>
  <si>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</si>
  <si>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</si>
  <si>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</si>
  <si>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</si>
  <si>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</si>
  <si>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</si>
  <si>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</si>
  <si>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</si>
  <si>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</si>
  <si>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</si>
  <si>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</si>
  <si>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</si>
  <si>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</si>
  <si>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</si>
  <si>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</si>
  <si>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</si>
  <si>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</si>
  <si>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</si>
  <si>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</si>
  <si>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</si>
  <si>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</si>
  <si>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</si>
  <si>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</si>
  <si>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</si>
  <si>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</si>
  <si>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</si>
  <si>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</si>
  <si>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</si>
  <si>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</si>
  <si>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</si>
  <si>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</si>
  <si>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</si>
  <si>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</si>
  <si>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</si>
  <si>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</si>
  <si>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</si>
  <si>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</si>
  <si>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</si>
  <si>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</si>
  <si>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</si>
  <si>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</si>
  <si>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</si>
  <si>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</si>
  <si>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</si>
  <si>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</si>
  <si>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</si>
  <si>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</si>
  <si>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</si>
  <si>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</si>
  <si>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</si>
  <si>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</si>
  <si>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</si>
  <si>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</si>
  <si>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</si>
  <si>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</si>
  <si>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</si>
  <si>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</si>
  <si>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</si>
  <si>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</si>
  <si>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</si>
  <si>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</si>
  <si>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</si>
  <si>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</si>
  <si>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</si>
  <si>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</si>
  <si>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</si>
  <si>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</si>
  <si>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</si>
  <si>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</si>
  <si>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</si>
  <si>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</si>
  <si>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</si>
  <si>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</si>
  <si>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</si>
  <si>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</si>
  <si>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</si>
  <si>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</si>
  <si>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</si>
  <si>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</si>
  <si>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</si>
  <si>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</si>
  <si>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</si>
  <si>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</si>
  <si>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</si>
  <si>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</si>
  <si>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</si>
  <si>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</si>
  <si>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</si>
  <si>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</si>
  <si>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</si>
  <si>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</si>
  <si>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</si>
  <si>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</si>
  <si>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</si>
  <si>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</si>
  <si>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</si>
  <si>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</si>
  <si>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</si>
  <si>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</si>
  <si>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</si>
  <si>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</si>
  <si>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</si>
  <si>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</si>
  <si>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</si>
  <si>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</si>
  <si>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</si>
  <si>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</si>
  <si>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</si>
  <si>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</si>
  <si>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</si>
  <si>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</si>
  <si>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</si>
  <si>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</si>
  <si>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</si>
  <si>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</si>
  <si>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</si>
  <si>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</si>
  <si>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</si>
  <si>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</si>
  <si>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</si>
  <si>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</si>
  <si>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</si>
  <si>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</si>
  <si>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</si>
  <si>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</si>
  <si>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</si>
  <si>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</si>
  <si>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</si>
  <si>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</si>
  <si>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</si>
  <si>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</si>
  <si>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</si>
  <si>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</si>
  <si>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</si>
  <si>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</si>
  <si>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</si>
  <si>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</si>
  <si>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</si>
  <si>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</si>
  <si>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</si>
  <si>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</si>
  <si>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</si>
  <si>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</si>
  <si>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</si>
  <si>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</si>
  <si>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</si>
  <si>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</si>
  <si>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</si>
  <si>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</si>
  <si>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</si>
  <si>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</si>
  <si>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</si>
  <si>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</si>
  <si>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</si>
  <si>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</si>
  <si>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</si>
  <si>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</si>
  <si>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</si>
  <si>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</si>
  <si>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</si>
  <si>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</si>
  <si>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</si>
  <si>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</si>
  <si>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</si>
  <si>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</si>
  <si>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</si>
  <si>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</si>
  <si>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</si>
  <si>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</si>
  <si>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</si>
  <si>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</si>
  <si>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</si>
  <si>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</si>
  <si>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</si>
  <si>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</si>
  <si>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</si>
  <si>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</si>
  <si>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</si>
  <si>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</si>
  <si>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</si>
  <si>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</si>
  <si>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</si>
  <si>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</si>
  <si>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</si>
  <si>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</si>
  <si>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</si>
  <si>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</si>
  <si>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</si>
  <si>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</si>
  <si>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</si>
  <si>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</si>
  <si>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</si>
  <si>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</si>
  <si>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</si>
  <si>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</si>
  <si>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</si>
  <si>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</si>
  <si>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</si>
  <si>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</si>
  <si>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</si>
  <si>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</si>
  <si>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</si>
  <si>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</si>
  <si>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</si>
  <si>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</si>
  <si>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</si>
  <si>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</si>
  <si>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</si>
  <si>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</si>
  <si>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</si>
  <si>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</si>
  <si>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</si>
  <si>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</si>
  <si>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</si>
  <si>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</si>
  <si>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</si>
  <si>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</si>
  <si>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</si>
  <si>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</si>
  <si>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</si>
  <si>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</si>
  <si>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</si>
  <si>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</si>
  <si>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</si>
  <si>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</si>
  <si>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</si>
  <si>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</si>
  <si>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</si>
  <si>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</si>
  <si>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</si>
  <si>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</si>
  <si>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</si>
  <si>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</si>
  <si>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</si>
  <si>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</si>
  <si>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</si>
  <si>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</si>
  <si>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</si>
  <si>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</si>
  <si>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</si>
  <si>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</si>
  <si>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</si>
  <si>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</si>
  <si>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</si>
  <si>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</si>
  <si>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</si>
  <si>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</si>
  <si>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</si>
  <si>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</si>
  <si>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</si>
  <si>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</si>
  <si>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</si>
  <si>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</si>
  <si>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</si>
  <si>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</si>
  <si>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</si>
  <si>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</si>
  <si>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</si>
  <si>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</si>
  <si>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</si>
  <si>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</si>
  <si>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</si>
  <si>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</si>
  <si>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</si>
  <si>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</si>
  <si>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</si>
  <si>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</si>
  <si>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</si>
  <si>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</si>
  <si>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</si>
  <si>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</si>
  <si>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</si>
  <si>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</si>
  <si>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</si>
  <si>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</si>
  <si>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</si>
  <si>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</si>
  <si>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</si>
  <si>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</si>
  <si>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</si>
  <si>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</si>
  <si>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</si>
  <si>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</si>
  <si>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</si>
  <si>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</si>
  <si>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</si>
  <si>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</si>
  <si>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</si>
  <si>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</si>
  <si>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</si>
  <si>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</si>
  <si>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</si>
  <si>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</si>
  <si>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</si>
  <si>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</si>
  <si>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</si>
  <si>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</si>
  <si>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</si>
  <si>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</si>
  <si>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</si>
  <si>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</si>
  <si>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</si>
  <si>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</si>
  <si>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</si>
  <si>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</si>
  <si>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</si>
  <si>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</si>
  <si>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</si>
  <si>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</si>
  <si>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</si>
  <si>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</si>
  <si>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</si>
  <si>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</si>
  <si>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</si>
  <si>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</si>
  <si>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</si>
  <si>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</si>
  <si>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</si>
  <si>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</si>
  <si>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</si>
  <si>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</si>
  <si>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</si>
  <si>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</si>
  <si>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</si>
  <si>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</si>
  <si>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</si>
  <si>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</si>
  <si>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</si>
  <si>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</si>
  <si>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</si>
  <si>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</si>
  <si>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</si>
  <si>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</si>
  <si>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</si>
  <si>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</si>
  <si>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</si>
  <si>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</si>
  <si>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</si>
  <si>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</si>
  <si>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</si>
  <si>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</si>
  <si>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</si>
  <si>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</si>
  <si>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</si>
  <si>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</si>
  <si>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</si>
  <si>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</si>
  <si>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</si>
  <si>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</si>
  <si>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</si>
  <si>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</si>
  <si>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</si>
  <si>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</si>
  <si>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</si>
  <si>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</si>
  <si>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</si>
  <si>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</si>
  <si>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</si>
  <si>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</si>
  <si>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</si>
  <si>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</si>
  <si>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</si>
  <si>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</si>
  <si>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</si>
  <si>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</si>
  <si>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</si>
  <si>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</si>
  <si>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</si>
  <si>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</si>
  <si>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</si>
  <si>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</si>
  <si>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</si>
  <si>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</si>
  <si>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</si>
  <si>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</si>
  <si>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</si>
  <si>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</si>
  <si>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</si>
  <si>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</si>
  <si>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</si>
  <si>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</si>
  <si>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</si>
  <si>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</si>
  <si>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</si>
  <si>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</si>
  <si>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</si>
  <si>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</si>
  <si>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</si>
  <si>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</si>
  <si>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</si>
  <si>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</si>
  <si>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</si>
  <si>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</si>
  <si>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</si>
  <si>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</si>
  <si>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</si>
  <si>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</si>
  <si>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</si>
  <si>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</si>
  <si>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</si>
  <si>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</si>
  <si>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</si>
  <si>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</si>
  <si>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</si>
  <si>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</si>
  <si>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</si>
  <si>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</si>
  <si>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</si>
  <si>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</si>
  <si>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</si>
  <si>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</si>
  <si>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</si>
  <si>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</si>
  <si>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</si>
  <si>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</si>
  <si>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</si>
  <si>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</si>
  <si>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</si>
  <si>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</si>
  <si>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</si>
  <si>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</si>
  <si>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</si>
  <si>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</si>
  <si>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</si>
  <si>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</si>
  <si>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</si>
  <si>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</si>
  <si>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</si>
  <si>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</si>
  <si>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</si>
  <si>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</si>
  <si>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</si>
  <si>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</si>
  <si>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</si>
  <si>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</si>
  <si>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</si>
  <si>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</si>
  <si>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</si>
  <si>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</si>
  <si>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</si>
  <si>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</si>
  <si>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</si>
  <si>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</si>
  <si>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</si>
  <si>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</si>
  <si>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</si>
  <si>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</si>
  <si>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</si>
  <si>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</si>
  <si>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</si>
  <si>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</si>
  <si>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</si>
  <si>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</si>
  <si>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</si>
  <si>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</si>
  <si>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</si>
  <si>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</si>
  <si>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</si>
  <si>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</si>
  <si>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</si>
  <si>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</si>
  <si>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</si>
  <si>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</si>
  <si>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</si>
  <si>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</si>
  <si>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</si>
  <si>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</si>
  <si>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</si>
  <si>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</si>
  <si>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</si>
  <si>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</si>
  <si>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</si>
  <si>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</si>
  <si>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</si>
  <si>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</si>
  <si>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</si>
  <si>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</si>
  <si>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</si>
  <si>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</si>
  <si>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</si>
  <si>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</si>
  <si>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</si>
  <si>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</si>
  <si>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</si>
  <si>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</si>
  <si>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</si>
  <si>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</si>
  <si>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</si>
  <si>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</si>
  <si>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</si>
  <si>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</si>
  <si>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</si>
  <si>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</si>
  <si>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</si>
  <si>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</si>
  <si>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</si>
  <si>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</si>
  <si>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</si>
  <si>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</si>
  <si>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</si>
  <si>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</si>
  <si>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</si>
  <si>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</si>
  <si>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</si>
  <si>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</si>
  <si>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</si>
  <si>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</si>
  <si>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</si>
  <si>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</si>
  <si>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</si>
  <si>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</si>
  <si>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</si>
  <si>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</si>
  <si>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</si>
  <si>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</si>
  <si>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</si>
  <si>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</si>
  <si>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</si>
  <si>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</si>
  <si>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</si>
  <si>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</si>
  <si>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</si>
  <si>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</si>
  <si>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</si>
  <si>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</si>
  <si>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</si>
  <si>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</si>
  <si>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</si>
  <si>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</si>
  <si>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</si>
  <si>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</si>
  <si>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</si>
  <si>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</si>
  <si>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</si>
  <si>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</si>
  <si>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</si>
  <si>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</si>
  <si>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</si>
  <si>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</si>
  <si>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</si>
  <si>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</si>
  <si>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</si>
  <si>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</si>
  <si>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</si>
  <si>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</si>
  <si>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</si>
  <si>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</si>
  <si>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</si>
  <si>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</si>
  <si>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</si>
  <si>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</si>
  <si>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</si>
  <si>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</si>
  <si>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</si>
  <si>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</si>
  <si>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</si>
  <si>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</si>
  <si>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</si>
  <si>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</si>
  <si>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</si>
  <si>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</si>
  <si>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</si>
  <si>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</si>
  <si>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</si>
  <si>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</si>
  <si>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</si>
  <si>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</si>
  <si>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</si>
  <si>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</si>
  <si>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</si>
  <si>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</si>
  <si>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</si>
  <si>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</si>
  <si>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</si>
  <si>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</si>
  <si>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</si>
  <si>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</si>
  <si>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</si>
  <si>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</si>
  <si>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</si>
  <si>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</si>
  <si>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</si>
  <si>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</si>
  <si>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</si>
  <si>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</si>
  <si>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</si>
  <si>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</si>
  <si>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</si>
  <si>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</si>
  <si>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</si>
  <si>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</si>
  <si>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</si>
  <si>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</si>
  <si>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</si>
  <si>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</si>
  <si>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</si>
  <si>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</si>
  <si>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</si>
  <si>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</si>
  <si>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</si>
  <si>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</si>
  <si>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</si>
  <si>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</si>
  <si>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</si>
  <si>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</si>
  <si>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</si>
  <si>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</si>
  <si>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</si>
  <si>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</si>
  <si>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</si>
  <si>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</si>
  <si>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</si>
  <si>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</si>
  <si>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</si>
  <si>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</si>
  <si>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</si>
  <si>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</si>
  <si>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</si>
  <si>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</si>
  <si>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</si>
  <si>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</si>
  <si>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</si>
  <si>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</si>
  <si>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</si>
  <si>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</si>
  <si>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</si>
  <si>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</si>
  <si>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</si>
  <si>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</si>
  <si>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</si>
  <si>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</si>
  <si>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</si>
  <si>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</si>
  <si>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</si>
  <si>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</si>
  <si>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</si>
  <si>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</si>
  <si>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</si>
  <si>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</si>
  <si>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</si>
  <si>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</si>
  <si>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</si>
  <si>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</si>
  <si>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</si>
  <si>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</si>
  <si>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</si>
  <si>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</si>
  <si>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</si>
  <si>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</si>
  <si>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</si>
  <si>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</si>
  <si>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</si>
  <si>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</si>
  <si>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</si>
  <si>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</si>
  <si>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</si>
  <si>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</si>
  <si>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</si>
  <si>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</si>
  <si>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</si>
  <si>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</si>
  <si>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</si>
  <si>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</si>
  <si>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</si>
  <si>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</si>
  <si>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</si>
  <si>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</si>
  <si>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</si>
  <si>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</si>
  <si>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</si>
  <si>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</si>
  <si>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</si>
  <si>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</si>
  <si>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</si>
  <si>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</si>
  <si>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</si>
  <si>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</si>
  <si>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</si>
  <si>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</si>
  <si>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</si>
  <si>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</si>
  <si>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</si>
  <si>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</si>
  <si>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</si>
  <si>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</si>
  <si>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</si>
  <si>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</si>
  <si>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</si>
  <si>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</si>
  <si>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</si>
  <si>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</si>
  <si>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</si>
  <si>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</si>
  <si>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</si>
  <si>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</si>
  <si>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</si>
  <si>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</si>
  <si>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</si>
  <si>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</si>
  <si>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</si>
  <si>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</si>
  <si>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</si>
  <si>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</si>
  <si>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</si>
  <si>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</si>
  <si>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</si>
  <si>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</si>
  <si>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</si>
  <si>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</si>
  <si>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</si>
  <si>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</si>
  <si>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</si>
  <si>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</si>
  <si>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</si>
  <si>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</si>
  <si>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</si>
  <si>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</si>
  <si>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</si>
  <si>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</si>
  <si>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</si>
  <si>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</si>
  <si>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</si>
  <si>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</si>
  <si>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</si>
  <si>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</si>
  <si>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</si>
  <si>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</si>
  <si>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</si>
  <si>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</si>
  <si>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</si>
  <si>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</si>
  <si>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</si>
  <si>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</si>
  <si>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</si>
  <si>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</si>
  <si>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</si>
  <si>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</si>
  <si>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</si>
  <si>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</si>
  <si>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</si>
  <si>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</si>
  <si>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</si>
  <si>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</si>
  <si>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</si>
  <si>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</si>
  <si>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</si>
  <si>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</si>
  <si>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</si>
  <si>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</si>
  <si>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</si>
  <si>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</si>
  <si>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</si>
  <si>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</si>
  <si>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</si>
  <si>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</si>
  <si>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</si>
  <si>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</si>
  <si>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</si>
  <si>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</si>
  <si>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</si>
  <si>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</si>
  <si>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</si>
  <si>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</si>
  <si>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</si>
  <si>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</si>
  <si>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</si>
  <si>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</si>
  <si>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</si>
  <si>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</si>
  <si>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</si>
  <si>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</si>
  <si>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Category</t>
  </si>
  <si>
    <t>Average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</si>
</sst>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2" applyFont="1"/>
    <xf numFmtId="9" fontId="0" fillId="0" borderId="0" xfId="2" applyFont="1"/>
    <xf numFmtId="16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(1).xlsx]CategorySuccessRate!PivotTable2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CategorySuccessRate!$B$3:$B$4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CategorySuccessRate!$A$5:$A$14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CategorySuccessRate!$B$5:$B$14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3-4E2C-9480-14C82B26A348}"/>
            </c:ext>
          </c:extLst>
        </c:ser>
        <c:ser>
          <c:idx val="1"/>
          <c:order val="1"/>
          <c:tx>
            <c:strRef>
              <c:f>CategorySuccessRate!$C$3:$C$4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CategorySuccessRate!$A$5:$A$14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CategorySuccessRate!$C$5:$C$14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B-400E-8519-0CA01DC2C8BE}"/>
            </c:ext>
          </c:extLst>
        </c:ser>
        <c:ser>
          <c:idx val="2"/>
          <c:order val="2"/>
          <c:tx>
            <c:strRef>
              <c:f>CategorySuccessRate!$D$3:$D$4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CategorySuccessRate!$A$5:$A$14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CategorySuccessRate!$D$5:$D$14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B-400E-8519-0CA01DC2C8BE}"/>
            </c:ext>
          </c:extLst>
        </c:ser>
        <c:ser>
          <c:idx val="3"/>
          <c:order val="3"/>
          <c:tx>
            <c:strRef>
              <c:f>CategorySuccessRate!$E$3:$E$4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CategorySuccessRate!$A$5:$A$14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CategorySuccessRate!$E$5:$E$14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B-400E-8519-0CA01DC2C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696176"/>
        <c:axId val="432696816"/>
      </c:barChart>
      <c:catAx>
        <c:axId val="43269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96816"/>
        <c:crosses val="autoZero"/>
        <c:auto val="1"/>
        <c:lblAlgn val="ctr"/>
        <c:lblOffset val="100"/>
        <c:noMultiLvlLbl val="0"/>
      </c:catAx>
      <c:valAx>
        <c:axId val="4326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9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(1).xlsx]SubCategorySuccessRate!PivotTable3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SubCategorySuccessRate!$B$4:$B$5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SubCategorySuccessRate!$A$6:$A$47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SubCategorySuccessRate!$B$6:$B$47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A-417E-9965-A8176A891C46}"/>
            </c:ext>
          </c:extLst>
        </c:ser>
        <c:ser>
          <c:idx val="1"/>
          <c:order val="1"/>
          <c:tx>
            <c:strRef>
              <c:f>SubCategorySuccessRate!$C$4:$C$5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SubCategorySuccessRate!$A$6:$A$47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SubCategorySuccessRate!$C$6:$C$47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4A-417E-9965-A8176A891C46}"/>
            </c:ext>
          </c:extLst>
        </c:ser>
        <c:ser>
          <c:idx val="2"/>
          <c:order val="2"/>
          <c:tx>
            <c:strRef>
              <c:f>SubCategorySuccessRate!$D$4:$D$5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SubCategorySuccessRate!$A$6:$A$47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SubCategorySuccessRate!$D$6:$D$47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4A-417E-9965-A8176A891C46}"/>
            </c:ext>
          </c:extLst>
        </c:ser>
        <c:ser>
          <c:idx val="3"/>
          <c:order val="3"/>
          <c:tx>
            <c:strRef>
              <c:f>SubCategorySuccessRate!$E$4:$E$5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SubCategorySuccessRate!$A$6:$A$47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SubCategorySuccessRate!$E$6:$E$47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D4A-417E-9965-A8176A891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4644472"/>
        <c:axId val="624647992"/>
      </c:barChart>
      <c:catAx>
        <c:axId val="624644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47992"/>
        <c:crosses val="autoZero"/>
        <c:auto val="1"/>
        <c:lblAlgn val="ctr"/>
        <c:lblOffset val="100"/>
        <c:noMultiLvlLbl val="0"/>
      </c:catAx>
      <c:valAx>
        <c:axId val="62464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4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(1).xlsx]YearlySuccessRate!PivotTable13</c:name>
    <c:fmtId val="7"/>
  </c:pivotSource>
  <c:chart>
    <c:autoTitleDeleted val="0"/>
    <c:pivotFmts>
      <c:pivotFmt>
        <c:idx val="0"/>
        <c:spPr>
          <a:ln w="22225" cap="rnd">
            <a:solidFill>
              <a:schemeClr val="accent6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6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6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YearlySuccessRate!$B$4:$B$5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YearlySuccessRate!$A$6:$A$18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YearlySuccessRate!$B$6:$B$18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86-4C2C-BAAD-7B400493A855}"/>
            </c:ext>
          </c:extLst>
        </c:ser>
        <c:ser>
          <c:idx val="1"/>
          <c:order val="1"/>
          <c:tx>
            <c:strRef>
              <c:f>YearlySuccessRate!$C$4:$C$5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YearlySuccessRate!$A$6:$A$18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YearlySuccessRate!$C$6:$C$18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86-4C2C-BAAD-7B400493A855}"/>
            </c:ext>
          </c:extLst>
        </c:ser>
        <c:ser>
          <c:idx val="2"/>
          <c:order val="2"/>
          <c:tx>
            <c:strRef>
              <c:f>YearlySuccessRate!$D$4:$D$5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YearlySuccessRate!$A$6:$A$18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YearlySuccessRate!$D$6:$D$18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86-4C2C-BAAD-7B400493A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305336"/>
        <c:axId val="608306936"/>
      </c:lineChart>
      <c:catAx>
        <c:axId val="608305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06936"/>
        <c:crosses val="autoZero"/>
        <c:auto val="1"/>
        <c:lblAlgn val="ctr"/>
        <c:lblOffset val="100"/>
        <c:noMultiLvlLbl val="0"/>
      </c:catAx>
      <c:valAx>
        <c:axId val="608306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0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83-4AA2-A2F3-964FA44EBE1E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83-4AA2-A2F3-964FA44EBE1E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83-4AA2-A2F3-964FA44EB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469680"/>
        <c:axId val="7014709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D83-4AA2-A2F3-964FA44EBE1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D83-4AA2-A2F3-964FA44EBE1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D83-4AA2-A2F3-964FA44EBE1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D83-4AA2-A2F3-964FA44EBE1E}"/>
                  </c:ext>
                </c:extLst>
              </c15:ser>
            </c15:filteredLineSeries>
          </c:ext>
        </c:extLst>
      </c:lineChart>
      <c:catAx>
        <c:axId val="70146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70960"/>
        <c:crosses val="autoZero"/>
        <c:auto val="1"/>
        <c:lblAlgn val="ctr"/>
        <c:lblOffset val="100"/>
        <c:noMultiLvlLbl val="0"/>
      </c:catAx>
      <c:valAx>
        <c:axId val="7014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6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(1).xlsx]Answer3!PivotTable2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Answer3!$B$3</c:f>
              <c:strCache>
                <c:ptCount val="1"/>
                <c:pt idx="0">
                  <c:v>Count of Category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Answer3!$A$4:$A$13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Answer3!$B$4:$B$13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F-49A7-8F19-105D7B18AC7F}"/>
            </c:ext>
          </c:extLst>
        </c:ser>
        <c:ser>
          <c:idx val="1"/>
          <c:order val="1"/>
          <c:tx>
            <c:strRef>
              <c:f>Answer3!$C$3</c:f>
              <c:strCache>
                <c:ptCount val="1"/>
                <c:pt idx="0">
                  <c:v>Average of 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Answer3!$A$4:$A$13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Answer3!$C$4:$C$13</c:f>
              <c:numCache>
                <c:formatCode>"$"#,##0.00</c:formatCode>
                <c:ptCount val="9"/>
                <c:pt idx="0">
                  <c:v>10970.801826923072</c:v>
                </c:pt>
                <c:pt idx="1">
                  <c:v>4684.9632499999998</c:v>
                </c:pt>
                <c:pt idx="2">
                  <c:v>13874.154045454547</c:v>
                </c:pt>
                <c:pt idx="3">
                  <c:v>397.375</c:v>
                </c:pt>
                <c:pt idx="4">
                  <c:v>4756.0347714285708</c:v>
                </c:pt>
                <c:pt idx="5">
                  <c:v>10916.426045454547</c:v>
                </c:pt>
                <c:pt idx="6">
                  <c:v>6766.7643459915607</c:v>
                </c:pt>
                <c:pt idx="7">
                  <c:v>39006.206133333333</c:v>
                </c:pt>
                <c:pt idx="8">
                  <c:v>4114.7137616654709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1F-49A7-8F19-105D7B18A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7676240"/>
        <c:axId val="727680400"/>
      </c:barChart>
      <c:catAx>
        <c:axId val="72767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680400"/>
        <c:crosses val="autoZero"/>
        <c:auto val="1"/>
        <c:lblAlgn val="ctr"/>
        <c:lblOffset val="100"/>
        <c:noMultiLvlLbl val="0"/>
      </c:catAx>
      <c:valAx>
        <c:axId val="72768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67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0</xdr:row>
      <xdr:rowOff>41910</xdr:rowOff>
    </xdr:from>
    <xdr:to>
      <xdr:col>17</xdr:col>
      <xdr:colOff>190500</xdr:colOff>
      <xdr:row>23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5C4DFE-3CEA-4453-9B59-745419FFC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72390</xdr:rowOff>
    </xdr:from>
    <xdr:to>
      <xdr:col>19</xdr:col>
      <xdr:colOff>76200</xdr:colOff>
      <xdr:row>32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8CC78-DF9C-4544-96DF-E6A42BD52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205740</xdr:colOff>
      <xdr:row>0</xdr:row>
      <xdr:rowOff>91440</xdr:rowOff>
    </xdr:from>
    <xdr:to>
      <xdr:col>15</xdr:col>
      <xdr:colOff>548640</xdr:colOff>
      <xdr:row>19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F8EC1A-5EA2-45C6-A47A-88BDE1979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13</xdr:row>
      <xdr:rowOff>76200</xdr:rowOff>
    </xdr:from>
    <xdr:to>
      <xdr:col>8</xdr:col>
      <xdr:colOff>45720</xdr:colOff>
      <xdr:row>33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50D77-38C1-47E4-8A8E-98491739A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1</xdr:row>
      <xdr:rowOff>102870</xdr:rowOff>
    </xdr:from>
    <xdr:to>
      <xdr:col>35</xdr:col>
      <xdr:colOff>91440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CE8FAF-7A3D-49BA-B47F-0E16F9760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B" refreshedDate="44171.456666666665" createdVersion="6" refreshedVersion="6" minRefreshableVersion="3" recordCount="4114" xr:uid="{29CDEFBB-6275-4E68-AFCC-B7A20344368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B" refreshedDate="44171.514091898149" createdVersion="6" refreshedVersion="6" minRefreshableVersion="3" recordCount="4114" xr:uid="{FC524A01-BDC6-4389-95F8-DCCE276BCD7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_Donation" numFmtId="44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x v="0"/>
    <x v="0"/>
    <b v="1"/>
    <s v="film &amp; video/television"/>
    <n v="137"/>
    <x v="0"/>
    <s v="television"/>
    <x v="0"/>
    <d v="2015-07-23T03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x v="1"/>
    <x v="1"/>
    <b v="1"/>
    <s v="film &amp; video/television"/>
    <n v="14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x v="2"/>
    <x v="2"/>
    <b v="1"/>
    <s v="film &amp; video/television"/>
    <n v="1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x v="3"/>
    <x v="3"/>
    <b v="1"/>
    <s v="film &amp; video/television"/>
    <n v="104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x v="4"/>
    <x v="4"/>
    <b v="1"/>
    <s v="film &amp; video/television"/>
    <n v="12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x v="5"/>
    <x v="5"/>
    <b v="1"/>
    <s v="film &amp; video/television"/>
    <n v="11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x v="6"/>
    <x v="6"/>
    <b v="1"/>
    <s v="film &amp; video/television"/>
    <n v="10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x v="7"/>
    <x v="7"/>
    <b v="1"/>
    <s v="film &amp; video/television"/>
    <n v="101"/>
    <x v="0"/>
    <s v="television"/>
    <x v="7"/>
    <d v="2016-07-05T01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x v="8"/>
    <x v="8"/>
    <b v="1"/>
    <s v="film &amp; video/television"/>
    <n v="10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x v="9"/>
    <x v="9"/>
    <b v="1"/>
    <s v="film &amp; video/television"/>
    <n v="126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x v="10"/>
    <x v="10"/>
    <b v="1"/>
    <s v="film &amp; video/television"/>
    <n v="10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x v="11"/>
    <x v="11"/>
    <b v="1"/>
    <s v="film &amp; video/television"/>
    <n v="12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x v="12"/>
    <x v="12"/>
    <b v="1"/>
    <s v="film &amp; video/television"/>
    <n v="165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x v="13"/>
    <x v="13"/>
    <b v="1"/>
    <s v="film &amp; video/television"/>
    <n v="160"/>
    <x v="0"/>
    <s v="television"/>
    <x v="13"/>
    <d v="2016-06-23T20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x v="14"/>
    <x v="14"/>
    <b v="1"/>
    <s v="film &amp; video/television"/>
    <n v="10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x v="15"/>
    <x v="15"/>
    <b v="1"/>
    <s v="film &amp; video/television"/>
    <n v="107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x v="16"/>
    <x v="16"/>
    <b v="1"/>
    <s v="film &amp; video/television"/>
    <n v="10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x v="17"/>
    <x v="17"/>
    <b v="1"/>
    <s v="film &amp; video/television"/>
    <n v="10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x v="18"/>
    <x v="18"/>
    <b v="1"/>
    <s v="film &amp; video/television"/>
    <n v="10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x v="19"/>
    <x v="19"/>
    <b v="1"/>
    <s v="film &amp; video/television"/>
    <n v="14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x v="20"/>
    <x v="20"/>
    <b v="1"/>
    <s v="film &amp; video/television"/>
    <n v="10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x v="21"/>
    <x v="21"/>
    <b v="1"/>
    <s v="film &amp; video/television"/>
    <n v="10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x v="22"/>
    <x v="22"/>
    <b v="1"/>
    <s v="film &amp; video/television"/>
    <n v="11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x v="23"/>
    <x v="23"/>
    <b v="1"/>
    <s v="film &amp; video/television"/>
    <n v="119"/>
    <x v="0"/>
    <s v="television"/>
    <x v="23"/>
    <d v="2015-04-30T15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x v="24"/>
    <x v="24"/>
    <b v="1"/>
    <s v="film &amp; video/television"/>
    <n v="1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x v="25"/>
    <x v="25"/>
    <b v="1"/>
    <s v="film &amp; video/television"/>
    <n v="13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x v="10"/>
    <x v="26"/>
    <b v="1"/>
    <s v="film &amp; video/television"/>
    <n v="15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x v="3"/>
    <x v="27"/>
    <b v="1"/>
    <s v="film &amp; video/television"/>
    <n v="112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x v="26"/>
    <x v="28"/>
    <b v="1"/>
    <s v="film &amp; video/television"/>
    <n v="10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x v="27"/>
    <x v="29"/>
    <b v="1"/>
    <s v="film &amp; video/television"/>
    <n v="1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x v="28"/>
    <x v="30"/>
    <b v="1"/>
    <s v="film &amp; video/television"/>
    <n v="1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x v="29"/>
    <x v="31"/>
    <b v="1"/>
    <s v="film &amp; video/television"/>
    <n v="1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x v="30"/>
    <x v="32"/>
    <b v="1"/>
    <s v="film &amp; video/television"/>
    <n v="10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x v="31"/>
    <x v="33"/>
    <b v="1"/>
    <s v="film &amp; video/television"/>
    <n v="10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x v="32"/>
    <x v="34"/>
    <b v="1"/>
    <s v="film &amp; video/television"/>
    <n v="1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x v="33"/>
    <x v="35"/>
    <b v="1"/>
    <s v="film &amp; video/television"/>
    <n v="167"/>
    <x v="0"/>
    <s v="television"/>
    <x v="35"/>
    <d v="2015-04-28T00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x v="34"/>
    <x v="36"/>
    <b v="1"/>
    <s v="film &amp; video/television"/>
    <n v="14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x v="35"/>
    <x v="37"/>
    <b v="1"/>
    <s v="film &amp; video/television"/>
    <n v="18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x v="36"/>
    <x v="38"/>
    <b v="1"/>
    <s v="film &amp; video/television"/>
    <n v="110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x v="37"/>
    <x v="39"/>
    <b v="1"/>
    <s v="film &amp; video/television"/>
    <n v="13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x v="38"/>
    <x v="40"/>
    <b v="1"/>
    <s v="film &amp; video/television"/>
    <n v="1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x v="10"/>
    <x v="41"/>
    <b v="1"/>
    <s v="film &amp; video/television"/>
    <n v="1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x v="39"/>
    <x v="42"/>
    <b v="1"/>
    <s v="film &amp; video/television"/>
    <n v="1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x v="40"/>
    <x v="43"/>
    <b v="1"/>
    <s v="film &amp; video/television"/>
    <n v="30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x v="41"/>
    <x v="44"/>
    <b v="1"/>
    <s v="film &amp; video/television"/>
    <n v="1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x v="42"/>
    <x v="45"/>
    <b v="1"/>
    <s v="film &amp; video/television"/>
    <n v="12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x v="43"/>
    <x v="46"/>
    <b v="1"/>
    <s v="film &amp; video/television"/>
    <n v="10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x v="16"/>
    <x v="47"/>
    <b v="1"/>
    <s v="film &amp; video/television"/>
    <n v="108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x v="44"/>
    <x v="48"/>
    <b v="1"/>
    <s v="film &amp; video/television"/>
    <n v="108"/>
    <x v="0"/>
    <s v="television"/>
    <x v="48"/>
    <d v="2015-03-01T12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x v="45"/>
    <x v="49"/>
    <b v="1"/>
    <s v="film &amp; video/television"/>
    <n v="1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x v="19"/>
    <x v="50"/>
    <b v="1"/>
    <s v="film &amp; video/television"/>
    <n v="1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x v="46"/>
    <x v="51"/>
    <b v="1"/>
    <s v="film &amp; video/television"/>
    <n v="12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x v="47"/>
    <x v="52"/>
    <b v="1"/>
    <s v="film &amp; video/television"/>
    <n v="116"/>
    <x v="0"/>
    <s v="television"/>
    <x v="52"/>
    <d v="2014-07-17T16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x v="27"/>
    <x v="53"/>
    <b v="1"/>
    <s v="film &amp; video/television"/>
    <n v="11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x v="47"/>
    <x v="54"/>
    <b v="1"/>
    <s v="film &amp; video/television"/>
    <n v="1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x v="48"/>
    <x v="55"/>
    <b v="1"/>
    <s v="film &amp; video/television"/>
    <n v="129"/>
    <x v="0"/>
    <s v="television"/>
    <x v="55"/>
    <d v="2016-05-27T23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x v="49"/>
    <x v="56"/>
    <b v="1"/>
    <s v="film &amp; video/television"/>
    <n v="10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x v="50"/>
    <x v="57"/>
    <b v="1"/>
    <s v="film &amp; video/television"/>
    <n v="102"/>
    <x v="0"/>
    <s v="television"/>
    <x v="57"/>
    <d v="2015-04-25T19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x v="11"/>
    <x v="58"/>
    <b v="1"/>
    <s v="film &amp; video/television"/>
    <n v="10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x v="51"/>
    <x v="59"/>
    <b v="1"/>
    <s v="film &amp; video/television"/>
    <n v="10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x v="52"/>
    <x v="60"/>
    <b v="1"/>
    <s v="film &amp; video/shorts"/>
    <n v="10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x v="23"/>
    <x v="61"/>
    <b v="1"/>
    <s v="film &amp; video/shorts"/>
    <n v="14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x v="53"/>
    <x v="62"/>
    <b v="1"/>
    <s v="film &amp; video/shorts"/>
    <n v="15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x v="31"/>
    <x v="63"/>
    <b v="1"/>
    <s v="film &amp; video/shorts"/>
    <n v="11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x v="54"/>
    <x v="64"/>
    <b v="1"/>
    <s v="film &amp; video/shorts"/>
    <n v="17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x v="7"/>
    <x v="65"/>
    <b v="1"/>
    <s v="film &amp; video/shorts"/>
    <n v="108"/>
    <x v="0"/>
    <s v="shorts"/>
    <x v="65"/>
    <d v="2014-08-11T05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x v="55"/>
    <x v="66"/>
    <b v="1"/>
    <s v="film &amp; video/shorts"/>
    <n v="11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x v="9"/>
    <x v="67"/>
    <b v="1"/>
    <s v="film &amp; video/shorts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x v="17"/>
    <x v="68"/>
    <b v="1"/>
    <s v="film &amp; video/shorts"/>
    <n v="12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x v="56"/>
    <x v="69"/>
    <b v="1"/>
    <s v="film &amp; video/shorts"/>
    <n v="11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x v="57"/>
    <x v="70"/>
    <b v="1"/>
    <s v="film &amp; video/shorts"/>
    <n v="12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x v="58"/>
    <x v="71"/>
    <b v="1"/>
    <s v="film &amp; video/shorts"/>
    <n v="12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x v="14"/>
    <x v="72"/>
    <b v="1"/>
    <s v="film &amp; video/shorts"/>
    <n v="10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x v="59"/>
    <x v="73"/>
    <b v="1"/>
    <s v="film &amp; video/shorts"/>
    <n v="1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x v="60"/>
    <x v="74"/>
    <b v="1"/>
    <s v="film &amp; video/shorts"/>
    <n v="11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x v="5"/>
    <x v="75"/>
    <b v="1"/>
    <s v="film &amp; video/shorts"/>
    <n v="11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x v="41"/>
    <x v="76"/>
    <b v="1"/>
    <s v="film &amp; video/shorts"/>
    <n v="153"/>
    <x v="0"/>
    <s v="shorts"/>
    <x v="76"/>
    <d v="2011-12-27T17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x v="55"/>
    <x v="77"/>
    <b v="1"/>
    <s v="film &amp; video/shorts"/>
    <n v="39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x v="2"/>
    <x v="78"/>
    <b v="1"/>
    <s v="film &amp; video/shorts"/>
    <n v="27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x v="14"/>
    <x v="79"/>
    <b v="1"/>
    <s v="film &amp; video/shorts"/>
    <n v="1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x v="5"/>
    <x v="80"/>
    <b v="1"/>
    <s v="film &amp; video/shorts"/>
    <n v="10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x v="33"/>
    <x v="81"/>
    <b v="1"/>
    <s v="film &amp; video/shorts"/>
    <n v="1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x v="61"/>
    <x v="82"/>
    <b v="1"/>
    <s v="film &amp; video/shorts"/>
    <n v="10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x v="62"/>
    <x v="83"/>
    <b v="1"/>
    <s v="film &amp; video/shorts"/>
    <n v="10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x v="63"/>
    <x v="84"/>
    <b v="1"/>
    <s v="film &amp; video/shorts"/>
    <n v="1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x v="64"/>
    <x v="85"/>
    <b v="1"/>
    <s v="film &amp; video/shorts"/>
    <n v="12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x v="57"/>
    <x v="86"/>
    <b v="1"/>
    <s v="film &amp; video/shorts"/>
    <n v="10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x v="20"/>
    <x v="87"/>
    <b v="1"/>
    <s v="film &amp; video/shorts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x v="65"/>
    <x v="88"/>
    <b v="1"/>
    <s v="film &amp; video/shorts"/>
    <n v="10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x v="66"/>
    <x v="89"/>
    <b v="1"/>
    <s v="film &amp; video/shorts"/>
    <n v="11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x v="38"/>
    <x v="90"/>
    <b v="1"/>
    <s v="film &amp; video/shorts"/>
    <n v="10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x v="67"/>
    <x v="91"/>
    <b v="1"/>
    <s v="film &amp; video/shorts"/>
    <n v="12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x v="68"/>
    <x v="92"/>
    <b v="1"/>
    <s v="film &amp; video/shorts"/>
    <n v="1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x v="41"/>
    <x v="93"/>
    <b v="1"/>
    <s v="film &amp; video/shorts"/>
    <n v="11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x v="8"/>
    <x v="94"/>
    <b v="1"/>
    <s v="film &amp; video/shorts"/>
    <n v="1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x v="64"/>
    <x v="95"/>
    <b v="1"/>
    <s v="film &amp; video/shorts"/>
    <n v="13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x v="69"/>
    <x v="96"/>
    <b v="1"/>
    <s v="film &amp; video/shorts"/>
    <n v="1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x v="22"/>
    <x v="97"/>
    <b v="1"/>
    <s v="film &amp; video/shorts"/>
    <n v="106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x v="65"/>
    <x v="98"/>
    <b v="1"/>
    <s v="film &amp; video/shorts"/>
    <n v="10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x v="70"/>
    <x v="99"/>
    <b v="1"/>
    <s v="film &amp; video/shorts"/>
    <n v="10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x v="55"/>
    <x v="100"/>
    <b v="1"/>
    <s v="film &amp; video/shorts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x v="2"/>
    <x v="101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x v="71"/>
    <x v="102"/>
    <b v="1"/>
    <s v="film &amp; video/shorts"/>
    <n v="128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x v="72"/>
    <x v="103"/>
    <b v="1"/>
    <s v="film &amp; video/shorts"/>
    <n v="105"/>
    <x v="0"/>
    <s v="shorts"/>
    <x v="103"/>
    <d v="2014-03-07T19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x v="73"/>
    <x v="88"/>
    <b v="1"/>
    <s v="film &amp; video/shorts"/>
    <n v="12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x v="65"/>
    <x v="104"/>
    <b v="1"/>
    <s v="film &amp; video/shorts"/>
    <n v="107"/>
    <x v="0"/>
    <s v="shorts"/>
    <x v="105"/>
    <d v="2016-05-14T00:00:00"/>
  </r>
  <r>
    <n v="106"/>
    <s v="LOST WEEKEND"/>
    <s v="A Boy. A Girl. A Car. A Serial Killer."/>
    <x v="10"/>
    <x v="102"/>
    <x v="0"/>
    <s v="US"/>
    <s v="USD"/>
    <n v="1333391901"/>
    <n v="1332182301"/>
    <b v="0"/>
    <x v="74"/>
    <x v="105"/>
    <b v="1"/>
    <s v="film &amp; video/shorts"/>
    <n v="1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x v="50"/>
    <x v="106"/>
    <b v="1"/>
    <s v="film &amp; video/shorts"/>
    <n v="10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x v="5"/>
    <x v="107"/>
    <b v="1"/>
    <s v="film &amp; video/shorts"/>
    <n v="24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x v="5"/>
    <x v="108"/>
    <b v="1"/>
    <s v="film &amp; video/shorts"/>
    <n v="220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x v="55"/>
    <x v="109"/>
    <b v="1"/>
    <s v="film &amp; video/shorts"/>
    <n v="13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x v="28"/>
    <x v="110"/>
    <b v="1"/>
    <s v="film &amp; video/shorts"/>
    <n v="15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x v="75"/>
    <x v="111"/>
    <b v="1"/>
    <s v="film &amp; video/shorts"/>
    <n v="104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x v="76"/>
    <x v="112"/>
    <b v="1"/>
    <s v="film &amp; video/shorts"/>
    <n v="1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x v="2"/>
    <x v="113"/>
    <b v="1"/>
    <s v="film &amp; video/shorts"/>
    <n v="103"/>
    <x v="0"/>
    <s v="shorts"/>
    <x v="114"/>
    <d v="2012-01-13T06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x v="19"/>
    <x v="114"/>
    <b v="1"/>
    <s v="film &amp; video/shorts"/>
    <n v="14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x v="7"/>
    <x v="115"/>
    <b v="1"/>
    <s v="film &amp; video/shorts"/>
    <n v="11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x v="74"/>
    <x v="116"/>
    <b v="1"/>
    <s v="film &amp; video/shorts"/>
    <n v="100"/>
    <x v="0"/>
    <s v="shorts"/>
    <x v="117"/>
    <d v="2010-06-09T19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x v="70"/>
    <x v="117"/>
    <b v="1"/>
    <s v="film &amp; video/shorts"/>
    <n v="11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x v="77"/>
    <x v="118"/>
    <b v="1"/>
    <s v="film &amp; video/shorts"/>
    <n v="1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x v="29"/>
    <x v="119"/>
    <b v="0"/>
    <s v="film &amp; video/science fiction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x v="29"/>
    <x v="120"/>
    <b v="0"/>
    <s v="film &amp; video/science fiction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x v="78"/>
    <x v="121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x v="79"/>
    <x v="122"/>
    <b v="0"/>
    <s v="film &amp; video/science fiction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x v="78"/>
    <x v="121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x v="79"/>
    <x v="123"/>
    <b v="0"/>
    <s v="film &amp; video/science fiction"/>
    <n v="14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x v="62"/>
    <x v="124"/>
    <b v="0"/>
    <s v="film &amp; video/science fiction"/>
    <n v="6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x v="80"/>
    <x v="125"/>
    <b v="0"/>
    <s v="film &amp; video/science fiction"/>
    <n v="2"/>
    <x v="0"/>
    <s v="science fiction"/>
    <x v="127"/>
    <d v="2015-04-03T13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x v="79"/>
    <x v="126"/>
    <b v="0"/>
    <s v="film &amp; video/science fiction"/>
    <n v="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x v="78"/>
    <x v="121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x v="78"/>
    <x v="121"/>
    <b v="0"/>
    <s v="film &amp; video/science fiction"/>
    <n v="0"/>
    <x v="0"/>
    <s v="science fiction"/>
    <x v="130"/>
    <d v="2014-06-16T20:16:00"/>
  </r>
  <r>
    <n v="131"/>
    <s v="I (Canceled)"/>
    <s v="I"/>
    <x v="38"/>
    <x v="117"/>
    <x v="1"/>
    <s v="US"/>
    <s v="USD"/>
    <n v="1467763200"/>
    <n v="1466453161"/>
    <b v="0"/>
    <x v="78"/>
    <x v="121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x v="75"/>
    <x v="127"/>
    <b v="0"/>
    <s v="film &amp; video/science fiction"/>
    <n v="1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x v="78"/>
    <x v="121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x v="78"/>
    <x v="121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x v="81"/>
    <x v="128"/>
    <b v="0"/>
    <s v="film &amp; video/science fiction"/>
    <n v="1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x v="78"/>
    <x v="121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x v="78"/>
    <x v="121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x v="6"/>
    <x v="129"/>
    <b v="0"/>
    <s v="film &amp; video/science fiction"/>
    <n v="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x v="29"/>
    <x v="130"/>
    <b v="0"/>
    <s v="film &amp; video/science fiction"/>
    <n v="1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x v="78"/>
    <x v="121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x v="33"/>
    <x v="131"/>
    <b v="0"/>
    <s v="film &amp; video/science fiction"/>
    <n v="1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x v="29"/>
    <x v="119"/>
    <b v="0"/>
    <s v="film &amp; video/science fiction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x v="78"/>
    <x v="121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x v="77"/>
    <x v="132"/>
    <b v="0"/>
    <s v="film &amp; video/science fiction"/>
    <n v="2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x v="82"/>
    <x v="133"/>
    <b v="0"/>
    <s v="film &amp; video/science fiction"/>
    <n v="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x v="83"/>
    <x v="134"/>
    <b v="0"/>
    <s v="film &amp; video/science fiction"/>
    <n v="1"/>
    <x v="0"/>
    <s v="science fiction"/>
    <x v="146"/>
    <d v="2017-01-18T00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x v="78"/>
    <x v="121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x v="84"/>
    <x v="135"/>
    <b v="0"/>
    <s v="film &amp; video/science fiction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x v="79"/>
    <x v="136"/>
    <b v="0"/>
    <s v="film &amp; video/science fiction"/>
    <n v="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x v="85"/>
    <x v="137"/>
    <b v="0"/>
    <s v="film &amp; video/science fiction"/>
    <n v="2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x v="81"/>
    <x v="138"/>
    <b v="0"/>
    <s v="film &amp; video/science fiction"/>
    <n v="0"/>
    <x v="0"/>
    <s v="science fiction"/>
    <x v="151"/>
    <d v="2015-06-18T13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x v="84"/>
    <x v="2"/>
    <b v="0"/>
    <s v="film &amp; video/science fiction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x v="73"/>
    <x v="139"/>
    <b v="0"/>
    <s v="film &amp; video/science fiction"/>
    <n v="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x v="83"/>
    <x v="140"/>
    <b v="0"/>
    <s v="film &amp; video/science fiction"/>
    <n v="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x v="80"/>
    <x v="141"/>
    <b v="0"/>
    <s v="film &amp; video/science fiction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x v="41"/>
    <x v="142"/>
    <b v="0"/>
    <s v="film &amp; video/science fiction"/>
    <n v="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x v="84"/>
    <x v="143"/>
    <b v="0"/>
    <s v="film &amp; video/science fiction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x v="78"/>
    <x v="121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x v="29"/>
    <x v="119"/>
    <b v="0"/>
    <s v="film &amp; video/science fiction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x v="78"/>
    <x v="121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x v="29"/>
    <x v="144"/>
    <b v="0"/>
    <s v="film &amp; video/drama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x v="73"/>
    <x v="145"/>
    <b v="0"/>
    <s v="film &amp; video/drama"/>
    <n v="1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x v="78"/>
    <x v="121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x v="63"/>
    <x v="146"/>
    <b v="0"/>
    <s v="film &amp; video/drama"/>
    <n v="1"/>
    <x v="0"/>
    <s v="drama"/>
    <x v="164"/>
    <d v="2014-09-19T18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x v="78"/>
    <x v="121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x v="29"/>
    <x v="147"/>
    <b v="0"/>
    <s v="film &amp; video/drama"/>
    <n v="6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x v="84"/>
    <x v="148"/>
    <b v="0"/>
    <s v="film &amp; video/drama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x v="83"/>
    <x v="149"/>
    <b v="0"/>
    <s v="film &amp; video/drama"/>
    <n v="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x v="73"/>
    <x v="150"/>
    <b v="0"/>
    <s v="film &amp; video/drama"/>
    <n v="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x v="73"/>
    <x v="151"/>
    <b v="0"/>
    <s v="film &amp; video/drama"/>
    <n v="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x v="29"/>
    <x v="120"/>
    <b v="0"/>
    <s v="film &amp; video/drama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x v="78"/>
    <x v="121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x v="78"/>
    <x v="121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x v="78"/>
    <x v="121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x v="55"/>
    <x v="34"/>
    <b v="0"/>
    <s v="film &amp; video/drama"/>
    <n v="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x v="78"/>
    <x v="121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x v="63"/>
    <x v="152"/>
    <b v="0"/>
    <s v="film &amp; video/drama"/>
    <n v="40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x v="78"/>
    <x v="121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x v="84"/>
    <x v="101"/>
    <b v="0"/>
    <s v="film &amp; video/drama"/>
    <n v="2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x v="62"/>
    <x v="153"/>
    <b v="0"/>
    <s v="film &amp; video/drama"/>
    <n v="3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x v="80"/>
    <x v="154"/>
    <b v="0"/>
    <s v="film &amp; video/drama"/>
    <n v="2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x v="78"/>
    <x v="121"/>
    <b v="0"/>
    <s v="film &amp; video/drama"/>
    <n v="0"/>
    <x v="0"/>
    <s v="drama"/>
    <x v="182"/>
    <d v="2017-01-07T00:17:12"/>
  </r>
  <r>
    <n v="183"/>
    <s v="Three Little Words"/>
    <s v="Don't kill me until I meet my Dad"/>
    <x v="78"/>
    <x v="151"/>
    <x v="2"/>
    <s v="GB"/>
    <s v="GBP"/>
    <n v="1417033610"/>
    <n v="1414438010"/>
    <b v="0"/>
    <x v="8"/>
    <x v="155"/>
    <b v="0"/>
    <s v="film &amp; video/drama"/>
    <n v="3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x v="84"/>
    <x v="156"/>
    <b v="0"/>
    <s v="film &amp; video/drama"/>
    <n v="3"/>
    <x v="0"/>
    <s v="drama"/>
    <x v="184"/>
    <d v="2014-09-01T03:59:00"/>
  </r>
  <r>
    <n v="185"/>
    <s v="BLANK Short Movie"/>
    <s v="Love has no boundaries!"/>
    <x v="79"/>
    <x v="153"/>
    <x v="2"/>
    <s v="NO"/>
    <s v="NOK"/>
    <n v="1471557139"/>
    <n v="1468965139"/>
    <b v="0"/>
    <x v="73"/>
    <x v="157"/>
    <b v="0"/>
    <s v="film &amp; video/drama"/>
    <n v="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x v="78"/>
    <x v="121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x v="81"/>
    <x v="158"/>
    <b v="0"/>
    <s v="film &amp; video/drama"/>
    <n v="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x v="78"/>
    <x v="121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x v="81"/>
    <x v="159"/>
    <b v="0"/>
    <s v="film &amp; video/drama"/>
    <n v="0"/>
    <x v="0"/>
    <s v="drama"/>
    <x v="189"/>
    <d v="2016-09-03T16:34:37"/>
  </r>
  <r>
    <n v="190"/>
    <s v="REGIONRAT, the movie"/>
    <s v="Because hope can be a 4 letter word"/>
    <x v="14"/>
    <x v="155"/>
    <x v="2"/>
    <s v="US"/>
    <s v="USD"/>
    <n v="1466091446"/>
    <n v="1465227446"/>
    <b v="0"/>
    <x v="29"/>
    <x v="73"/>
    <b v="0"/>
    <s v="film &amp; video/drama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x v="83"/>
    <x v="160"/>
    <b v="0"/>
    <s v="film &amp; video/drama"/>
    <n v="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x v="83"/>
    <x v="161"/>
    <b v="0"/>
    <s v="film &amp; video/drama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x v="78"/>
    <x v="121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x v="83"/>
    <x v="120"/>
    <b v="0"/>
    <s v="film &amp; video/drama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x v="78"/>
    <x v="121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x v="10"/>
    <x v="162"/>
    <b v="0"/>
    <s v="film &amp; video/drama"/>
    <n v="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x v="22"/>
    <x v="163"/>
    <b v="0"/>
    <s v="film &amp; video/drama"/>
    <n v="1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x v="79"/>
    <x v="164"/>
    <b v="0"/>
    <s v="film &amp; video/drama"/>
    <n v="1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x v="78"/>
    <x v="121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x v="59"/>
    <x v="165"/>
    <b v="0"/>
    <s v="film &amp; video/drama"/>
    <n v="2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x v="63"/>
    <x v="166"/>
    <b v="0"/>
    <s v="film &amp; video/drama"/>
    <n v="58"/>
    <x v="0"/>
    <s v="drama"/>
    <x v="201"/>
    <d v="2015-02-08T19:38:49"/>
  </r>
  <r>
    <n v="202"/>
    <s v="Modern Gangsters"/>
    <s v="new web series created by jonney terry"/>
    <x v="12"/>
    <x v="117"/>
    <x v="2"/>
    <s v="US"/>
    <s v="USD"/>
    <n v="1444337940"/>
    <n v="1441750564"/>
    <b v="0"/>
    <x v="78"/>
    <x v="121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x v="22"/>
    <x v="167"/>
    <b v="0"/>
    <s v="film &amp; video/drama"/>
    <n v="3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x v="86"/>
    <x v="168"/>
    <b v="0"/>
    <s v="film &amp; video/drama"/>
    <n v="5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x v="57"/>
    <x v="169"/>
    <b v="0"/>
    <s v="film &amp; video/drama"/>
    <n v="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x v="78"/>
    <x v="121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x v="62"/>
    <x v="170"/>
    <b v="0"/>
    <s v="film &amp; video/drama"/>
    <n v="1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x v="78"/>
    <x v="121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x v="78"/>
    <x v="121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x v="51"/>
    <x v="171"/>
    <b v="0"/>
    <s v="film &amp; video/drama"/>
    <n v="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x v="8"/>
    <x v="172"/>
    <b v="0"/>
    <s v="film &amp; video/drama"/>
    <n v="4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x v="29"/>
    <x v="120"/>
    <b v="0"/>
    <s v="film &amp; video/drama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x v="29"/>
    <x v="135"/>
    <b v="0"/>
    <s v="film &amp; video/drama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x v="29"/>
    <x v="120"/>
    <b v="0"/>
    <s v="film &amp; video/drama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x v="29"/>
    <x v="119"/>
    <b v="0"/>
    <s v="film &amp; video/drama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x v="87"/>
    <x v="173"/>
    <b v="0"/>
    <s v="film &amp; video/drama"/>
    <n v="56"/>
    <x v="0"/>
    <s v="drama"/>
    <x v="216"/>
    <d v="2015-04-22T22:00:37"/>
  </r>
  <r>
    <n v="217"/>
    <s v="Bitch"/>
    <s v="A roadmovie by paw"/>
    <x v="57"/>
    <x v="172"/>
    <x v="2"/>
    <s v="SE"/>
    <s v="SEK"/>
    <n v="1419780149"/>
    <n v="1417101749"/>
    <b v="0"/>
    <x v="44"/>
    <x v="174"/>
    <b v="0"/>
    <s v="film &amp; video/drama"/>
    <n v="1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x v="29"/>
    <x v="101"/>
    <b v="0"/>
    <s v="film &amp; video/drama"/>
    <n v="2"/>
    <x v="0"/>
    <s v="drama"/>
    <x v="218"/>
    <d v="2015-05-15T15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x v="88"/>
    <x v="175"/>
    <b v="0"/>
    <s v="film &amp; video/drama"/>
    <n v="1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x v="83"/>
    <x v="176"/>
    <b v="0"/>
    <s v="film &amp; video/drama"/>
    <n v="1"/>
    <x v="0"/>
    <s v="drama"/>
    <x v="220"/>
    <d v="2015-08-20T20:06:00"/>
  </r>
  <r>
    <n v="221"/>
    <s v="Archetypes"/>
    <s v="Film about Schizophrenia with Surreal Twists!"/>
    <x v="63"/>
    <x v="117"/>
    <x v="2"/>
    <s v="US"/>
    <s v="USD"/>
    <n v="1427569564"/>
    <n v="1422389164"/>
    <b v="0"/>
    <x v="78"/>
    <x v="121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x v="84"/>
    <x v="177"/>
    <b v="0"/>
    <s v="film &amp; video/drama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x v="78"/>
    <x v="121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x v="78"/>
    <x v="121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x v="78"/>
    <x v="121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x v="84"/>
    <x v="178"/>
    <b v="0"/>
    <s v="film &amp; video/drama"/>
    <n v="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x v="78"/>
    <x v="121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x v="78"/>
    <x v="121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x v="78"/>
    <x v="121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x v="84"/>
    <x v="179"/>
    <b v="0"/>
    <s v="film &amp; video/drama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x v="78"/>
    <x v="121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x v="63"/>
    <x v="180"/>
    <b v="0"/>
    <s v="film &amp; video/drama"/>
    <n v="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x v="78"/>
    <x v="121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x v="81"/>
    <x v="181"/>
    <b v="0"/>
    <s v="film &amp; video/drama"/>
    <n v="4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x v="78"/>
    <x v="121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x v="78"/>
    <x v="121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x v="29"/>
    <x v="73"/>
    <b v="0"/>
    <s v="film &amp; video/drama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x v="78"/>
    <x v="121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x v="81"/>
    <x v="73"/>
    <b v="0"/>
    <s v="film &amp; video/drama"/>
    <n v="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x v="89"/>
    <x v="182"/>
    <b v="1"/>
    <s v="film &amp; video/documentary"/>
    <n v="10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x v="90"/>
    <x v="183"/>
    <b v="1"/>
    <s v="film &amp; video/documentary"/>
    <n v="11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x v="91"/>
    <x v="184"/>
    <b v="1"/>
    <s v="film &amp; video/documentary"/>
    <n v="11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x v="92"/>
    <x v="185"/>
    <b v="1"/>
    <s v="film &amp; video/documentary"/>
    <n v="10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x v="87"/>
    <x v="186"/>
    <b v="1"/>
    <s v="film &amp; video/documentary"/>
    <n v="11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x v="93"/>
    <x v="187"/>
    <b v="1"/>
    <s v="film &amp; video/documentary"/>
    <n v="10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x v="94"/>
    <x v="188"/>
    <b v="1"/>
    <s v="film &amp; video/documentary"/>
    <n v="30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x v="95"/>
    <x v="189"/>
    <b v="1"/>
    <s v="film &amp; video/documentary"/>
    <n v="13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x v="96"/>
    <x v="190"/>
    <b v="1"/>
    <s v="film &amp; video/documentary"/>
    <n v="10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x v="97"/>
    <x v="191"/>
    <b v="1"/>
    <s v="film &amp; video/documentary"/>
    <n v="11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x v="98"/>
    <x v="192"/>
    <b v="1"/>
    <s v="film &amp; video/documentary"/>
    <n v="1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x v="99"/>
    <x v="193"/>
    <b v="1"/>
    <s v="film &amp; video/documentary"/>
    <n v="12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x v="52"/>
    <x v="194"/>
    <b v="1"/>
    <s v="film &amp; video/documentary"/>
    <n v="1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x v="63"/>
    <x v="195"/>
    <b v="1"/>
    <s v="film &amp; video/documentary"/>
    <n v="10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x v="100"/>
    <x v="196"/>
    <b v="1"/>
    <s v="film &amp; video/documentary"/>
    <n v="117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x v="101"/>
    <x v="197"/>
    <b v="1"/>
    <s v="film &amp; video/documentary"/>
    <n v="10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x v="102"/>
    <x v="198"/>
    <b v="1"/>
    <s v="film &amp; video/documentary"/>
    <n v="13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x v="103"/>
    <x v="199"/>
    <b v="1"/>
    <s v="film &amp; video/documentary"/>
    <n v="10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x v="104"/>
    <x v="200"/>
    <b v="1"/>
    <s v="film &amp; video/documentary"/>
    <n v="19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x v="105"/>
    <x v="201"/>
    <b v="1"/>
    <s v="film &amp; video/documentary"/>
    <n v="13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x v="106"/>
    <x v="202"/>
    <b v="1"/>
    <s v="film &amp; video/documentary"/>
    <n v="106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x v="107"/>
    <x v="203"/>
    <b v="1"/>
    <s v="film &amp; video/documentary"/>
    <n v="107"/>
    <x v="0"/>
    <s v="documentary"/>
    <x v="261"/>
    <d v="2012-06-07T14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x v="108"/>
    <x v="204"/>
    <b v="1"/>
    <s v="film &amp; video/documentary"/>
    <n v="24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x v="109"/>
    <x v="205"/>
    <b v="1"/>
    <s v="film &amp; video/documentary"/>
    <n v="1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x v="110"/>
    <x v="206"/>
    <b v="1"/>
    <s v="film &amp; video/documentary"/>
    <n v="11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x v="6"/>
    <x v="207"/>
    <b v="1"/>
    <s v="film &amp; video/documentary"/>
    <n v="11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x v="17"/>
    <x v="208"/>
    <b v="1"/>
    <s v="film &amp; video/documentary"/>
    <n v="146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x v="111"/>
    <x v="209"/>
    <b v="1"/>
    <s v="film &amp; video/documentary"/>
    <n v="13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x v="112"/>
    <x v="210"/>
    <b v="1"/>
    <s v="film &amp; video/documentary"/>
    <n v="1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x v="113"/>
    <x v="211"/>
    <b v="1"/>
    <s v="film &amp; video/documentary"/>
    <n v="14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x v="42"/>
    <x v="212"/>
    <b v="1"/>
    <s v="film &amp; video/documentary"/>
    <n v="15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x v="114"/>
    <x v="213"/>
    <b v="1"/>
    <s v="film &amp; video/documentary"/>
    <n v="10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x v="71"/>
    <x v="214"/>
    <b v="1"/>
    <s v="film &amp; video/documentary"/>
    <n v="17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x v="115"/>
    <x v="215"/>
    <b v="1"/>
    <s v="film &amp; video/documentary"/>
    <n v="10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x v="116"/>
    <x v="216"/>
    <b v="1"/>
    <s v="film &amp; video/documentary"/>
    <n v="1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x v="117"/>
    <x v="217"/>
    <b v="1"/>
    <s v="film &amp; video/documentary"/>
    <n v="10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x v="95"/>
    <x v="218"/>
    <b v="1"/>
    <s v="film &amp; video/documentary"/>
    <n v="14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x v="118"/>
    <x v="219"/>
    <b v="1"/>
    <s v="film &amp; video/documentary"/>
    <n v="110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x v="119"/>
    <x v="220"/>
    <b v="1"/>
    <s v="film &amp; video/documentary"/>
    <n v="15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x v="120"/>
    <x v="221"/>
    <b v="1"/>
    <s v="film &amp; video/documentary"/>
    <n v="15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x v="121"/>
    <x v="222"/>
    <b v="1"/>
    <s v="film &amp; video/documentary"/>
    <n v="15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x v="1"/>
    <x v="223"/>
    <b v="1"/>
    <s v="film &amp; video/documentary"/>
    <n v="12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x v="122"/>
    <x v="224"/>
    <b v="1"/>
    <s v="film &amp; video/documentary"/>
    <n v="101"/>
    <x v="0"/>
    <s v="documentary"/>
    <x v="282"/>
    <d v="2010-02-22T22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x v="91"/>
    <x v="225"/>
    <b v="1"/>
    <s v="film &amp; video/documentary"/>
    <n v="114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x v="123"/>
    <x v="226"/>
    <b v="1"/>
    <s v="film &amp; video/documentary"/>
    <n v="10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x v="124"/>
    <x v="227"/>
    <b v="1"/>
    <s v="film &amp; video/documentary"/>
    <n v="22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x v="125"/>
    <x v="228"/>
    <b v="1"/>
    <s v="film &amp; video/documentary"/>
    <n v="109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x v="126"/>
    <x v="229"/>
    <b v="1"/>
    <s v="film &amp; video/documentary"/>
    <n v="176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x v="127"/>
    <x v="230"/>
    <b v="1"/>
    <s v="film &amp; video/documentary"/>
    <n v="10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x v="128"/>
    <x v="231"/>
    <b v="1"/>
    <s v="film &amp; video/documentary"/>
    <n v="10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x v="129"/>
    <x v="232"/>
    <b v="1"/>
    <s v="film &amp; video/documentary"/>
    <n v="10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x v="130"/>
    <x v="233"/>
    <b v="1"/>
    <s v="film &amp; video/documentary"/>
    <n v="12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x v="131"/>
    <x v="234"/>
    <b v="1"/>
    <s v="film &amp; video/documentary"/>
    <n v="10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x v="132"/>
    <x v="235"/>
    <b v="1"/>
    <s v="film &amp; video/documentary"/>
    <n v="1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x v="133"/>
    <x v="101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x v="134"/>
    <x v="236"/>
    <b v="1"/>
    <s v="film &amp; video/documentary"/>
    <n v="13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x v="135"/>
    <x v="237"/>
    <b v="1"/>
    <s v="film &amp; video/documentary"/>
    <n v="11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x v="136"/>
    <x v="238"/>
    <b v="1"/>
    <s v="film &amp; video/documentary"/>
    <n v="101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x v="137"/>
    <x v="239"/>
    <b v="1"/>
    <s v="film &amp; video/documentary"/>
    <n v="10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x v="138"/>
    <x v="240"/>
    <b v="1"/>
    <s v="film &amp; video/documentary"/>
    <n v="17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x v="139"/>
    <x v="241"/>
    <b v="1"/>
    <s v="film &amp; video/documentary"/>
    <n v="10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x v="140"/>
    <x v="242"/>
    <b v="1"/>
    <s v="film &amp; video/documentary"/>
    <n v="11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x v="52"/>
    <x v="243"/>
    <b v="1"/>
    <s v="film &amp; video/documentary"/>
    <n v="10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x v="141"/>
    <x v="244"/>
    <b v="1"/>
    <s v="film &amp; video/documentary"/>
    <n v="1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x v="142"/>
    <x v="245"/>
    <b v="1"/>
    <s v="film &amp; video/documentary"/>
    <n v="232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x v="143"/>
    <x v="246"/>
    <b v="1"/>
    <s v="film &amp; video/documentary"/>
    <n v="130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x v="144"/>
    <x v="247"/>
    <b v="1"/>
    <s v="film &amp; video/documentary"/>
    <n v="293"/>
    <x v="0"/>
    <s v="documentary"/>
    <x v="306"/>
    <d v="2013-03-20T19:05:33"/>
  </r>
  <r>
    <n v="307"/>
    <s v="Grammar Revolution"/>
    <s v="Why is grammar important?"/>
    <x v="29"/>
    <x v="244"/>
    <x v="0"/>
    <s v="US"/>
    <s v="USD"/>
    <n v="1360276801"/>
    <n v="1357684801"/>
    <b v="1"/>
    <x v="145"/>
    <x v="248"/>
    <b v="1"/>
    <s v="film &amp; video/documentary"/>
    <n v="11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x v="91"/>
    <x v="249"/>
    <b v="1"/>
    <s v="film &amp; video/documentary"/>
    <n v="106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x v="146"/>
    <x v="250"/>
    <b v="1"/>
    <s v="film &amp; video/documentary"/>
    <n v="11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x v="17"/>
    <x v="251"/>
    <b v="1"/>
    <s v="film &amp; video/documentary"/>
    <n v="10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x v="3"/>
    <x v="252"/>
    <b v="1"/>
    <s v="film &amp; video/documentary"/>
    <n v="10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x v="96"/>
    <x v="253"/>
    <b v="1"/>
    <s v="film &amp; video/documentary"/>
    <n v="11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x v="147"/>
    <x v="181"/>
    <b v="1"/>
    <s v="film &amp; video/documentary"/>
    <n v="10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x v="148"/>
    <x v="254"/>
    <b v="1"/>
    <s v="film &amp; video/documentary"/>
    <n v="38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x v="149"/>
    <x v="255"/>
    <b v="1"/>
    <s v="film &amp; video/documentary"/>
    <n v="1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x v="150"/>
    <x v="256"/>
    <b v="1"/>
    <s v="film &amp; video/documentary"/>
    <n v="11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x v="151"/>
    <x v="257"/>
    <b v="1"/>
    <s v="film &amp; video/documentary"/>
    <n v="1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x v="4"/>
    <x v="34"/>
    <b v="1"/>
    <s v="film &amp; video/documentary"/>
    <n v="28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x v="13"/>
    <x v="258"/>
    <b v="1"/>
    <s v="film &amp; video/documentary"/>
    <n v="11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x v="150"/>
    <x v="259"/>
    <b v="1"/>
    <s v="film &amp; video/documentary"/>
    <n v="10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x v="152"/>
    <x v="260"/>
    <b v="1"/>
    <s v="film &amp; video/documentary"/>
    <n v="10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x v="153"/>
    <x v="261"/>
    <b v="1"/>
    <s v="film &amp; video/documentary"/>
    <n v="10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x v="6"/>
    <x v="262"/>
    <b v="1"/>
    <s v="film &amp; video/documentary"/>
    <n v="12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x v="141"/>
    <x v="263"/>
    <b v="1"/>
    <s v="film &amp; video/documentary"/>
    <n v="10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x v="154"/>
    <x v="264"/>
    <b v="1"/>
    <s v="film &amp; video/documentary"/>
    <n v="10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x v="155"/>
    <x v="265"/>
    <b v="1"/>
    <s v="film &amp; video/documentary"/>
    <n v="11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x v="69"/>
    <x v="266"/>
    <b v="1"/>
    <s v="film &amp; video/documentary"/>
    <n v="13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x v="156"/>
    <x v="267"/>
    <b v="1"/>
    <s v="film &amp; video/documentary"/>
    <n v="10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x v="157"/>
    <x v="268"/>
    <b v="1"/>
    <s v="film &amp; video/documentary"/>
    <n v="10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x v="158"/>
    <x v="269"/>
    <b v="1"/>
    <s v="film &amp; video/documentary"/>
    <n v="10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x v="159"/>
    <x v="270"/>
    <b v="1"/>
    <s v="film &amp; video/documentary"/>
    <n v="10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x v="160"/>
    <x v="271"/>
    <b v="1"/>
    <s v="film &amp; video/documentary"/>
    <n v="11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x v="161"/>
    <x v="272"/>
    <b v="1"/>
    <s v="film &amp; video/documentary"/>
    <n v="12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x v="50"/>
    <x v="273"/>
    <b v="1"/>
    <s v="film &amp; video/documentary"/>
    <n v="1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x v="144"/>
    <x v="274"/>
    <b v="1"/>
    <s v="film &amp; video/documentary"/>
    <n v="1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x v="131"/>
    <x v="275"/>
    <b v="1"/>
    <s v="film &amp; video/documentary"/>
    <n v="11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x v="162"/>
    <x v="276"/>
    <b v="1"/>
    <s v="film &amp; video/documentary"/>
    <n v="1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x v="163"/>
    <x v="277"/>
    <b v="1"/>
    <s v="film &amp; video/documentary"/>
    <n v="11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x v="30"/>
    <x v="278"/>
    <b v="1"/>
    <s v="film &amp; video/documentary"/>
    <n v="10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x v="164"/>
    <x v="279"/>
    <b v="1"/>
    <s v="film &amp; video/documentary"/>
    <n v="12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x v="165"/>
    <x v="280"/>
    <b v="1"/>
    <s v="film &amp; video/documentary"/>
    <n v="1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x v="166"/>
    <x v="281"/>
    <b v="1"/>
    <s v="film &amp; video/documentary"/>
    <n v="10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x v="167"/>
    <x v="282"/>
    <b v="1"/>
    <s v="film &amp; video/documentary"/>
    <n v="1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x v="168"/>
    <x v="283"/>
    <b v="1"/>
    <s v="film &amp; video/documentary"/>
    <n v="10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x v="122"/>
    <x v="284"/>
    <b v="1"/>
    <s v="film &amp; video/documentary"/>
    <n v="1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x v="101"/>
    <x v="285"/>
    <b v="1"/>
    <s v="film &amp; video/documentary"/>
    <n v="17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x v="169"/>
    <x v="286"/>
    <b v="1"/>
    <s v="film &amp; video/documentary"/>
    <n v="11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x v="46"/>
    <x v="287"/>
    <b v="1"/>
    <s v="film &amp; video/documentary"/>
    <n v="1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x v="157"/>
    <x v="288"/>
    <b v="1"/>
    <s v="film &amp; video/documentary"/>
    <n v="10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x v="170"/>
    <x v="289"/>
    <b v="1"/>
    <s v="film &amp; video/documentary"/>
    <n v="11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x v="171"/>
    <x v="290"/>
    <b v="1"/>
    <s v="film &amp; video/documentary"/>
    <n v="12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x v="172"/>
    <x v="291"/>
    <b v="1"/>
    <s v="film &amp; video/documentary"/>
    <n v="11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x v="173"/>
    <x v="292"/>
    <b v="1"/>
    <s v="film &amp; video/documentary"/>
    <n v="10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x v="60"/>
    <x v="293"/>
    <b v="1"/>
    <s v="film &amp; video/documentary"/>
    <n v="104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x v="111"/>
    <x v="294"/>
    <b v="1"/>
    <s v="film &amp; video/documentary"/>
    <n v="116"/>
    <x v="0"/>
    <s v="documentary"/>
    <x v="355"/>
    <d v="2014-12-01T08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x v="174"/>
    <x v="295"/>
    <b v="1"/>
    <s v="film &amp; video/documentary"/>
    <n v="1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x v="175"/>
    <x v="296"/>
    <b v="1"/>
    <s v="film &amp; video/documentary"/>
    <n v="1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x v="176"/>
    <x v="297"/>
    <b v="1"/>
    <s v="film &amp; video/documentary"/>
    <n v="10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x v="177"/>
    <x v="298"/>
    <b v="1"/>
    <s v="film &amp; video/documentary"/>
    <n v="10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x v="45"/>
    <x v="299"/>
    <b v="1"/>
    <s v="film &amp; video/documentary"/>
    <n v="1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x v="178"/>
    <x v="300"/>
    <b v="1"/>
    <s v="film &amp; video/documentary"/>
    <n v="11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x v="48"/>
    <x v="301"/>
    <b v="1"/>
    <s v="film &amp; video/documentary"/>
    <n v="12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x v="55"/>
    <x v="302"/>
    <b v="1"/>
    <s v="film &amp; video/documentary"/>
    <n v="1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x v="116"/>
    <x v="303"/>
    <b v="1"/>
    <s v="film &amp; video/documentary"/>
    <n v="110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x v="71"/>
    <x v="304"/>
    <b v="1"/>
    <s v="film &amp; video/documentary"/>
    <n v="1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x v="179"/>
    <x v="305"/>
    <b v="1"/>
    <s v="film &amp; video/documentary"/>
    <n v="10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x v="46"/>
    <x v="306"/>
    <b v="1"/>
    <s v="film &amp; video/documentary"/>
    <n v="10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x v="180"/>
    <x v="307"/>
    <b v="1"/>
    <s v="film &amp; video/documentary"/>
    <n v="10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x v="157"/>
    <x v="308"/>
    <b v="1"/>
    <s v="film &amp; video/documentary"/>
    <n v="110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x v="68"/>
    <x v="309"/>
    <b v="1"/>
    <s v="film &amp; video/documentary"/>
    <n v="12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x v="181"/>
    <x v="310"/>
    <b v="1"/>
    <s v="film &amp; video/documentary"/>
    <n v="114"/>
    <x v="0"/>
    <s v="documentary"/>
    <x v="371"/>
    <d v="2013-02-01T18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x v="82"/>
    <x v="311"/>
    <b v="1"/>
    <s v="film &amp; video/documentary"/>
    <n v="12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x v="30"/>
    <x v="312"/>
    <b v="1"/>
    <s v="film &amp; video/documentary"/>
    <n v="10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x v="49"/>
    <x v="313"/>
    <b v="1"/>
    <s v="film &amp; video/documentary"/>
    <n v="1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x v="25"/>
    <x v="314"/>
    <b v="1"/>
    <s v="film &amp; video/documentary"/>
    <n v="12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x v="53"/>
    <x v="315"/>
    <b v="1"/>
    <s v="film &amp; video/documentary"/>
    <n v="1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x v="182"/>
    <x v="316"/>
    <b v="1"/>
    <s v="film &amp; video/documentary"/>
    <n v="11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x v="183"/>
    <x v="317"/>
    <b v="1"/>
    <s v="film &amp; video/documentary"/>
    <n v="11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x v="184"/>
    <x v="318"/>
    <b v="1"/>
    <s v="film &amp; video/documentary"/>
    <n v="11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x v="72"/>
    <x v="319"/>
    <b v="1"/>
    <s v="film &amp; video/documentary"/>
    <n v="14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x v="140"/>
    <x v="320"/>
    <b v="1"/>
    <s v="film &amp; video/documentary"/>
    <n v="1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x v="19"/>
    <x v="321"/>
    <b v="1"/>
    <s v="film &amp; video/documentary"/>
    <n v="25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x v="53"/>
    <x v="322"/>
    <b v="1"/>
    <s v="film &amp; video/documentary"/>
    <n v="207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x v="185"/>
    <x v="323"/>
    <b v="1"/>
    <s v="film &amp; video/documentary"/>
    <n v="11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x v="186"/>
    <x v="324"/>
    <b v="1"/>
    <s v="film &amp; video/documentary"/>
    <n v="106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x v="62"/>
    <x v="325"/>
    <b v="1"/>
    <s v="film &amp; video/documentary"/>
    <n v="10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x v="187"/>
    <x v="326"/>
    <b v="1"/>
    <s v="film &amp; video/documentary"/>
    <n v="21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x v="26"/>
    <x v="327"/>
    <b v="1"/>
    <s v="film &amp; video/documentary"/>
    <n v="12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x v="188"/>
    <x v="328"/>
    <b v="1"/>
    <s v="film &amp; video/documentary"/>
    <n v="1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x v="25"/>
    <x v="84"/>
    <b v="1"/>
    <s v="film &amp; video/documentary"/>
    <n v="1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x v="189"/>
    <x v="329"/>
    <b v="1"/>
    <s v="film &amp; video/documentary"/>
    <n v="1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x v="190"/>
    <x v="330"/>
    <b v="1"/>
    <s v="film &amp; video/documentary"/>
    <n v="1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x v="191"/>
    <x v="331"/>
    <b v="1"/>
    <s v="film &amp; video/documentary"/>
    <n v="11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x v="133"/>
    <x v="332"/>
    <b v="1"/>
    <s v="film &amp; video/documentary"/>
    <n v="11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x v="192"/>
    <x v="333"/>
    <b v="1"/>
    <s v="film &amp; video/documentary"/>
    <n v="10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x v="193"/>
    <x v="334"/>
    <b v="1"/>
    <s v="film &amp; video/documentary"/>
    <n v="10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x v="194"/>
    <x v="335"/>
    <b v="1"/>
    <s v="film &amp; video/documentary"/>
    <n v="10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x v="85"/>
    <x v="336"/>
    <b v="1"/>
    <s v="film &amp; video/documentary"/>
    <n v="12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x v="195"/>
    <x v="337"/>
    <b v="1"/>
    <s v="film &amp; video/documentary"/>
    <n v="10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x v="95"/>
    <x v="338"/>
    <b v="1"/>
    <s v="film &amp; video/documentary"/>
    <n v="11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x v="196"/>
    <x v="339"/>
    <b v="1"/>
    <s v="film &amp; video/documentary"/>
    <n v="1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x v="68"/>
    <x v="340"/>
    <b v="1"/>
    <s v="film &amp; video/documentary"/>
    <n v="1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x v="16"/>
    <x v="341"/>
    <b v="1"/>
    <s v="film &amp; video/documentary"/>
    <n v="10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x v="197"/>
    <x v="342"/>
    <b v="1"/>
    <s v="film &amp; video/documentary"/>
    <n v="103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x v="165"/>
    <x v="343"/>
    <b v="1"/>
    <s v="film &amp; video/documentary"/>
    <n v="1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x v="2"/>
    <x v="344"/>
    <b v="1"/>
    <s v="film &amp; video/documentary"/>
    <n v="1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x v="19"/>
    <x v="345"/>
    <b v="1"/>
    <s v="film &amp; video/documentary"/>
    <n v="10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x v="44"/>
    <x v="346"/>
    <b v="1"/>
    <s v="film &amp; video/documentary"/>
    <n v="1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x v="41"/>
    <x v="347"/>
    <b v="1"/>
    <s v="film &amp; video/documentary"/>
    <n v="13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x v="63"/>
    <x v="348"/>
    <b v="1"/>
    <s v="film &amp; video/documentary"/>
    <n v="1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x v="198"/>
    <x v="349"/>
    <b v="1"/>
    <s v="film &amp; video/documentary"/>
    <n v="1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x v="165"/>
    <x v="350"/>
    <b v="1"/>
    <s v="film &amp; video/documentary"/>
    <n v="12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x v="199"/>
    <x v="351"/>
    <b v="1"/>
    <s v="film &amp; video/documentary"/>
    <n v="10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x v="200"/>
    <x v="352"/>
    <b v="1"/>
    <s v="film &amp; video/documentary"/>
    <n v="10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x v="64"/>
    <x v="353"/>
    <b v="1"/>
    <s v="film &amp; video/documentary"/>
    <n v="1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x v="20"/>
    <x v="354"/>
    <b v="1"/>
    <s v="film &amp; video/documentary"/>
    <n v="12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x v="47"/>
    <x v="355"/>
    <b v="1"/>
    <s v="film &amp; video/documentary"/>
    <n v="10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x v="201"/>
    <x v="356"/>
    <b v="1"/>
    <s v="film &amp; video/documentary"/>
    <n v="10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x v="196"/>
    <x v="357"/>
    <b v="1"/>
    <s v="film &amp; video/documentary"/>
    <n v="10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x v="83"/>
    <x v="358"/>
    <b v="0"/>
    <s v="film &amp; video/animation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x v="79"/>
    <x v="359"/>
    <b v="0"/>
    <s v="film &amp; video/animation"/>
    <n v="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x v="8"/>
    <x v="360"/>
    <b v="0"/>
    <s v="film &amp; video/animation"/>
    <n v="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x v="62"/>
    <x v="361"/>
    <b v="0"/>
    <s v="film &amp; video/animation"/>
    <n v="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x v="81"/>
    <x v="99"/>
    <b v="0"/>
    <s v="film &amp; video/animation"/>
    <n v="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x v="84"/>
    <x v="362"/>
    <b v="0"/>
    <s v="film &amp; video/animation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x v="22"/>
    <x v="363"/>
    <b v="0"/>
    <s v="film &amp; video/animation"/>
    <n v="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x v="78"/>
    <x v="121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x v="62"/>
    <x v="364"/>
    <b v="0"/>
    <s v="film &amp; video/animation"/>
    <n v="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x v="78"/>
    <x v="121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x v="81"/>
    <x v="365"/>
    <b v="0"/>
    <s v="film &amp; video/animation"/>
    <n v="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x v="22"/>
    <x v="366"/>
    <b v="0"/>
    <s v="film &amp; video/animation"/>
    <n v="1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x v="22"/>
    <x v="367"/>
    <b v="0"/>
    <s v="film &amp; video/animation"/>
    <n v="1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x v="78"/>
    <x v="121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x v="84"/>
    <x v="368"/>
    <b v="0"/>
    <s v="film &amp; video/animation"/>
    <n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x v="83"/>
    <x v="120"/>
    <b v="0"/>
    <s v="film &amp; video/animation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x v="78"/>
    <x v="121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x v="78"/>
    <x v="121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x v="202"/>
    <x v="369"/>
    <b v="0"/>
    <s v="film &amp; video/animation"/>
    <n v="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x v="78"/>
    <x v="121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x v="29"/>
    <x v="144"/>
    <b v="0"/>
    <s v="film &amp; video/animation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x v="78"/>
    <x v="121"/>
    <b v="0"/>
    <s v="film &amp; video/animation"/>
    <n v="0"/>
    <x v="0"/>
    <s v="animation"/>
    <x v="441"/>
    <d v="2013-11-02T19:03:16"/>
  </r>
  <r>
    <n v="442"/>
    <s v="The Paranormal Idiot"/>
    <s v="Doomsday is here"/>
    <x v="73"/>
    <x v="368"/>
    <x v="2"/>
    <s v="US"/>
    <s v="USD"/>
    <n v="1424380783"/>
    <n v="1421788783"/>
    <b v="0"/>
    <x v="57"/>
    <x v="370"/>
    <b v="0"/>
    <s v="film &amp; video/animation"/>
    <n v="3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x v="84"/>
    <x v="144"/>
    <b v="0"/>
    <s v="film &amp; video/animation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x v="29"/>
    <x v="73"/>
    <b v="0"/>
    <s v="film &amp; video/animation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x v="84"/>
    <x v="120"/>
    <b v="0"/>
    <s v="film &amp; video/animation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x v="38"/>
    <x v="371"/>
    <b v="0"/>
    <s v="film &amp; video/animation"/>
    <n v="7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x v="29"/>
    <x v="144"/>
    <b v="0"/>
    <s v="film &amp; video/animation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x v="80"/>
    <x v="372"/>
    <b v="0"/>
    <s v="film &amp; video/animation"/>
    <n v="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x v="81"/>
    <x v="373"/>
    <b v="0"/>
    <s v="film &amp; video/animation"/>
    <n v="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x v="63"/>
    <x v="374"/>
    <b v="0"/>
    <s v="film &amp; video/animation"/>
    <n v="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x v="78"/>
    <x v="121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x v="8"/>
    <x v="375"/>
    <b v="0"/>
    <s v="film &amp; video/animation"/>
    <n v="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x v="84"/>
    <x v="31"/>
    <b v="0"/>
    <s v="film &amp; video/animation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x v="81"/>
    <x v="376"/>
    <b v="0"/>
    <s v="film &amp; video/animation"/>
    <n v="1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x v="84"/>
    <x v="377"/>
    <b v="0"/>
    <s v="film &amp; video/animation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x v="83"/>
    <x v="378"/>
    <b v="0"/>
    <s v="film &amp; video/animation"/>
    <n v="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x v="78"/>
    <x v="121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x v="72"/>
    <x v="379"/>
    <b v="0"/>
    <s v="film &amp; video/animation"/>
    <n v="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x v="29"/>
    <x v="380"/>
    <b v="0"/>
    <s v="film &amp; video/animation"/>
    <n v="0"/>
    <x v="0"/>
    <s v="animation"/>
    <x v="459"/>
    <d v="2011-11-13T16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x v="84"/>
    <x v="381"/>
    <b v="0"/>
    <s v="film &amp; video/animation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x v="78"/>
    <x v="121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x v="78"/>
    <x v="121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x v="202"/>
    <x v="382"/>
    <b v="0"/>
    <s v="film &amp; video/animation"/>
    <n v="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x v="29"/>
    <x v="120"/>
    <b v="0"/>
    <s v="film &amp; video/animation"/>
    <n v="0"/>
    <x v="0"/>
    <s v="animation"/>
    <x v="464"/>
    <d v="2016-05-18T20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x v="22"/>
    <x v="383"/>
    <b v="0"/>
    <s v="film &amp; video/animation"/>
    <n v="2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x v="81"/>
    <x v="384"/>
    <b v="0"/>
    <s v="film &amp; video/animation"/>
    <n v="1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x v="70"/>
    <x v="385"/>
    <b v="0"/>
    <s v="film &amp; video/animation"/>
    <n v="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x v="78"/>
    <x v="121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x v="78"/>
    <x v="121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x v="84"/>
    <x v="156"/>
    <b v="0"/>
    <s v="film &amp; video/animation"/>
    <n v="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x v="203"/>
    <x v="386"/>
    <b v="0"/>
    <s v="film &amp; video/animation"/>
    <n v="1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x v="81"/>
    <x v="387"/>
    <b v="0"/>
    <s v="film &amp; video/animation"/>
    <n v="1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x v="25"/>
    <x v="242"/>
    <b v="0"/>
    <s v="film &amp; video/animation"/>
    <n v="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x v="29"/>
    <x v="120"/>
    <b v="0"/>
    <s v="film &amp; video/animation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x v="78"/>
    <x v="121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x v="204"/>
    <x v="388"/>
    <b v="0"/>
    <s v="film &amp; video/animation"/>
    <n v="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x v="78"/>
    <x v="121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x v="78"/>
    <x v="121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x v="165"/>
    <x v="389"/>
    <b v="0"/>
    <s v="film &amp; video/animation"/>
    <n v="3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x v="205"/>
    <x v="390"/>
    <b v="0"/>
    <s v="film &amp; video/animation"/>
    <n v="1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x v="64"/>
    <x v="391"/>
    <b v="0"/>
    <s v="film &amp; video/animation"/>
    <n v="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x v="29"/>
    <x v="119"/>
    <b v="0"/>
    <s v="film &amp; video/animation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x v="206"/>
    <x v="392"/>
    <b v="0"/>
    <s v="film &amp; video/animation"/>
    <n v="5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x v="202"/>
    <x v="393"/>
    <b v="0"/>
    <s v="film &amp; video/animation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x v="207"/>
    <x v="394"/>
    <b v="0"/>
    <s v="film &amp; video/animation"/>
    <n v="2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x v="29"/>
    <x v="73"/>
    <b v="0"/>
    <s v="film &amp; video/animation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x v="78"/>
    <x v="121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x v="78"/>
    <x v="121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x v="83"/>
    <x v="395"/>
    <b v="0"/>
    <s v="film &amp; video/animation"/>
    <n v="0"/>
    <x v="0"/>
    <s v="animation"/>
    <x v="489"/>
    <d v="2012-01-05T11:33:00"/>
  </r>
  <r>
    <n v="490"/>
    <s v="PROJECT IS CANCELLED"/>
    <s v="Cancelled"/>
    <x v="28"/>
    <x v="117"/>
    <x v="2"/>
    <s v="US"/>
    <s v="USD"/>
    <n v="1345677285"/>
    <n v="1343085285"/>
    <b v="0"/>
    <x v="78"/>
    <x v="121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x v="78"/>
    <x v="121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x v="78"/>
    <x v="121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x v="78"/>
    <x v="121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x v="83"/>
    <x v="396"/>
    <b v="0"/>
    <s v="film &amp; video/animation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x v="78"/>
    <x v="121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x v="29"/>
    <x v="120"/>
    <b v="0"/>
    <s v="film &amp; video/animation"/>
    <n v="0"/>
    <x v="0"/>
    <s v="animation"/>
    <x v="496"/>
    <d v="2014-02-10T22:21:14"/>
  </r>
  <r>
    <n v="497"/>
    <s v="Galaxy Probe Kids"/>
    <s v="live-action/animated series pilot."/>
    <x v="140"/>
    <x v="134"/>
    <x v="2"/>
    <s v="US"/>
    <s v="USD"/>
    <n v="1419483600"/>
    <n v="1414889665"/>
    <b v="0"/>
    <x v="83"/>
    <x v="119"/>
    <b v="0"/>
    <s v="film &amp; video/animation"/>
    <n v="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x v="19"/>
    <x v="397"/>
    <b v="0"/>
    <s v="film &amp; video/animation"/>
    <n v="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x v="55"/>
    <x v="398"/>
    <b v="0"/>
    <s v="film &amp; video/animation"/>
    <n v="1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x v="80"/>
    <x v="399"/>
    <b v="0"/>
    <s v="film &amp; video/animation"/>
    <n v="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x v="78"/>
    <x v="121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x v="80"/>
    <x v="400"/>
    <b v="0"/>
    <s v="film &amp; video/animation"/>
    <n v="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x v="82"/>
    <x v="401"/>
    <b v="0"/>
    <s v="film &amp; video/animation"/>
    <n v="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x v="81"/>
    <x v="402"/>
    <b v="0"/>
    <s v="film &amp; video/animation"/>
    <n v="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x v="25"/>
    <x v="403"/>
    <b v="0"/>
    <s v="film &amp; video/animation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x v="29"/>
    <x v="404"/>
    <b v="0"/>
    <s v="film &amp; video/animation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x v="73"/>
    <x v="405"/>
    <b v="0"/>
    <s v="film &amp; video/animation"/>
    <n v="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x v="83"/>
    <x v="44"/>
    <b v="0"/>
    <s v="film &amp; video/animation"/>
    <n v="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x v="29"/>
    <x v="119"/>
    <b v="0"/>
    <s v="film &amp; video/animation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x v="78"/>
    <x v="121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x v="81"/>
    <x v="179"/>
    <b v="0"/>
    <s v="film &amp; video/animation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x v="84"/>
    <x v="148"/>
    <b v="0"/>
    <s v="film &amp; video/animation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x v="32"/>
    <x v="406"/>
    <b v="0"/>
    <s v="film &amp; video/animation"/>
    <n v="1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x v="83"/>
    <x v="407"/>
    <b v="0"/>
    <s v="film &amp; video/animation"/>
    <n v="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x v="69"/>
    <x v="408"/>
    <b v="0"/>
    <s v="film &amp; video/animation"/>
    <n v="25"/>
    <x v="0"/>
    <s v="animation"/>
    <x v="515"/>
    <d v="2015-12-29T11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x v="78"/>
    <x v="121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x v="83"/>
    <x v="409"/>
    <b v="0"/>
    <s v="film &amp; video/animation"/>
    <n v="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x v="78"/>
    <x v="121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x v="16"/>
    <x v="410"/>
    <b v="0"/>
    <s v="film &amp; video/animation"/>
    <n v="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x v="69"/>
    <x v="411"/>
    <b v="1"/>
    <s v="theater/plays"/>
    <n v="10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x v="66"/>
    <x v="412"/>
    <b v="1"/>
    <s v="theater/plays"/>
    <n v="10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x v="162"/>
    <x v="413"/>
    <b v="1"/>
    <s v="theater/plays"/>
    <n v="11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x v="87"/>
    <x v="414"/>
    <b v="1"/>
    <s v="theater/plays"/>
    <n v="12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x v="208"/>
    <x v="415"/>
    <b v="1"/>
    <s v="theater/plays"/>
    <n v="10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x v="8"/>
    <x v="416"/>
    <b v="1"/>
    <s v="theater/plays"/>
    <n v="1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x v="23"/>
    <x v="417"/>
    <b v="1"/>
    <s v="theater/plays"/>
    <n v="11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x v="150"/>
    <x v="418"/>
    <b v="1"/>
    <s v="theater/plays"/>
    <n v="101"/>
    <x v="1"/>
    <s v="plays"/>
    <x v="527"/>
    <d v="2017-02-17T16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x v="209"/>
    <x v="419"/>
    <b v="1"/>
    <s v="theater/plays"/>
    <n v="11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x v="59"/>
    <x v="420"/>
    <b v="1"/>
    <s v="theater/plays"/>
    <n v="13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x v="60"/>
    <x v="421"/>
    <b v="1"/>
    <s v="theater/plays"/>
    <n v="10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x v="162"/>
    <x v="422"/>
    <b v="1"/>
    <s v="theater/plays"/>
    <n v="1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x v="210"/>
    <x v="423"/>
    <b v="1"/>
    <s v="theater/plays"/>
    <n v="1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x v="57"/>
    <x v="424"/>
    <b v="1"/>
    <s v="theater/plays"/>
    <n v="10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x v="53"/>
    <x v="425"/>
    <b v="1"/>
    <s v="theater/plays"/>
    <n v="10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x v="211"/>
    <x v="426"/>
    <b v="1"/>
    <s v="theater/plays"/>
    <n v="1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x v="70"/>
    <x v="427"/>
    <b v="1"/>
    <s v="theater/plays"/>
    <n v="11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x v="211"/>
    <x v="428"/>
    <b v="1"/>
    <s v="theater/plays"/>
    <n v="12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x v="65"/>
    <x v="429"/>
    <b v="1"/>
    <s v="theater/plays"/>
    <n v="3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x v="9"/>
    <x v="430"/>
    <b v="1"/>
    <s v="theater/plays"/>
    <n v="1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x v="29"/>
    <x v="120"/>
    <b v="0"/>
    <s v="technology/web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x v="29"/>
    <x v="380"/>
    <b v="0"/>
    <s v="technology/web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x v="29"/>
    <x v="120"/>
    <b v="0"/>
    <s v="technology/web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x v="84"/>
    <x v="431"/>
    <b v="0"/>
    <s v="technology/web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x v="84"/>
    <x v="362"/>
    <b v="0"/>
    <s v="technology/web"/>
    <n v="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x v="69"/>
    <x v="432"/>
    <b v="0"/>
    <s v="technology/web"/>
    <n v="2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x v="84"/>
    <x v="433"/>
    <b v="0"/>
    <s v="technology/web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x v="78"/>
    <x v="121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x v="29"/>
    <x v="373"/>
    <b v="0"/>
    <s v="technology/web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x v="22"/>
    <x v="434"/>
    <b v="0"/>
    <s v="technology/web"/>
    <n v="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x v="80"/>
    <x v="435"/>
    <b v="0"/>
    <s v="technology/web"/>
    <n v="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x v="33"/>
    <x v="436"/>
    <b v="0"/>
    <s v="technology/web"/>
    <n v="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x v="78"/>
    <x v="121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x v="79"/>
    <x v="372"/>
    <b v="0"/>
    <s v="technology/web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x v="19"/>
    <x v="437"/>
    <b v="0"/>
    <s v="technology/web"/>
    <n v="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x v="78"/>
    <x v="121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x v="29"/>
    <x v="438"/>
    <b v="0"/>
    <s v="technology/web"/>
    <n v="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x v="9"/>
    <x v="439"/>
    <b v="0"/>
    <s v="technology/web"/>
    <n v="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x v="78"/>
    <x v="121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x v="29"/>
    <x v="73"/>
    <b v="0"/>
    <s v="technology/web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x v="83"/>
    <x v="143"/>
    <b v="0"/>
    <s v="technology/web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x v="84"/>
    <x v="440"/>
    <b v="0"/>
    <s v="technology/web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x v="78"/>
    <x v="121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x v="84"/>
    <x v="441"/>
    <b v="0"/>
    <s v="technology/web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x v="29"/>
    <x v="120"/>
    <b v="0"/>
    <s v="technology/web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x v="78"/>
    <x v="121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x v="29"/>
    <x v="120"/>
    <b v="0"/>
    <s v="technology/web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x v="78"/>
    <x v="121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x v="81"/>
    <x v="442"/>
    <b v="0"/>
    <s v="technology/web"/>
    <n v="1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x v="29"/>
    <x v="135"/>
    <b v="0"/>
    <s v="technology/web"/>
    <n v="1"/>
    <x v="2"/>
    <s v="web"/>
    <x v="569"/>
    <d v="2016-01-01T20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x v="29"/>
    <x v="443"/>
    <b v="0"/>
    <s v="technology/web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x v="84"/>
    <x v="444"/>
    <b v="0"/>
    <s v="technology/web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x v="78"/>
    <x v="121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x v="82"/>
    <x v="445"/>
    <b v="0"/>
    <s v="technology/web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x v="80"/>
    <x v="135"/>
    <b v="0"/>
    <s v="technology/web"/>
    <n v="1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x v="80"/>
    <x v="446"/>
    <b v="0"/>
    <s v="technology/web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x v="29"/>
    <x v="120"/>
    <b v="0"/>
    <s v="technology/web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x v="29"/>
    <x v="119"/>
    <b v="0"/>
    <s v="technology/web"/>
    <n v="0"/>
    <x v="2"/>
    <s v="web"/>
    <x v="577"/>
    <d v="2016-05-20T14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x v="63"/>
    <x v="447"/>
    <b v="0"/>
    <s v="technology/web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x v="81"/>
    <x v="431"/>
    <b v="0"/>
    <s v="technology/web"/>
    <n v="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x v="29"/>
    <x v="120"/>
    <b v="0"/>
    <s v="technology/web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x v="78"/>
    <x v="121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x v="78"/>
    <x v="121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x v="29"/>
    <x v="120"/>
    <b v="0"/>
    <s v="technology/web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x v="84"/>
    <x v="144"/>
    <b v="0"/>
    <s v="technology/web"/>
    <n v="1"/>
    <x v="2"/>
    <s v="web"/>
    <x v="584"/>
    <d v="2015-03-16T16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x v="78"/>
    <x v="121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x v="80"/>
    <x v="448"/>
    <b v="0"/>
    <s v="technology/web"/>
    <n v="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x v="63"/>
    <x v="449"/>
    <b v="0"/>
    <s v="technology/web"/>
    <n v="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x v="84"/>
    <x v="450"/>
    <b v="0"/>
    <s v="technology/web"/>
    <n v="3"/>
    <x v="2"/>
    <s v="web"/>
    <x v="588"/>
    <d v="2016-11-17T19:28:06"/>
  </r>
  <r>
    <n v="589"/>
    <s v="Get Neighborly"/>
    <s v="Services closer than you think..."/>
    <x v="51"/>
    <x v="116"/>
    <x v="2"/>
    <s v="US"/>
    <s v="USD"/>
    <n v="1436366699"/>
    <n v="1435070699"/>
    <b v="0"/>
    <x v="29"/>
    <x v="120"/>
    <b v="0"/>
    <s v="technology/web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x v="82"/>
    <x v="451"/>
    <b v="0"/>
    <s v="technology/web"/>
    <n v="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x v="84"/>
    <x v="452"/>
    <b v="0"/>
    <s v="technology/web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x v="29"/>
    <x v="404"/>
    <b v="0"/>
    <s v="technology/web"/>
    <n v="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x v="63"/>
    <x v="453"/>
    <b v="0"/>
    <s v="technology/web"/>
    <n v="23"/>
    <x v="2"/>
    <s v="web"/>
    <x v="593"/>
    <d v="2015-04-06T15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x v="84"/>
    <x v="31"/>
    <b v="0"/>
    <s v="technology/web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x v="22"/>
    <x v="454"/>
    <b v="0"/>
    <s v="technology/web"/>
    <n v="0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x v="84"/>
    <x v="362"/>
    <b v="0"/>
    <s v="technology/web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x v="84"/>
    <x v="119"/>
    <b v="0"/>
    <s v="technology/web"/>
    <n v="0"/>
    <x v="2"/>
    <s v="web"/>
    <x v="597"/>
    <d v="2016-07-31T16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x v="63"/>
    <x v="455"/>
    <b v="0"/>
    <s v="technology/web"/>
    <n v="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x v="84"/>
    <x v="456"/>
    <b v="0"/>
    <s v="technology/web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x v="29"/>
    <x v="101"/>
    <b v="0"/>
    <s v="technology/web"/>
    <n v="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x v="79"/>
    <x v="457"/>
    <b v="0"/>
    <s v="technology/web"/>
    <n v="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x v="78"/>
    <x v="121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x v="62"/>
    <x v="458"/>
    <b v="0"/>
    <s v="technology/web"/>
    <n v="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x v="78"/>
    <x v="121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x v="22"/>
    <x v="459"/>
    <b v="0"/>
    <s v="technology/web"/>
    <n v="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x v="29"/>
    <x v="119"/>
    <b v="0"/>
    <s v="technology/web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x v="78"/>
    <x v="121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x v="81"/>
    <x v="460"/>
    <b v="0"/>
    <s v="technology/web"/>
    <n v="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x v="29"/>
    <x v="144"/>
    <b v="0"/>
    <s v="technology/web"/>
    <n v="1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x v="78"/>
    <x v="121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x v="78"/>
    <x v="121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x v="78"/>
    <x v="121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x v="212"/>
    <x v="461"/>
    <b v="0"/>
    <s v="technology/web"/>
    <n v="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x v="78"/>
    <x v="121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x v="78"/>
    <x v="121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x v="78"/>
    <x v="121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x v="83"/>
    <x v="135"/>
    <b v="0"/>
    <s v="technology/web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x v="78"/>
    <x v="121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x v="29"/>
    <x v="120"/>
    <b v="0"/>
    <s v="technology/web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x v="29"/>
    <x v="462"/>
    <b v="0"/>
    <s v="technology/web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x v="83"/>
    <x v="463"/>
    <b v="0"/>
    <s v="technology/web"/>
    <n v="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x v="82"/>
    <x v="464"/>
    <b v="0"/>
    <s v="technology/web"/>
    <n v="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x v="78"/>
    <x v="121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x v="78"/>
    <x v="121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x v="78"/>
    <x v="121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x v="70"/>
    <x v="465"/>
    <b v="0"/>
    <s v="technology/web"/>
    <n v="17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x v="29"/>
    <x v="466"/>
    <b v="0"/>
    <s v="technology/web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x v="78"/>
    <x v="121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x v="83"/>
    <x v="467"/>
    <b v="0"/>
    <s v="technology/web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x v="29"/>
    <x v="119"/>
    <b v="0"/>
    <s v="technology/web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x v="82"/>
    <x v="468"/>
    <b v="0"/>
    <s v="technology/web"/>
    <n v="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x v="78"/>
    <x v="121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x v="20"/>
    <x v="469"/>
    <b v="0"/>
    <s v="technology/web"/>
    <n v="12"/>
    <x v="2"/>
    <s v="web"/>
    <x v="633"/>
    <d v="2016-06-17T23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x v="29"/>
    <x v="120"/>
    <b v="0"/>
    <s v="technology/web"/>
    <n v="0"/>
    <x v="2"/>
    <s v="web"/>
    <x v="634"/>
    <d v="2015-02-26T22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x v="29"/>
    <x v="447"/>
    <b v="0"/>
    <s v="technology/web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x v="29"/>
    <x v="143"/>
    <b v="0"/>
    <s v="technology/web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x v="78"/>
    <x v="121"/>
    <b v="0"/>
    <s v="technology/web"/>
    <n v="0"/>
    <x v="2"/>
    <s v="web"/>
    <x v="637"/>
    <d v="2017-02-25T23:04:00"/>
  </r>
  <r>
    <n v="638"/>
    <s v="W (Canceled)"/>
    <s v="O0"/>
    <x v="61"/>
    <x v="461"/>
    <x v="1"/>
    <s v="DE"/>
    <s v="EUR"/>
    <n v="1490447662"/>
    <n v="1485267262"/>
    <b v="0"/>
    <x v="79"/>
    <x v="362"/>
    <b v="0"/>
    <s v="technology/web"/>
    <n v="0"/>
    <x v="2"/>
    <s v="web"/>
    <x v="638"/>
    <d v="2017-03-25T13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x v="29"/>
    <x v="120"/>
    <b v="0"/>
    <s v="technology/web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x v="84"/>
    <x v="470"/>
    <b v="1"/>
    <s v="technology/wearables"/>
    <n v="14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x v="213"/>
    <x v="471"/>
    <b v="1"/>
    <s v="technology/wearables"/>
    <n v="11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x v="214"/>
    <x v="472"/>
    <b v="1"/>
    <s v="technology/wearables"/>
    <n v="146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x v="215"/>
    <x v="473"/>
    <b v="1"/>
    <s v="technology/wearables"/>
    <n v="1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x v="216"/>
    <x v="474"/>
    <b v="1"/>
    <s v="technology/wearables"/>
    <n v="300"/>
    <x v="2"/>
    <s v="wearables"/>
    <x v="644"/>
    <d v="2014-10-29T01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x v="186"/>
    <x v="475"/>
    <b v="1"/>
    <s v="technology/wearables"/>
    <n v="27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x v="74"/>
    <x v="476"/>
    <b v="1"/>
    <s v="technology/wearables"/>
    <n v="13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x v="57"/>
    <x v="477"/>
    <b v="1"/>
    <s v="technology/wearables"/>
    <n v="107"/>
    <x v="2"/>
    <s v="wearables"/>
    <x v="647"/>
    <d v="2016-03-17T17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x v="74"/>
    <x v="478"/>
    <b v="1"/>
    <s v="technology/wearables"/>
    <n v="12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x v="141"/>
    <x v="479"/>
    <b v="1"/>
    <s v="technology/wearables"/>
    <n v="14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x v="53"/>
    <x v="480"/>
    <b v="1"/>
    <s v="technology/wearables"/>
    <n v="11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x v="217"/>
    <x v="481"/>
    <b v="1"/>
    <s v="technology/wearables"/>
    <n v="10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x v="33"/>
    <x v="482"/>
    <b v="1"/>
    <s v="technology/wearables"/>
    <n v="100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x v="218"/>
    <x v="483"/>
    <b v="1"/>
    <s v="technology/wearables"/>
    <n v="14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x v="219"/>
    <x v="484"/>
    <b v="1"/>
    <s v="technology/wearables"/>
    <n v="2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x v="220"/>
    <x v="485"/>
    <b v="1"/>
    <s v="technology/wearables"/>
    <n v="14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x v="45"/>
    <x v="486"/>
    <b v="1"/>
    <s v="technology/wearables"/>
    <n v="21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x v="221"/>
    <x v="487"/>
    <b v="1"/>
    <s v="technology/wearables"/>
    <n v="12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x v="222"/>
    <x v="488"/>
    <b v="1"/>
    <s v="technology/wearables"/>
    <n v="104"/>
    <x v="2"/>
    <s v="wearables"/>
    <x v="658"/>
    <d v="2015-07-26T18:00:00"/>
  </r>
  <r>
    <n v="659"/>
    <s v="Lulu Watch Designs - Apple Watch"/>
    <s v="Sync up your lifestyle"/>
    <x v="9"/>
    <x v="481"/>
    <x v="0"/>
    <s v="US"/>
    <s v="USD"/>
    <n v="1440339295"/>
    <n v="1437747295"/>
    <b v="0"/>
    <x v="64"/>
    <x v="489"/>
    <b v="1"/>
    <s v="technology/wearables"/>
    <n v="1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x v="59"/>
    <x v="490"/>
    <b v="0"/>
    <s v="technology/wearables"/>
    <n v="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x v="82"/>
    <x v="491"/>
    <b v="0"/>
    <s v="technology/wearables"/>
    <n v="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x v="80"/>
    <x v="492"/>
    <b v="0"/>
    <s v="technology/wearables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x v="63"/>
    <x v="101"/>
    <b v="0"/>
    <s v="technology/wearables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x v="60"/>
    <x v="493"/>
    <b v="0"/>
    <s v="technology/wearables"/>
    <n v="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x v="8"/>
    <x v="494"/>
    <b v="0"/>
    <s v="technology/wearables"/>
    <n v="19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x v="80"/>
    <x v="447"/>
    <b v="0"/>
    <s v="technology/wearables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x v="33"/>
    <x v="495"/>
    <b v="0"/>
    <s v="technology/wearables"/>
    <n v="1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x v="20"/>
    <x v="496"/>
    <b v="0"/>
    <s v="technology/wearables"/>
    <n v="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x v="33"/>
    <x v="497"/>
    <b v="0"/>
    <s v="technology/wearables"/>
    <n v="2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x v="223"/>
    <x v="498"/>
    <b v="0"/>
    <s v="technology/wearables"/>
    <n v="2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x v="41"/>
    <x v="499"/>
    <b v="0"/>
    <s v="technology/wearables"/>
    <n v="3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x v="224"/>
    <x v="500"/>
    <b v="0"/>
    <s v="technology/wearables"/>
    <n v="2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x v="83"/>
    <x v="409"/>
    <b v="0"/>
    <s v="technology/wearables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x v="84"/>
    <x v="501"/>
    <b v="0"/>
    <s v="technology/wearables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x v="55"/>
    <x v="502"/>
    <b v="0"/>
    <s v="technology/wearables"/>
    <n v="1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x v="54"/>
    <x v="503"/>
    <b v="0"/>
    <s v="technology/wearables"/>
    <n v="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x v="93"/>
    <x v="504"/>
    <b v="0"/>
    <s v="technology/wearables"/>
    <n v="26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x v="57"/>
    <x v="505"/>
    <b v="0"/>
    <s v="technology/wearables"/>
    <n v="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x v="225"/>
    <x v="506"/>
    <b v="0"/>
    <s v="technology/wearables"/>
    <n v="1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x v="135"/>
    <x v="507"/>
    <b v="0"/>
    <s v="technology/wearables"/>
    <n v="2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x v="29"/>
    <x v="120"/>
    <b v="0"/>
    <s v="technology/wearables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x v="80"/>
    <x v="508"/>
    <b v="0"/>
    <s v="technology/wearables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x v="83"/>
    <x v="509"/>
    <b v="0"/>
    <s v="technology/wearables"/>
    <n v="1"/>
    <x v="2"/>
    <s v="wearables"/>
    <x v="683"/>
    <d v="2016-10-31T21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x v="125"/>
    <x v="510"/>
    <b v="0"/>
    <s v="technology/wearables"/>
    <n v="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x v="73"/>
    <x v="511"/>
    <b v="0"/>
    <s v="technology/wearables"/>
    <n v="2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x v="78"/>
    <x v="121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x v="79"/>
    <x v="512"/>
    <b v="0"/>
    <s v="technology/wearables"/>
    <n v="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x v="17"/>
    <x v="513"/>
    <b v="0"/>
    <s v="technology/wearables"/>
    <n v="7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x v="226"/>
    <x v="514"/>
    <b v="0"/>
    <s v="technology/wearables"/>
    <n v="58"/>
    <x v="2"/>
    <s v="wearables"/>
    <x v="689"/>
    <d v="2016-12-08T04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x v="69"/>
    <x v="515"/>
    <b v="0"/>
    <s v="technology/wearables"/>
    <n v="1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x v="73"/>
    <x v="433"/>
    <b v="0"/>
    <s v="technology/wearables"/>
    <n v="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x v="227"/>
    <x v="516"/>
    <b v="0"/>
    <s v="technology/wearables"/>
    <n v="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x v="228"/>
    <x v="517"/>
    <b v="0"/>
    <s v="technology/wearables"/>
    <n v="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x v="63"/>
    <x v="518"/>
    <b v="0"/>
    <s v="technology/wearables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x v="63"/>
    <x v="519"/>
    <b v="0"/>
    <s v="technology/wearables"/>
    <n v="1"/>
    <x v="2"/>
    <s v="wearables"/>
    <x v="695"/>
    <d v="2014-10-31T12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x v="29"/>
    <x v="120"/>
    <b v="0"/>
    <s v="technology/wearables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x v="229"/>
    <x v="520"/>
    <b v="0"/>
    <s v="technology/wearables"/>
    <n v="4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x v="60"/>
    <x v="521"/>
    <b v="0"/>
    <s v="technology/wearables"/>
    <n v="1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x v="230"/>
    <x v="522"/>
    <b v="0"/>
    <s v="technology/wearables"/>
    <n v="8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x v="162"/>
    <x v="31"/>
    <b v="0"/>
    <s v="technology/wearables"/>
    <n v="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x v="64"/>
    <x v="523"/>
    <b v="0"/>
    <s v="technology/wearables"/>
    <n v="2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x v="77"/>
    <x v="524"/>
    <b v="0"/>
    <s v="technology/wearables"/>
    <n v="3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x v="63"/>
    <x v="525"/>
    <b v="0"/>
    <s v="technology/wearables"/>
    <n v="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x v="80"/>
    <x v="526"/>
    <b v="0"/>
    <s v="technology/wearables"/>
    <n v="1"/>
    <x v="2"/>
    <s v="wearables"/>
    <x v="704"/>
    <d v="2017-02-20T04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x v="81"/>
    <x v="527"/>
    <b v="0"/>
    <s v="technology/wearables"/>
    <n v="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x v="78"/>
    <x v="121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x v="231"/>
    <x v="528"/>
    <b v="0"/>
    <s v="technology/wearables"/>
    <n v="7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x v="232"/>
    <x v="529"/>
    <b v="0"/>
    <s v="technology/wearables"/>
    <n v="22"/>
    <x v="2"/>
    <s v="wearables"/>
    <x v="708"/>
    <d v="2014-09-13T13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x v="84"/>
    <x v="452"/>
    <b v="0"/>
    <s v="technology/wearables"/>
    <n v="0"/>
    <x v="2"/>
    <s v="wearables"/>
    <x v="709"/>
    <d v="2014-12-05T00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x v="78"/>
    <x v="121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x v="233"/>
    <x v="530"/>
    <b v="0"/>
    <s v="technology/wearables"/>
    <n v="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x v="80"/>
    <x v="531"/>
    <b v="0"/>
    <s v="technology/wearables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x v="29"/>
    <x v="532"/>
    <b v="0"/>
    <s v="technology/wearables"/>
    <n v="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x v="33"/>
    <x v="533"/>
    <b v="0"/>
    <s v="technology/wearables"/>
    <n v="1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x v="8"/>
    <x v="534"/>
    <b v="0"/>
    <s v="technology/wearables"/>
    <n v="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x v="38"/>
    <x v="535"/>
    <b v="0"/>
    <s v="technology/wearables"/>
    <n v="10"/>
    <x v="2"/>
    <s v="wearables"/>
    <x v="716"/>
    <d v="2014-12-01T00:00:00"/>
  </r>
  <r>
    <n v="717"/>
    <s v="cool air belt"/>
    <s v="Cool air flowing under clothing keeps you cool."/>
    <x v="57"/>
    <x v="527"/>
    <x v="2"/>
    <s v="US"/>
    <s v="USD"/>
    <n v="1409949002"/>
    <n v="1407357002"/>
    <b v="0"/>
    <x v="80"/>
    <x v="536"/>
    <b v="0"/>
    <s v="technology/wearables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x v="80"/>
    <x v="377"/>
    <b v="0"/>
    <s v="technology/wearables"/>
    <n v="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x v="73"/>
    <x v="537"/>
    <b v="0"/>
    <s v="technology/wearables"/>
    <n v="1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x v="14"/>
    <x v="538"/>
    <b v="1"/>
    <s v="publishing/nonfiction"/>
    <n v="1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x v="46"/>
    <x v="539"/>
    <b v="1"/>
    <s v="publishing/nonfiction"/>
    <n v="12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x v="234"/>
    <x v="540"/>
    <b v="1"/>
    <s v="publishing/nonfiction"/>
    <n v="132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x v="61"/>
    <x v="541"/>
    <b v="1"/>
    <s v="publishing/nonfiction"/>
    <n v="10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x v="235"/>
    <x v="542"/>
    <b v="1"/>
    <s v="publishing/nonfiction"/>
    <n v="10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x v="205"/>
    <x v="543"/>
    <b v="1"/>
    <s v="publishing/nonfiction"/>
    <n v="10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x v="2"/>
    <x v="544"/>
    <b v="1"/>
    <s v="publishing/nonfiction"/>
    <n v="1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x v="184"/>
    <x v="545"/>
    <b v="1"/>
    <s v="publishing/nonfiction"/>
    <n v="15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x v="208"/>
    <x v="546"/>
    <b v="1"/>
    <s v="publishing/nonfiction"/>
    <n v="10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x v="148"/>
    <x v="547"/>
    <b v="1"/>
    <s v="publishing/nonfiction"/>
    <n v="131"/>
    <x v="3"/>
    <s v="nonfiction"/>
    <x v="729"/>
    <d v="2012-09-19T04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x v="236"/>
    <x v="548"/>
    <b v="1"/>
    <s v="publishing/nonfiction"/>
    <n v="13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x v="26"/>
    <x v="549"/>
    <b v="1"/>
    <s v="publishing/nonfiction"/>
    <n v="1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x v="62"/>
    <x v="550"/>
    <b v="1"/>
    <s v="publishing/nonfiction"/>
    <n v="16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x v="39"/>
    <x v="551"/>
    <b v="1"/>
    <s v="publishing/nonfiction"/>
    <n v="120"/>
    <x v="3"/>
    <s v="nonfiction"/>
    <x v="733"/>
    <d v="2013-12-20T10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x v="7"/>
    <x v="552"/>
    <b v="1"/>
    <s v="publishing/nonfiction"/>
    <n v="12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x v="194"/>
    <x v="553"/>
    <b v="1"/>
    <s v="publishing/nonfiction"/>
    <n v="11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x v="52"/>
    <x v="201"/>
    <b v="1"/>
    <s v="publishing/nonfiction"/>
    <n v="31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x v="52"/>
    <x v="98"/>
    <b v="1"/>
    <s v="publishing/nonfiction"/>
    <n v="12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x v="14"/>
    <x v="554"/>
    <b v="1"/>
    <s v="publishing/nonfiction"/>
    <n v="10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x v="237"/>
    <x v="555"/>
    <b v="1"/>
    <s v="publishing/nonfiction"/>
    <n v="15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x v="10"/>
    <x v="556"/>
    <b v="1"/>
    <s v="publishing/nonfiction"/>
    <n v="107"/>
    <x v="3"/>
    <s v="nonfiction"/>
    <x v="740"/>
    <d v="2015-06-21T03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x v="225"/>
    <x v="557"/>
    <b v="1"/>
    <s v="publishing/nonfiction"/>
    <n v="10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x v="23"/>
    <x v="558"/>
    <b v="1"/>
    <s v="publishing/nonfiction"/>
    <n v="11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x v="41"/>
    <x v="559"/>
    <b v="1"/>
    <s v="publishing/nonfiction"/>
    <n v="1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x v="95"/>
    <x v="560"/>
    <b v="1"/>
    <s v="publishing/nonfiction"/>
    <n v="10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x v="142"/>
    <x v="561"/>
    <b v="1"/>
    <s v="publishing/nonfiction"/>
    <n v="179"/>
    <x v="3"/>
    <s v="nonfiction"/>
    <x v="745"/>
    <d v="2013-05-03T13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x v="174"/>
    <x v="562"/>
    <b v="1"/>
    <s v="publishing/nonfiction"/>
    <n v="11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x v="165"/>
    <x v="563"/>
    <b v="1"/>
    <s v="publishing/nonfiction"/>
    <n v="10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x v="34"/>
    <x v="564"/>
    <b v="1"/>
    <s v="publishing/nonfiction"/>
    <n v="100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x v="238"/>
    <x v="565"/>
    <b v="1"/>
    <s v="publishing/nonfiction"/>
    <n v="10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x v="211"/>
    <x v="566"/>
    <b v="1"/>
    <s v="publishing/nonfiction"/>
    <n v="10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x v="95"/>
    <x v="567"/>
    <b v="1"/>
    <s v="publishing/nonfiction"/>
    <n v="11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x v="217"/>
    <x v="568"/>
    <b v="1"/>
    <s v="publishing/nonfiction"/>
    <n v="11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x v="55"/>
    <x v="569"/>
    <b v="1"/>
    <s v="publishing/nonfiction"/>
    <n v="1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x v="72"/>
    <x v="570"/>
    <b v="1"/>
    <s v="publishing/nonfiction"/>
    <n v="10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x v="32"/>
    <x v="571"/>
    <b v="1"/>
    <s v="publishing/nonfiction"/>
    <n v="10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x v="19"/>
    <x v="572"/>
    <b v="1"/>
    <s v="publishing/nonfiction"/>
    <n v="11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x v="59"/>
    <x v="573"/>
    <b v="1"/>
    <s v="publishing/nonfiction"/>
    <n v="238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x v="10"/>
    <x v="574"/>
    <b v="1"/>
    <s v="publishing/nonfiction"/>
    <n v="1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x v="221"/>
    <x v="575"/>
    <b v="1"/>
    <s v="publishing/nonfiction"/>
    <n v="1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x v="78"/>
    <x v="121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x v="79"/>
    <x v="576"/>
    <b v="0"/>
    <s v="publishing/fiction"/>
    <n v="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x v="78"/>
    <x v="121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x v="29"/>
    <x v="144"/>
    <b v="0"/>
    <s v="publishing/fiction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x v="78"/>
    <x v="121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x v="34"/>
    <x v="577"/>
    <b v="0"/>
    <s v="publishing/fiction"/>
    <n v="36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x v="78"/>
    <x v="121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x v="83"/>
    <x v="578"/>
    <b v="0"/>
    <s v="publishing/fiction"/>
    <n v="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x v="78"/>
    <x v="121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x v="47"/>
    <x v="579"/>
    <b v="0"/>
    <s v="publishing/fiction"/>
    <n v="4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x v="78"/>
    <x v="121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x v="29"/>
    <x v="119"/>
    <b v="0"/>
    <s v="publishing/fiction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x v="29"/>
    <x v="73"/>
    <b v="0"/>
    <s v="publishing/fiction"/>
    <n v="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x v="84"/>
    <x v="580"/>
    <b v="0"/>
    <s v="publishing/fiction"/>
    <n v="1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x v="82"/>
    <x v="492"/>
    <b v="0"/>
    <s v="publishing/fiction"/>
    <n v="7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x v="81"/>
    <x v="441"/>
    <b v="0"/>
    <s v="publishing/fiction"/>
    <n v="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x v="7"/>
    <x v="581"/>
    <b v="0"/>
    <s v="publishing/fiction"/>
    <n v="5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x v="83"/>
    <x v="582"/>
    <b v="0"/>
    <s v="publishing/fiction"/>
    <n v="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x v="29"/>
    <x v="447"/>
    <b v="0"/>
    <s v="publishing/fiction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x v="79"/>
    <x v="583"/>
    <b v="0"/>
    <s v="publishing/fiction"/>
    <n v="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x v="74"/>
    <x v="584"/>
    <b v="1"/>
    <s v="music/rock"/>
    <n v="1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x v="20"/>
    <x v="585"/>
    <b v="1"/>
    <s v="music/rock"/>
    <n v="13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x v="25"/>
    <x v="73"/>
    <b v="1"/>
    <s v="music/rock"/>
    <n v="1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x v="2"/>
    <x v="586"/>
    <b v="1"/>
    <s v="music/rock"/>
    <n v="14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x v="73"/>
    <x v="587"/>
    <b v="1"/>
    <s v="music/rock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x v="60"/>
    <x v="588"/>
    <b v="1"/>
    <s v="music/rock"/>
    <n v="1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x v="34"/>
    <x v="589"/>
    <b v="1"/>
    <s v="music/rock"/>
    <n v="14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x v="57"/>
    <x v="590"/>
    <b v="1"/>
    <s v="music/rock"/>
    <n v="11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x v="69"/>
    <x v="591"/>
    <b v="1"/>
    <s v="music/rock"/>
    <n v="20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x v="25"/>
    <x v="592"/>
    <b v="1"/>
    <s v="music/rock"/>
    <n v="10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x v="239"/>
    <x v="593"/>
    <b v="1"/>
    <s v="music/rock"/>
    <n v="14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x v="130"/>
    <x v="594"/>
    <b v="1"/>
    <s v="music/rock"/>
    <n v="104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x v="65"/>
    <x v="595"/>
    <b v="1"/>
    <s v="music/rock"/>
    <n v="100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x v="58"/>
    <x v="596"/>
    <b v="1"/>
    <s v="music/rock"/>
    <n v="1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x v="28"/>
    <x v="597"/>
    <b v="1"/>
    <s v="music/rock"/>
    <n v="10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x v="192"/>
    <x v="598"/>
    <b v="1"/>
    <s v="music/rock"/>
    <n v="11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x v="240"/>
    <x v="599"/>
    <b v="1"/>
    <s v="music/rock"/>
    <n v="1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x v="26"/>
    <x v="600"/>
    <b v="1"/>
    <s v="music/rock"/>
    <n v="108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x v="45"/>
    <x v="601"/>
    <b v="1"/>
    <s v="music/rock"/>
    <n v="11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x v="33"/>
    <x v="602"/>
    <b v="1"/>
    <s v="music/rock"/>
    <n v="100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x v="66"/>
    <x v="603"/>
    <b v="1"/>
    <s v="music/rock"/>
    <n v="152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x v="13"/>
    <x v="604"/>
    <b v="1"/>
    <s v="music/rock"/>
    <n v="11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x v="11"/>
    <x v="605"/>
    <b v="1"/>
    <s v="music/rock"/>
    <n v="10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x v="44"/>
    <x v="606"/>
    <b v="1"/>
    <s v="music/rock"/>
    <n v="12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x v="59"/>
    <x v="607"/>
    <b v="1"/>
    <s v="music/rock"/>
    <n v="1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x v="241"/>
    <x v="608"/>
    <b v="1"/>
    <s v="music/rock"/>
    <n v="105"/>
    <x v="4"/>
    <s v="rock"/>
    <x v="805"/>
    <d v="2011-07-16T23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x v="26"/>
    <x v="168"/>
    <b v="1"/>
    <s v="music/rock"/>
    <n v="104"/>
    <x v="4"/>
    <s v="rock"/>
    <x v="806"/>
    <d v="2011-09-07T16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x v="7"/>
    <x v="609"/>
    <b v="1"/>
    <s v="music/rock"/>
    <n v="10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x v="68"/>
    <x v="610"/>
    <b v="1"/>
    <s v="music/rock"/>
    <n v="100"/>
    <x v="4"/>
    <s v="rock"/>
    <x v="808"/>
    <d v="2014-12-22T04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x v="47"/>
    <x v="611"/>
    <b v="1"/>
    <s v="music/rock"/>
    <n v="10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x v="74"/>
    <x v="608"/>
    <b v="1"/>
    <s v="music/rock"/>
    <n v="105"/>
    <x v="4"/>
    <s v="rock"/>
    <x v="810"/>
    <d v="2012-09-01T01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x v="8"/>
    <x v="64"/>
    <b v="1"/>
    <s v="music/rock"/>
    <n v="1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x v="51"/>
    <x v="612"/>
    <b v="1"/>
    <s v="music/rock"/>
    <n v="152"/>
    <x v="4"/>
    <s v="rock"/>
    <x v="812"/>
    <d v="2013-03-01T13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x v="93"/>
    <x v="380"/>
    <b v="1"/>
    <s v="music/rock"/>
    <n v="16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x v="33"/>
    <x v="613"/>
    <b v="1"/>
    <s v="music/rock"/>
    <n v="127"/>
    <x v="4"/>
    <s v="rock"/>
    <x v="814"/>
    <d v="2011-05-31T18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x v="68"/>
    <x v="614"/>
    <b v="1"/>
    <s v="music/rock"/>
    <n v="1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x v="242"/>
    <x v="615"/>
    <b v="1"/>
    <s v="music/rock"/>
    <n v="1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x v="23"/>
    <x v="616"/>
    <b v="1"/>
    <s v="music/rock"/>
    <n v="13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x v="10"/>
    <x v="617"/>
    <b v="1"/>
    <s v="music/rock"/>
    <n v="156"/>
    <x v="4"/>
    <s v="rock"/>
    <x v="818"/>
    <d v="2012-08-07T17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x v="25"/>
    <x v="618"/>
    <b v="1"/>
    <s v="music/rock"/>
    <n v="10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x v="44"/>
    <x v="619"/>
    <b v="1"/>
    <s v="music/rock"/>
    <n v="13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x v="76"/>
    <x v="620"/>
    <b v="1"/>
    <s v="music/rock"/>
    <n v="10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x v="50"/>
    <x v="621"/>
    <b v="1"/>
    <s v="music/rock"/>
    <n v="119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x v="51"/>
    <x v="622"/>
    <b v="1"/>
    <s v="music/rock"/>
    <n v="180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x v="241"/>
    <x v="623"/>
    <b v="1"/>
    <s v="music/rock"/>
    <n v="134"/>
    <x v="4"/>
    <s v="rock"/>
    <x v="824"/>
    <d v="2010-04-18T06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x v="221"/>
    <x v="624"/>
    <b v="1"/>
    <s v="music/rock"/>
    <n v="100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x v="72"/>
    <x v="625"/>
    <b v="1"/>
    <s v="music/rock"/>
    <n v="1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x v="202"/>
    <x v="626"/>
    <b v="1"/>
    <s v="music/rock"/>
    <n v="1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x v="44"/>
    <x v="247"/>
    <b v="1"/>
    <s v="music/rock"/>
    <n v="1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x v="38"/>
    <x v="151"/>
    <b v="1"/>
    <s v="music/rock"/>
    <n v="1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x v="58"/>
    <x v="627"/>
    <b v="1"/>
    <s v="music/rock"/>
    <n v="108"/>
    <x v="4"/>
    <s v="rock"/>
    <x v="830"/>
    <d v="2013-03-22T11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x v="9"/>
    <x v="628"/>
    <b v="1"/>
    <s v="music/rock"/>
    <n v="23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x v="243"/>
    <x v="629"/>
    <b v="1"/>
    <s v="music/rock"/>
    <n v="101"/>
    <x v="4"/>
    <s v="rock"/>
    <x v="832"/>
    <d v="2012-01-21T08:13:00"/>
  </r>
  <r>
    <n v="833"/>
    <s v="Ragman Rolls"/>
    <s v="This is an American rock album."/>
    <x v="12"/>
    <x v="627"/>
    <x v="0"/>
    <s v="US"/>
    <s v="USD"/>
    <n v="1397941475"/>
    <n v="1395349475"/>
    <b v="0"/>
    <x v="14"/>
    <x v="630"/>
    <b v="1"/>
    <s v="music/rock"/>
    <n v="10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x v="11"/>
    <x v="631"/>
    <b v="1"/>
    <s v="music/rock"/>
    <n v="1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x v="244"/>
    <x v="632"/>
    <b v="1"/>
    <s v="music/rock"/>
    <n v="117"/>
    <x v="4"/>
    <s v="rock"/>
    <x v="835"/>
    <d v="2012-05-19T03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x v="67"/>
    <x v="633"/>
    <b v="1"/>
    <s v="music/rock"/>
    <n v="1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x v="95"/>
    <x v="634"/>
    <b v="1"/>
    <s v="music/rock"/>
    <n v="12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x v="42"/>
    <x v="635"/>
    <b v="1"/>
    <s v="music/rock"/>
    <n v="1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x v="93"/>
    <x v="636"/>
    <b v="1"/>
    <s v="music/rock"/>
    <n v="11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x v="245"/>
    <x v="637"/>
    <b v="1"/>
    <s v="music/metal"/>
    <n v="120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x v="225"/>
    <x v="638"/>
    <b v="1"/>
    <s v="music/metal"/>
    <n v="1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x v="70"/>
    <x v="639"/>
    <b v="1"/>
    <s v="music/metal"/>
    <n v="10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x v="246"/>
    <x v="640"/>
    <b v="1"/>
    <s v="music/metal"/>
    <n v="2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x v="180"/>
    <x v="641"/>
    <b v="1"/>
    <s v="music/metal"/>
    <n v="19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x v="247"/>
    <x v="642"/>
    <b v="1"/>
    <s v="music/metal"/>
    <n v="120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x v="5"/>
    <x v="643"/>
    <b v="1"/>
    <s v="music/metal"/>
    <n v="122"/>
    <x v="4"/>
    <s v="metal"/>
    <x v="846"/>
    <d v="2014-03-10T14:00:00"/>
  </r>
  <r>
    <n v="847"/>
    <s v="CENTROPYMUSIC"/>
    <s v="MUSIC WITH MEANING!  MUSIC THAT MATTERS!!!"/>
    <x v="185"/>
    <x v="115"/>
    <x v="0"/>
    <s v="US"/>
    <s v="USD"/>
    <n v="1436555376"/>
    <n v="1433963376"/>
    <b v="0"/>
    <x v="29"/>
    <x v="119"/>
    <b v="1"/>
    <s v="music/metal"/>
    <n v="1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x v="38"/>
    <x v="644"/>
    <b v="1"/>
    <s v="music/metal"/>
    <n v="1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x v="248"/>
    <x v="645"/>
    <b v="1"/>
    <s v="music/metal"/>
    <n v="12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x v="182"/>
    <x v="646"/>
    <b v="1"/>
    <s v="music/metal"/>
    <n v="15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x v="16"/>
    <x v="647"/>
    <b v="1"/>
    <s v="music/metal"/>
    <n v="13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x v="95"/>
    <x v="648"/>
    <b v="1"/>
    <s v="music/metal"/>
    <n v="10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x v="73"/>
    <x v="179"/>
    <b v="1"/>
    <s v="music/metal"/>
    <n v="1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x v="249"/>
    <x v="649"/>
    <b v="1"/>
    <s v="music/metal"/>
    <n v="11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x v="5"/>
    <x v="650"/>
    <b v="1"/>
    <s v="music/metal"/>
    <n v="1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x v="33"/>
    <x v="651"/>
    <b v="1"/>
    <s v="music/metal"/>
    <n v="218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x v="54"/>
    <x v="73"/>
    <b v="1"/>
    <s v="music/metal"/>
    <n v="1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x v="88"/>
    <x v="652"/>
    <b v="1"/>
    <s v="music/metal"/>
    <n v="144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x v="15"/>
    <x v="653"/>
    <b v="1"/>
    <s v="music/metal"/>
    <n v="10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x v="53"/>
    <x v="654"/>
    <b v="0"/>
    <s v="music/jazz"/>
    <n v="18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x v="84"/>
    <x v="470"/>
    <b v="0"/>
    <s v="music/jazz"/>
    <n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x v="80"/>
    <x v="655"/>
    <b v="0"/>
    <s v="music/jazz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x v="81"/>
    <x v="656"/>
    <b v="0"/>
    <s v="music/jazz"/>
    <n v="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x v="1"/>
    <x v="657"/>
    <b v="0"/>
    <s v="music/jazz"/>
    <n v="4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x v="84"/>
    <x v="377"/>
    <b v="0"/>
    <s v="music/jazz"/>
    <n v="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x v="202"/>
    <x v="658"/>
    <b v="0"/>
    <s v="music/jazz"/>
    <n v="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x v="202"/>
    <x v="659"/>
    <b v="0"/>
    <s v="music/jazz"/>
    <n v="24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x v="29"/>
    <x v="73"/>
    <b v="0"/>
    <s v="music/jazz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x v="83"/>
    <x v="660"/>
    <b v="0"/>
    <s v="music/jazz"/>
    <n v="1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x v="81"/>
    <x v="661"/>
    <b v="0"/>
    <s v="music/jazz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x v="8"/>
    <x v="662"/>
    <b v="0"/>
    <s v="music/jazz"/>
    <n v="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x v="84"/>
    <x v="151"/>
    <b v="0"/>
    <s v="music/jazz"/>
    <n v="1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x v="81"/>
    <x v="373"/>
    <b v="0"/>
    <s v="music/jazz"/>
    <n v="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x v="64"/>
    <x v="663"/>
    <b v="0"/>
    <s v="music/jazz"/>
    <n v="2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x v="78"/>
    <x v="121"/>
    <b v="0"/>
    <s v="music/jazz"/>
    <n v="0"/>
    <x v="4"/>
    <s v="jazz"/>
    <x v="875"/>
    <d v="2015-09-21T17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x v="43"/>
    <x v="232"/>
    <b v="0"/>
    <s v="music/jazz"/>
    <n v="4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x v="60"/>
    <x v="664"/>
    <b v="0"/>
    <s v="music/jazz"/>
    <n v="6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x v="84"/>
    <x v="151"/>
    <b v="0"/>
    <s v="music/jazz"/>
    <n v="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x v="209"/>
    <x v="665"/>
    <b v="0"/>
    <s v="music/jazz"/>
    <n v="3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x v="22"/>
    <x v="666"/>
    <b v="0"/>
    <s v="music/indie rock"/>
    <n v="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x v="29"/>
    <x v="179"/>
    <b v="0"/>
    <s v="music/indie rock"/>
    <n v="1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x v="25"/>
    <x v="667"/>
    <b v="0"/>
    <s v="music/indie rock"/>
    <n v="2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x v="54"/>
    <x v="668"/>
    <b v="0"/>
    <s v="music/indie rock"/>
    <n v="4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x v="84"/>
    <x v="119"/>
    <b v="0"/>
    <s v="music/indie rock"/>
    <n v="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x v="64"/>
    <x v="669"/>
    <b v="0"/>
    <s v="music/indie rock"/>
    <n v="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x v="63"/>
    <x v="670"/>
    <b v="0"/>
    <s v="music/indie rock"/>
    <n v="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x v="78"/>
    <x v="121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x v="80"/>
    <x v="656"/>
    <b v="0"/>
    <s v="music/indie rock"/>
    <n v="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x v="58"/>
    <x v="671"/>
    <b v="0"/>
    <s v="music/indie rock"/>
    <n v="9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x v="80"/>
    <x v="672"/>
    <b v="0"/>
    <s v="music/indie rock"/>
    <n v="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x v="82"/>
    <x v="673"/>
    <b v="0"/>
    <s v="music/indie rock"/>
    <n v="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x v="57"/>
    <x v="674"/>
    <b v="0"/>
    <s v="music/indie rock"/>
    <n v="4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x v="81"/>
    <x v="375"/>
    <b v="0"/>
    <s v="music/indie rock"/>
    <n v="1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x v="28"/>
    <x v="675"/>
    <b v="0"/>
    <s v="music/indie rock"/>
    <n v="3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x v="63"/>
    <x v="676"/>
    <b v="0"/>
    <s v="music/indie rock"/>
    <n v="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x v="250"/>
    <x v="677"/>
    <b v="0"/>
    <s v="music/indie rock"/>
    <n v="4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x v="78"/>
    <x v="121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x v="84"/>
    <x v="431"/>
    <b v="0"/>
    <s v="music/indie rock"/>
    <n v="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x v="22"/>
    <x v="431"/>
    <b v="0"/>
    <s v="music/indie rock"/>
    <n v="3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x v="84"/>
    <x v="678"/>
    <b v="0"/>
    <s v="music/jazz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x v="78"/>
    <x v="121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x v="83"/>
    <x v="179"/>
    <b v="0"/>
    <s v="music/jazz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x v="80"/>
    <x v="375"/>
    <b v="0"/>
    <s v="music/jazz"/>
    <n v="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x v="83"/>
    <x v="679"/>
    <b v="0"/>
    <s v="music/jazz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x v="79"/>
    <x v="680"/>
    <b v="0"/>
    <s v="music/jazz"/>
    <n v="3"/>
    <x v="4"/>
    <s v="jazz"/>
    <x v="905"/>
    <d v="2011-01-24T05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x v="78"/>
    <x v="121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x v="78"/>
    <x v="121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x v="78"/>
    <x v="121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x v="22"/>
    <x v="177"/>
    <b v="0"/>
    <s v="music/jazz"/>
    <n v="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x v="81"/>
    <x v="681"/>
    <b v="0"/>
    <s v="music/jazz"/>
    <n v="2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x v="78"/>
    <x v="121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x v="84"/>
    <x v="2"/>
    <b v="0"/>
    <s v="music/jazz"/>
    <n v="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x v="54"/>
    <x v="682"/>
    <b v="0"/>
    <s v="music/jazz"/>
    <n v="7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x v="78"/>
    <x v="121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x v="82"/>
    <x v="683"/>
    <b v="0"/>
    <s v="music/jazz"/>
    <n v="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x v="78"/>
    <x v="121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x v="29"/>
    <x v="179"/>
    <b v="0"/>
    <s v="music/jazz"/>
    <n v="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x v="73"/>
    <x v="684"/>
    <b v="0"/>
    <s v="music/jazz"/>
    <n v="5"/>
    <x v="4"/>
    <s v="jazz"/>
    <x v="918"/>
    <d v="2014-12-01T22:59:21"/>
  </r>
  <r>
    <n v="919"/>
    <s v="Jazz CD:  Out of The Blue"/>
    <s v="Cool jazz with a New Orleans flavor."/>
    <x v="22"/>
    <x v="173"/>
    <x v="2"/>
    <s v="US"/>
    <s v="USD"/>
    <n v="1355930645"/>
    <n v="1352906645"/>
    <b v="0"/>
    <x v="29"/>
    <x v="101"/>
    <b v="0"/>
    <s v="music/jazz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x v="78"/>
    <x v="121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x v="9"/>
    <x v="685"/>
    <b v="0"/>
    <s v="music/jazz"/>
    <n v="3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x v="209"/>
    <x v="686"/>
    <b v="0"/>
    <s v="music/jazz"/>
    <n v="2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x v="79"/>
    <x v="687"/>
    <b v="0"/>
    <s v="music/jazz"/>
    <n v="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x v="41"/>
    <x v="688"/>
    <b v="0"/>
    <s v="music/jazz"/>
    <n v="1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x v="81"/>
    <x v="689"/>
    <b v="0"/>
    <s v="music/jazz"/>
    <n v="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x v="78"/>
    <x v="121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x v="78"/>
    <x v="121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x v="33"/>
    <x v="690"/>
    <b v="0"/>
    <s v="music/jazz"/>
    <n v="1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x v="78"/>
    <x v="121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x v="81"/>
    <x v="159"/>
    <b v="0"/>
    <s v="music/jazz"/>
    <n v="3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x v="63"/>
    <x v="691"/>
    <b v="0"/>
    <s v="music/jazz"/>
    <n v="7"/>
    <x v="4"/>
    <s v="jazz"/>
    <x v="931"/>
    <d v="2014-03-16T22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x v="209"/>
    <x v="692"/>
    <b v="0"/>
    <s v="music/jazz"/>
    <n v="1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x v="84"/>
    <x v="88"/>
    <b v="0"/>
    <s v="music/jazz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x v="209"/>
    <x v="693"/>
    <b v="0"/>
    <s v="music/jazz"/>
    <n v="3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x v="84"/>
    <x v="380"/>
    <b v="0"/>
    <s v="music/jazz"/>
    <n v="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x v="78"/>
    <x v="121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x v="84"/>
    <x v="135"/>
    <b v="0"/>
    <s v="music/jazz"/>
    <n v="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x v="29"/>
    <x v="380"/>
    <b v="0"/>
    <s v="music/jazz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x v="84"/>
    <x v="135"/>
    <b v="0"/>
    <s v="music/jazz"/>
    <n v="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x v="25"/>
    <x v="694"/>
    <b v="0"/>
    <s v="technology/wearables"/>
    <n v="1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x v="162"/>
    <x v="572"/>
    <b v="0"/>
    <s v="technology/wearables"/>
    <n v="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x v="38"/>
    <x v="695"/>
    <b v="0"/>
    <s v="technology/wearables"/>
    <n v="9"/>
    <x v="2"/>
    <s v="wearables"/>
    <x v="942"/>
    <d v="2016-02-18T20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x v="8"/>
    <x v="696"/>
    <b v="0"/>
    <s v="technology/wearables"/>
    <n v="1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x v="93"/>
    <x v="697"/>
    <b v="0"/>
    <s v="technology/wearables"/>
    <n v="13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x v="38"/>
    <x v="698"/>
    <b v="0"/>
    <s v="technology/wearables"/>
    <n v="2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x v="81"/>
    <x v="699"/>
    <b v="0"/>
    <s v="technology/wearables"/>
    <n v="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x v="78"/>
    <x v="121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x v="22"/>
    <x v="88"/>
    <b v="0"/>
    <s v="technology/wearables"/>
    <n v="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x v="63"/>
    <x v="492"/>
    <b v="0"/>
    <s v="technology/wearables"/>
    <n v="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x v="54"/>
    <x v="700"/>
    <b v="0"/>
    <s v="technology/wearables"/>
    <n v="28"/>
    <x v="2"/>
    <s v="wearables"/>
    <x v="950"/>
    <d v="2016-01-17T18:01:01"/>
  </r>
  <r>
    <n v="951"/>
    <s v="Smart Harness"/>
    <s v="Revolutionizing the way we walk our dogs!"/>
    <x v="63"/>
    <x v="689"/>
    <x v="2"/>
    <s v="US"/>
    <s v="USD"/>
    <n v="1465054872"/>
    <n v="1461166872"/>
    <b v="0"/>
    <x v="212"/>
    <x v="701"/>
    <b v="0"/>
    <s v="technology/wearables"/>
    <n v="38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x v="193"/>
    <x v="284"/>
    <b v="0"/>
    <s v="technology/wearables"/>
    <n v="4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x v="81"/>
    <x v="702"/>
    <b v="0"/>
    <s v="technology/wearables"/>
    <n v="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x v="196"/>
    <x v="703"/>
    <b v="0"/>
    <s v="technology/wearables"/>
    <n v="4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x v="251"/>
    <x v="704"/>
    <b v="0"/>
    <s v="technology/wearables"/>
    <n v="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x v="57"/>
    <x v="705"/>
    <b v="0"/>
    <s v="technology/wearables"/>
    <n v="2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x v="63"/>
    <x v="706"/>
    <b v="0"/>
    <s v="technology/wearables"/>
    <n v="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x v="57"/>
    <x v="707"/>
    <b v="0"/>
    <s v="technology/wearables"/>
    <n v="1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x v="199"/>
    <x v="708"/>
    <b v="0"/>
    <s v="technology/wearables"/>
    <n v="3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x v="101"/>
    <x v="709"/>
    <b v="0"/>
    <s v="technology/wearables"/>
    <n v="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x v="238"/>
    <x v="710"/>
    <b v="0"/>
    <s v="technology/wearables"/>
    <n v="4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x v="77"/>
    <x v="711"/>
    <b v="0"/>
    <s v="technology/wearables"/>
    <n v="28"/>
    <x v="2"/>
    <s v="wearables"/>
    <x v="962"/>
    <d v="2016-02-11T17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x v="82"/>
    <x v="712"/>
    <b v="0"/>
    <s v="technology/wearables"/>
    <n v="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x v="60"/>
    <x v="713"/>
    <b v="0"/>
    <s v="technology/wearables"/>
    <n v="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x v="79"/>
    <x v="714"/>
    <b v="0"/>
    <s v="technology/wearables"/>
    <n v="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x v="209"/>
    <x v="715"/>
    <b v="0"/>
    <s v="technology/wearables"/>
    <n v="15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x v="75"/>
    <x v="716"/>
    <b v="0"/>
    <s v="technology/wearables"/>
    <n v="1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x v="80"/>
    <x v="717"/>
    <b v="0"/>
    <s v="technology/wearables"/>
    <n v="1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x v="202"/>
    <x v="718"/>
    <b v="0"/>
    <s v="technology/wearables"/>
    <n v="4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x v="25"/>
    <x v="719"/>
    <b v="0"/>
    <s v="technology/wearables"/>
    <n v="4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x v="81"/>
    <x v="720"/>
    <b v="0"/>
    <s v="technology/wearables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x v="43"/>
    <x v="721"/>
    <b v="0"/>
    <s v="technology/wearables"/>
    <n v="3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x v="22"/>
    <x v="722"/>
    <b v="0"/>
    <s v="technology/wearables"/>
    <n v="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x v="83"/>
    <x v="723"/>
    <b v="0"/>
    <s v="technology/wearables"/>
    <n v="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x v="54"/>
    <x v="724"/>
    <b v="0"/>
    <s v="technology/wearables"/>
    <n v="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x v="59"/>
    <x v="725"/>
    <b v="0"/>
    <s v="technology/wearables"/>
    <n v="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x v="8"/>
    <x v="726"/>
    <b v="0"/>
    <s v="technology/wearables"/>
    <n v="3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x v="252"/>
    <x v="727"/>
    <b v="0"/>
    <s v="technology/wearables"/>
    <n v="5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x v="93"/>
    <x v="728"/>
    <b v="0"/>
    <s v="technology/wearables"/>
    <n v="8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x v="162"/>
    <x v="729"/>
    <b v="0"/>
    <s v="technology/wearables"/>
    <n v="1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x v="80"/>
    <x v="730"/>
    <b v="0"/>
    <s v="technology/wearables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x v="83"/>
    <x v="120"/>
    <b v="0"/>
    <s v="technology/wearables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x v="122"/>
    <x v="731"/>
    <b v="0"/>
    <s v="technology/wearables"/>
    <n v="3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x v="83"/>
    <x v="732"/>
    <b v="0"/>
    <s v="technology/wearables"/>
    <n v="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x v="23"/>
    <x v="733"/>
    <b v="0"/>
    <s v="technology/wearables"/>
    <n v="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x v="23"/>
    <x v="734"/>
    <b v="0"/>
    <s v="technology/wearables"/>
    <n v="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x v="14"/>
    <x v="735"/>
    <b v="0"/>
    <s v="technology/wearables"/>
    <n v="1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x v="78"/>
    <x v="121"/>
    <b v="0"/>
    <s v="technology/wearables"/>
    <n v="0"/>
    <x v="2"/>
    <s v="wearables"/>
    <x v="988"/>
    <d v="2016-10-01T08:33:45"/>
  </r>
  <r>
    <n v="989"/>
    <s v="Power Rope"/>
    <s v="The most useful phone charger you will ever buy"/>
    <x v="3"/>
    <x v="718"/>
    <x v="2"/>
    <s v="US"/>
    <s v="USD"/>
    <n v="1475101495"/>
    <n v="1472509495"/>
    <b v="0"/>
    <x v="58"/>
    <x v="736"/>
    <b v="0"/>
    <s v="technology/wearables"/>
    <n v="1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x v="84"/>
    <x v="31"/>
    <b v="0"/>
    <s v="technology/wearables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x v="63"/>
    <x v="737"/>
    <b v="0"/>
    <s v="technology/wearables"/>
    <n v="4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x v="80"/>
    <x v="738"/>
    <b v="0"/>
    <s v="technology/wearables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x v="193"/>
    <x v="739"/>
    <b v="0"/>
    <s v="technology/wearables"/>
    <n v="2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x v="202"/>
    <x v="740"/>
    <b v="0"/>
    <s v="technology/wearables"/>
    <n v="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x v="82"/>
    <x v="741"/>
    <b v="0"/>
    <s v="technology/wearables"/>
    <n v="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x v="81"/>
    <x v="31"/>
    <b v="0"/>
    <s v="technology/wearables"/>
    <n v="2"/>
    <x v="2"/>
    <s v="wearables"/>
    <x v="996"/>
    <d v="2014-07-27T15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x v="22"/>
    <x v="742"/>
    <b v="0"/>
    <s v="technology/wearables"/>
    <n v="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x v="194"/>
    <x v="743"/>
    <b v="0"/>
    <s v="technology/wearables"/>
    <n v="5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x v="244"/>
    <x v="744"/>
    <b v="0"/>
    <s v="technology/wearables"/>
    <n v="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x v="79"/>
    <x v="745"/>
    <b v="0"/>
    <s v="technology/wearables"/>
    <n v="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x v="80"/>
    <x v="746"/>
    <b v="0"/>
    <s v="technology/wearables"/>
    <n v="1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x v="19"/>
    <x v="747"/>
    <b v="0"/>
    <s v="technology/wearables"/>
    <n v="3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x v="41"/>
    <x v="748"/>
    <b v="0"/>
    <s v="technology/wearables"/>
    <n v="1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x v="195"/>
    <x v="749"/>
    <b v="0"/>
    <s v="technology/wearables"/>
    <n v="8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x v="253"/>
    <x v="750"/>
    <b v="0"/>
    <s v="technology/wearables"/>
    <n v="7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x v="22"/>
    <x v="751"/>
    <b v="0"/>
    <s v="technology/wearables"/>
    <n v="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x v="88"/>
    <x v="752"/>
    <b v="0"/>
    <s v="technology/wearables"/>
    <n v="4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x v="29"/>
    <x v="404"/>
    <b v="0"/>
    <s v="technology/wearables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x v="21"/>
    <x v="177"/>
    <b v="0"/>
    <s v="technology/wearables"/>
    <n v="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x v="80"/>
    <x v="687"/>
    <b v="0"/>
    <s v="technology/wearables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x v="29"/>
    <x v="753"/>
    <b v="0"/>
    <s v="technology/wearables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x v="254"/>
    <x v="754"/>
    <b v="0"/>
    <s v="technology/wearables"/>
    <n v="2153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x v="240"/>
    <x v="755"/>
    <b v="0"/>
    <s v="technology/wearables"/>
    <n v="3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x v="38"/>
    <x v="756"/>
    <b v="0"/>
    <s v="technology/wearables"/>
    <n v="3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x v="79"/>
    <x v="375"/>
    <b v="0"/>
    <s v="technology/wearables"/>
    <n v="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x v="44"/>
    <x v="757"/>
    <b v="0"/>
    <s v="technology/wearables"/>
    <n v="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x v="255"/>
    <x v="758"/>
    <b v="0"/>
    <s v="technology/wearables"/>
    <n v="23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x v="63"/>
    <x v="759"/>
    <b v="0"/>
    <s v="technology/wearables"/>
    <n v="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x v="256"/>
    <x v="454"/>
    <b v="0"/>
    <s v="technology/wearables"/>
    <n v="4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x v="209"/>
    <x v="760"/>
    <b v="1"/>
    <s v="music/electronic music"/>
    <n v="2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x v="257"/>
    <x v="761"/>
    <b v="1"/>
    <s v="music/electronic music"/>
    <n v="352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x v="142"/>
    <x v="762"/>
    <b v="1"/>
    <s v="music/electronic music"/>
    <n v="11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x v="132"/>
    <x v="763"/>
    <b v="1"/>
    <s v="music/electronic music"/>
    <n v="2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x v="42"/>
    <x v="764"/>
    <b v="1"/>
    <s v="music/electronic music"/>
    <n v="119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x v="258"/>
    <x v="765"/>
    <b v="1"/>
    <s v="music/electronic music"/>
    <n v="11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x v="259"/>
    <x v="766"/>
    <b v="1"/>
    <s v="music/electronic music"/>
    <n v="100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x v="112"/>
    <x v="767"/>
    <b v="1"/>
    <s v="music/electronic music"/>
    <n v="10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x v="260"/>
    <x v="768"/>
    <b v="1"/>
    <s v="music/electronic music"/>
    <n v="11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x v="261"/>
    <x v="769"/>
    <b v="1"/>
    <s v="music/electronic music"/>
    <n v="112"/>
    <x v="4"/>
    <s v="electronic music"/>
    <x v="1029"/>
    <d v="2015-04-04T21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x v="180"/>
    <x v="770"/>
    <b v="1"/>
    <s v="music/electronic music"/>
    <n v="34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x v="221"/>
    <x v="771"/>
    <b v="1"/>
    <s v="music/electronic music"/>
    <n v="107"/>
    <x v="4"/>
    <s v="electronic music"/>
    <x v="1031"/>
    <d v="2015-12-16T18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x v="93"/>
    <x v="772"/>
    <b v="1"/>
    <s v="music/electronic music"/>
    <n v="10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x v="74"/>
    <x v="96"/>
    <b v="1"/>
    <s v="music/electronic music"/>
    <n v="10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x v="262"/>
    <x v="773"/>
    <b v="1"/>
    <s v="music/electronic music"/>
    <n v="13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x v="88"/>
    <x v="774"/>
    <b v="1"/>
    <s v="music/electronic music"/>
    <n v="10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x v="263"/>
    <x v="775"/>
    <b v="1"/>
    <s v="music/electronic music"/>
    <n v="11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x v="64"/>
    <x v="776"/>
    <b v="1"/>
    <s v="music/electronic music"/>
    <n v="10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x v="42"/>
    <x v="777"/>
    <b v="1"/>
    <s v="music/electronic music"/>
    <n v="14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x v="209"/>
    <x v="778"/>
    <b v="1"/>
    <s v="music/electronic music"/>
    <n v="12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x v="29"/>
    <x v="404"/>
    <b v="0"/>
    <s v="journalism/audio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x v="78"/>
    <x v="121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x v="29"/>
    <x v="119"/>
    <b v="0"/>
    <s v="journalism/audio"/>
    <n v="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x v="264"/>
    <x v="779"/>
    <b v="0"/>
    <s v="journalism/audio"/>
    <n v="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x v="84"/>
    <x v="362"/>
    <b v="0"/>
    <s v="journalism/audio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x v="22"/>
    <x v="780"/>
    <b v="0"/>
    <s v="journalism/audio"/>
    <n v="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x v="78"/>
    <x v="121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x v="29"/>
    <x v="120"/>
    <b v="0"/>
    <s v="journalism/audio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x v="80"/>
    <x v="444"/>
    <b v="0"/>
    <s v="journalism/audio"/>
    <n v="1"/>
    <x v="5"/>
    <s v="audio"/>
    <x v="1048"/>
    <d v="2016-09-25T01:16:29"/>
  </r>
  <r>
    <n v="1049"/>
    <s v="J1 (Canceled)"/>
    <s v="------"/>
    <x v="14"/>
    <x v="117"/>
    <x v="1"/>
    <s v="US"/>
    <s v="USD"/>
    <n v="1455272445"/>
    <n v="1452680445"/>
    <b v="0"/>
    <x v="78"/>
    <x v="121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x v="78"/>
    <x v="121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x v="78"/>
    <x v="121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x v="78"/>
    <x v="121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x v="29"/>
    <x v="2"/>
    <b v="0"/>
    <s v="journalism/audio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x v="78"/>
    <x v="121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x v="78"/>
    <x v="121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x v="78"/>
    <x v="121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x v="78"/>
    <x v="121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x v="78"/>
    <x v="121"/>
    <b v="0"/>
    <s v="journalism/audio"/>
    <n v="0"/>
    <x v="5"/>
    <s v="audio"/>
    <x v="1058"/>
    <d v="2015-03-26T00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x v="78"/>
    <x v="121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x v="29"/>
    <x v="73"/>
    <b v="0"/>
    <s v="journalism/audio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x v="78"/>
    <x v="121"/>
    <b v="0"/>
    <s v="journalism/audio"/>
    <n v="0"/>
    <x v="5"/>
    <s v="audio"/>
    <x v="1061"/>
    <d v="2016-05-02T01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x v="80"/>
    <x v="125"/>
    <b v="0"/>
    <s v="journalism/audio"/>
    <n v="9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x v="78"/>
    <x v="121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x v="252"/>
    <x v="781"/>
    <b v="0"/>
    <s v="games/video games"/>
    <n v="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x v="81"/>
    <x v="782"/>
    <b v="0"/>
    <s v="games/video games"/>
    <n v="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x v="265"/>
    <x v="783"/>
    <b v="0"/>
    <s v="games/video games"/>
    <n v="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x v="73"/>
    <x v="31"/>
    <b v="0"/>
    <s v="games/video games"/>
    <n v="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x v="80"/>
    <x v="784"/>
    <b v="0"/>
    <s v="games/video games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x v="64"/>
    <x v="785"/>
    <b v="0"/>
    <s v="games/video games"/>
    <n v="3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x v="84"/>
    <x v="431"/>
    <b v="0"/>
    <s v="games/video games"/>
    <n v="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x v="78"/>
    <x v="121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x v="80"/>
    <x v="786"/>
    <b v="0"/>
    <s v="games/video games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x v="29"/>
    <x v="119"/>
    <b v="0"/>
    <s v="games/video games"/>
    <n v="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x v="209"/>
    <x v="787"/>
    <b v="0"/>
    <s v="games/video games"/>
    <n v="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x v="83"/>
    <x v="2"/>
    <b v="0"/>
    <s v="games/video games"/>
    <n v="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x v="266"/>
    <x v="788"/>
    <b v="0"/>
    <s v="games/video games"/>
    <n v="6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x v="157"/>
    <x v="716"/>
    <b v="0"/>
    <s v="games/video games"/>
    <n v="2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x v="81"/>
    <x v="373"/>
    <b v="0"/>
    <s v="games/video games"/>
    <n v="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x v="59"/>
    <x v="789"/>
    <b v="0"/>
    <s v="games/video games"/>
    <n v="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x v="15"/>
    <x v="790"/>
    <b v="0"/>
    <s v="games/video games"/>
    <n v="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x v="80"/>
    <x v="362"/>
    <b v="0"/>
    <s v="games/video games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x v="83"/>
    <x v="791"/>
    <b v="0"/>
    <s v="games/video games"/>
    <n v="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x v="29"/>
    <x v="792"/>
    <b v="0"/>
    <s v="games/video games"/>
    <n v="1"/>
    <x v="6"/>
    <s v="video games"/>
    <x v="1083"/>
    <d v="2014-08-02T15:49:43"/>
  </r>
  <r>
    <n v="1084"/>
    <s v="My own channel"/>
    <s v="I want to start my own channel for gaming"/>
    <x v="131"/>
    <x v="117"/>
    <x v="2"/>
    <s v="US"/>
    <s v="USD"/>
    <n v="1407534804"/>
    <n v="1404942804"/>
    <b v="0"/>
    <x v="78"/>
    <x v="121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x v="82"/>
    <x v="793"/>
    <b v="0"/>
    <s v="games/video games"/>
    <n v="3"/>
    <x v="6"/>
    <s v="video games"/>
    <x v="1085"/>
    <d v="2016-03-14T15:06:15"/>
  </r>
  <r>
    <n v="1086"/>
    <s v="Cyber Universe Online"/>
    <s v="Humanity's future in the Galaxy"/>
    <x v="102"/>
    <x v="493"/>
    <x v="2"/>
    <s v="US"/>
    <s v="USD"/>
    <n v="1408913291"/>
    <n v="1406321291"/>
    <b v="0"/>
    <x v="84"/>
    <x v="501"/>
    <b v="0"/>
    <s v="games/video games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x v="78"/>
    <x v="121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x v="206"/>
    <x v="794"/>
    <b v="0"/>
    <s v="games/video games"/>
    <n v="14"/>
    <x v="6"/>
    <s v="video games"/>
    <x v="1088"/>
    <d v="2014-04-24T19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x v="72"/>
    <x v="775"/>
    <b v="0"/>
    <s v="games/video games"/>
    <n v="8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x v="29"/>
    <x v="144"/>
    <b v="0"/>
    <s v="games/video games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x v="84"/>
    <x v="381"/>
    <b v="0"/>
    <s v="games/video games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x v="63"/>
    <x v="362"/>
    <b v="0"/>
    <s v="games/video games"/>
    <n v="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x v="80"/>
    <x v="491"/>
    <b v="0"/>
    <s v="games/video games"/>
    <n v="1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x v="74"/>
    <x v="795"/>
    <b v="0"/>
    <s v="games/video games"/>
    <n v="1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x v="225"/>
    <x v="796"/>
    <b v="0"/>
    <s v="games/video games"/>
    <n v="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x v="60"/>
    <x v="797"/>
    <b v="0"/>
    <s v="games/video games"/>
    <n v="1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x v="63"/>
    <x v="798"/>
    <b v="0"/>
    <s v="games/video games"/>
    <n v="0"/>
    <x v="6"/>
    <s v="video games"/>
    <x v="1097"/>
    <d v="2014-03-02T19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x v="19"/>
    <x v="799"/>
    <b v="0"/>
    <s v="games/video games"/>
    <n v="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x v="29"/>
    <x v="380"/>
    <b v="0"/>
    <s v="games/video games"/>
    <n v="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x v="73"/>
    <x v="119"/>
    <b v="0"/>
    <s v="games/video games"/>
    <n v="3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x v="79"/>
    <x v="800"/>
    <b v="0"/>
    <s v="games/video games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x v="54"/>
    <x v="801"/>
    <b v="0"/>
    <s v="games/video games"/>
    <n v="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x v="41"/>
    <x v="782"/>
    <b v="0"/>
    <s v="games/video games"/>
    <n v="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x v="77"/>
    <x v="802"/>
    <b v="0"/>
    <s v="games/video games"/>
    <n v="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x v="9"/>
    <x v="803"/>
    <b v="0"/>
    <s v="games/video games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x v="63"/>
    <x v="804"/>
    <b v="0"/>
    <s v="games/video games"/>
    <n v="4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x v="78"/>
    <x v="121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x v="64"/>
    <x v="805"/>
    <b v="0"/>
    <s v="games/video games"/>
    <n v="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x v="83"/>
    <x v="2"/>
    <b v="0"/>
    <s v="games/video games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x v="202"/>
    <x v="806"/>
    <b v="0"/>
    <s v="games/video games"/>
    <n v="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x v="29"/>
    <x v="120"/>
    <b v="0"/>
    <s v="games/video games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x v="267"/>
    <x v="807"/>
    <b v="0"/>
    <s v="games/video games"/>
    <n v="3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x v="29"/>
    <x v="144"/>
    <b v="0"/>
    <s v="games/video games"/>
    <n v="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x v="83"/>
    <x v="808"/>
    <b v="0"/>
    <s v="games/video games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x v="80"/>
    <x v="508"/>
    <b v="0"/>
    <s v="games/video games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x v="73"/>
    <x v="809"/>
    <b v="0"/>
    <s v="games/video games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x v="22"/>
    <x v="810"/>
    <b v="0"/>
    <s v="games/video games"/>
    <n v="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x v="83"/>
    <x v="811"/>
    <b v="0"/>
    <s v="games/video games"/>
    <n v="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x v="29"/>
    <x v="144"/>
    <b v="0"/>
    <s v="games/video games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x v="78"/>
    <x v="121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x v="81"/>
    <x v="812"/>
    <b v="0"/>
    <s v="games/video games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x v="78"/>
    <x v="121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x v="83"/>
    <x v="813"/>
    <b v="0"/>
    <s v="games/video games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x v="63"/>
    <x v="814"/>
    <b v="0"/>
    <s v="games/mobile games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x v="78"/>
    <x v="121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x v="84"/>
    <x v="144"/>
    <b v="0"/>
    <s v="games/mobile games"/>
    <n v="1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x v="23"/>
    <x v="815"/>
    <b v="0"/>
    <s v="games/mobile games"/>
    <n v="2"/>
    <x v="6"/>
    <s v="mobile games"/>
    <x v="1127"/>
    <d v="2014-11-14T21:30:00"/>
  </r>
  <r>
    <n v="1128"/>
    <s v="Flying Turds"/>
    <s v="#havingfunFTW"/>
    <x v="28"/>
    <x v="116"/>
    <x v="2"/>
    <s v="GB"/>
    <s v="GBP"/>
    <n v="1407425717"/>
    <n v="1404833717"/>
    <b v="0"/>
    <x v="29"/>
    <x v="120"/>
    <b v="0"/>
    <s v="games/mobile games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x v="84"/>
    <x v="678"/>
    <b v="0"/>
    <s v="games/mobile games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x v="83"/>
    <x v="813"/>
    <b v="0"/>
    <s v="games/mobile games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x v="78"/>
    <x v="121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x v="62"/>
    <x v="816"/>
    <b v="0"/>
    <s v="games/mobile games"/>
    <n v="1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x v="29"/>
    <x v="135"/>
    <b v="0"/>
    <s v="games/mobile games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x v="29"/>
    <x v="120"/>
    <b v="0"/>
    <s v="games/mobile games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x v="29"/>
    <x v="73"/>
    <b v="0"/>
    <s v="games/mobile games"/>
    <n v="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x v="79"/>
    <x v="817"/>
    <b v="0"/>
    <s v="games/mobile games"/>
    <n v="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x v="70"/>
    <x v="818"/>
    <b v="0"/>
    <s v="games/mobile games"/>
    <n v="4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x v="80"/>
    <x v="672"/>
    <b v="0"/>
    <s v="games/mobile games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x v="29"/>
    <x v="144"/>
    <b v="0"/>
    <s v="games/mobile games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x v="78"/>
    <x v="121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x v="2"/>
    <x v="117"/>
    <x v="2"/>
    <s v="DE"/>
    <s v="EUR"/>
    <n v="1436460450"/>
    <n v="1433868450"/>
    <b v="0"/>
    <x v="78"/>
    <x v="121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x v="78"/>
    <x v="121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x v="22"/>
    <x v="819"/>
    <b v="0"/>
    <s v="games/mobile games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x v="78"/>
    <x v="121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x v="29"/>
    <x v="101"/>
    <b v="0"/>
    <s v="food/food trucks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x v="8"/>
    <x v="820"/>
    <b v="0"/>
    <s v="food/food trucks"/>
    <n v="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x v="78"/>
    <x v="121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x v="83"/>
    <x v="821"/>
    <b v="0"/>
    <s v="food/food trucks"/>
    <n v="0"/>
    <x v="7"/>
    <s v="food trucks"/>
    <x v="1148"/>
    <d v="2016-12-01T05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x v="84"/>
    <x v="822"/>
    <b v="0"/>
    <s v="food/food trucks"/>
    <n v="0"/>
    <x v="7"/>
    <s v="food trucks"/>
    <x v="1149"/>
    <d v="2016-06-16T17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x v="79"/>
    <x v="823"/>
    <b v="0"/>
    <s v="food/food trucks"/>
    <n v="1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x v="78"/>
    <x v="121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x v="41"/>
    <x v="824"/>
    <b v="0"/>
    <s v="food/food trucks"/>
    <n v="6"/>
    <x v="7"/>
    <s v="food trucks"/>
    <x v="1152"/>
    <d v="2015-05-15T17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x v="29"/>
    <x v="73"/>
    <b v="0"/>
    <s v="food/food trucks"/>
    <n v="1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x v="83"/>
    <x v="149"/>
    <b v="0"/>
    <s v="food/food trucks"/>
    <n v="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x v="22"/>
    <x v="825"/>
    <b v="0"/>
    <s v="food/food trucks"/>
    <n v="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x v="78"/>
    <x v="121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x v="83"/>
    <x v="679"/>
    <b v="0"/>
    <s v="food/food trucks"/>
    <n v="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x v="83"/>
    <x v="123"/>
    <b v="0"/>
    <s v="food/food trucks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x v="78"/>
    <x v="121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x v="10"/>
    <x v="826"/>
    <b v="0"/>
    <s v="food/food trucks"/>
    <n v="4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x v="78"/>
    <x v="121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x v="84"/>
    <x v="827"/>
    <b v="0"/>
    <s v="food/food trucks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x v="78"/>
    <x v="121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x v="78"/>
    <x v="121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x v="20"/>
    <x v="828"/>
    <b v="0"/>
    <s v="food/food trucks"/>
    <n v="2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x v="22"/>
    <x v="829"/>
    <b v="0"/>
    <s v="food/food trucks"/>
    <n v="1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x v="38"/>
    <x v="830"/>
    <b v="0"/>
    <s v="food/food trucks"/>
    <n v="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x v="83"/>
    <x v="831"/>
    <b v="0"/>
    <s v="food/food trucks"/>
    <n v="6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x v="83"/>
    <x v="161"/>
    <b v="0"/>
    <s v="food/food trucks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x v="84"/>
    <x v="73"/>
    <b v="0"/>
    <s v="food/food trucks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x v="29"/>
    <x v="380"/>
    <b v="0"/>
    <s v="food/food trucks"/>
    <n v="0"/>
    <x v="7"/>
    <s v="food trucks"/>
    <x v="1171"/>
    <d v="2014-11-13T20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x v="78"/>
    <x v="121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x v="29"/>
    <x v="179"/>
    <b v="0"/>
    <s v="food/food trucks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x v="10"/>
    <x v="832"/>
    <b v="0"/>
    <s v="food/food trucks"/>
    <n v="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x v="82"/>
    <x v="177"/>
    <b v="0"/>
    <s v="food/food trucks"/>
    <n v="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x v="29"/>
    <x v="119"/>
    <b v="0"/>
    <s v="food/food trucks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x v="78"/>
    <x v="121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x v="29"/>
    <x v="144"/>
    <b v="0"/>
    <s v="food/food trucks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x v="81"/>
    <x v="833"/>
    <b v="0"/>
    <s v="food/food trucks"/>
    <n v="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x v="268"/>
    <x v="834"/>
    <b v="0"/>
    <s v="food/food trucks"/>
    <n v="12"/>
    <x v="7"/>
    <s v="food trucks"/>
    <x v="1180"/>
    <d v="2014-06-28T19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x v="83"/>
    <x v="835"/>
    <b v="0"/>
    <s v="food/food trucks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x v="80"/>
    <x v="678"/>
    <b v="0"/>
    <s v="food/food trucks"/>
    <n v="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x v="83"/>
    <x v="836"/>
    <b v="0"/>
    <s v="food/food trucks"/>
    <n v="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x v="269"/>
    <x v="837"/>
    <b v="1"/>
    <s v="photography/photobooks"/>
    <n v="10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x v="112"/>
    <x v="838"/>
    <b v="1"/>
    <s v="photography/photobooks"/>
    <n v="1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x v="252"/>
    <x v="839"/>
    <b v="1"/>
    <s v="photography/photobooks"/>
    <n v="10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x v="16"/>
    <x v="840"/>
    <b v="1"/>
    <s v="photography/photobooks"/>
    <n v="10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x v="268"/>
    <x v="841"/>
    <b v="1"/>
    <s v="photography/photobooks"/>
    <n v="16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x v="48"/>
    <x v="842"/>
    <b v="1"/>
    <s v="photography/photobooks"/>
    <n v="10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x v="62"/>
    <x v="843"/>
    <b v="1"/>
    <s v="photography/photobooks"/>
    <n v="1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x v="51"/>
    <x v="844"/>
    <b v="1"/>
    <s v="photography/photobooks"/>
    <n v="10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x v="41"/>
    <x v="845"/>
    <b v="1"/>
    <s v="photography/photobooks"/>
    <n v="29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x v="270"/>
    <x v="846"/>
    <b v="1"/>
    <s v="photography/photobooks"/>
    <n v="10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x v="271"/>
    <x v="847"/>
    <b v="1"/>
    <s v="photography/photobooks"/>
    <n v="32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x v="203"/>
    <x v="848"/>
    <b v="1"/>
    <s v="photography/photobooks"/>
    <n v="1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x v="272"/>
    <x v="849"/>
    <b v="1"/>
    <s v="photography/photobooks"/>
    <n v="27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x v="100"/>
    <x v="850"/>
    <b v="1"/>
    <s v="photography/photobooks"/>
    <n v="25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x v="157"/>
    <x v="851"/>
    <b v="1"/>
    <s v="photography/photobooks"/>
    <n v="26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x v="82"/>
    <x v="852"/>
    <b v="1"/>
    <s v="photography/photobooks"/>
    <n v="10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x v="273"/>
    <x v="853"/>
    <b v="1"/>
    <s v="photography/photobooks"/>
    <n v="12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x v="112"/>
    <x v="854"/>
    <b v="1"/>
    <s v="photography/photobooks"/>
    <n v="1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x v="197"/>
    <x v="855"/>
    <b v="1"/>
    <s v="photography/photobooks"/>
    <n v="1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x v="21"/>
    <x v="856"/>
    <b v="1"/>
    <s v="photography/photobooks"/>
    <n v="10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x v="7"/>
    <x v="857"/>
    <b v="1"/>
    <s v="photography/photobooks"/>
    <n v="10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x v="95"/>
    <x v="858"/>
    <b v="1"/>
    <s v="photography/photobooks"/>
    <n v="1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x v="58"/>
    <x v="859"/>
    <b v="1"/>
    <s v="photography/photobooks"/>
    <n v="115"/>
    <x v="8"/>
    <s v="photobooks"/>
    <x v="1206"/>
    <d v="2017-03-11T13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x v="261"/>
    <x v="860"/>
    <b v="1"/>
    <s v="photography/photobooks"/>
    <n v="10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x v="11"/>
    <x v="861"/>
    <b v="1"/>
    <s v="photography/photobooks"/>
    <n v="15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x v="67"/>
    <x v="862"/>
    <b v="1"/>
    <s v="photography/photobooks"/>
    <n v="106"/>
    <x v="8"/>
    <s v="photobooks"/>
    <x v="1209"/>
    <d v="2017-02-25T20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x v="273"/>
    <x v="863"/>
    <b v="1"/>
    <s v="photography/photobooks"/>
    <n v="25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x v="79"/>
    <x v="864"/>
    <b v="1"/>
    <s v="photography/photobooks"/>
    <n v="1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x v="183"/>
    <x v="865"/>
    <b v="1"/>
    <s v="photography/photobooks"/>
    <n v="12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x v="52"/>
    <x v="866"/>
    <b v="1"/>
    <s v="photography/photobooks"/>
    <n v="1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x v="20"/>
    <x v="867"/>
    <b v="1"/>
    <s v="photography/photobooks"/>
    <n v="13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x v="274"/>
    <x v="868"/>
    <b v="1"/>
    <s v="photography/photobooks"/>
    <n v="786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x v="147"/>
    <x v="869"/>
    <b v="1"/>
    <s v="photography/photobooks"/>
    <n v="14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x v="275"/>
    <x v="870"/>
    <b v="1"/>
    <s v="photography/photobooks"/>
    <n v="1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x v="30"/>
    <x v="871"/>
    <b v="1"/>
    <s v="photography/photobooks"/>
    <n v="172"/>
    <x v="8"/>
    <s v="photobooks"/>
    <x v="1218"/>
    <d v="2015-11-01T03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x v="35"/>
    <x v="872"/>
    <b v="1"/>
    <s v="photography/photobooks"/>
    <n v="15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x v="205"/>
    <x v="873"/>
    <b v="1"/>
    <s v="photography/photobooks"/>
    <n v="10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x v="273"/>
    <x v="874"/>
    <b v="1"/>
    <s v="photography/photobooks"/>
    <n v="111"/>
    <x v="8"/>
    <s v="photobooks"/>
    <x v="1221"/>
    <d v="2016-12-04T00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x v="276"/>
    <x v="875"/>
    <b v="1"/>
    <s v="photography/photobooks"/>
    <n v="280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x v="277"/>
    <x v="876"/>
    <b v="1"/>
    <s v="photography/photobooks"/>
    <n v="11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x v="59"/>
    <x v="877"/>
    <b v="0"/>
    <s v="music/world music"/>
    <n v="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x v="83"/>
    <x v="878"/>
    <b v="0"/>
    <s v="music/world music"/>
    <n v="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x v="244"/>
    <x v="879"/>
    <b v="0"/>
    <s v="music/world music"/>
    <n v="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x v="78"/>
    <x v="121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x v="54"/>
    <x v="880"/>
    <b v="0"/>
    <s v="music/world music"/>
    <n v="2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x v="29"/>
    <x v="380"/>
    <b v="0"/>
    <s v="music/world music"/>
    <n v="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x v="78"/>
    <x v="121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x v="78"/>
    <x v="121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x v="29"/>
    <x v="375"/>
    <b v="0"/>
    <s v="music/world music"/>
    <n v="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x v="79"/>
    <x v="845"/>
    <b v="0"/>
    <s v="music/world music"/>
    <n v="1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x v="78"/>
    <x v="121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x v="79"/>
    <x v="431"/>
    <b v="0"/>
    <s v="music/world music"/>
    <n v="3"/>
    <x v="4"/>
    <s v="world music"/>
    <x v="1235"/>
    <d v="2013-12-15T03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x v="78"/>
    <x v="121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x v="78"/>
    <x v="121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x v="83"/>
    <x v="881"/>
    <b v="0"/>
    <s v="music/world music"/>
    <n v="18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x v="78"/>
    <x v="121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x v="22"/>
    <x v="882"/>
    <b v="0"/>
    <s v="music/world music"/>
    <n v="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x v="69"/>
    <x v="883"/>
    <b v="0"/>
    <s v="music/world music"/>
    <n v="5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x v="29"/>
    <x v="144"/>
    <b v="0"/>
    <s v="music/world music"/>
    <n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x v="44"/>
    <x v="884"/>
    <b v="0"/>
    <s v="music/world music"/>
    <n v="1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x v="43"/>
    <x v="885"/>
    <b v="1"/>
    <s v="music/rock"/>
    <n v="10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x v="57"/>
    <x v="886"/>
    <b v="1"/>
    <s v="music/rock"/>
    <n v="12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x v="162"/>
    <x v="887"/>
    <b v="1"/>
    <s v="music/rock"/>
    <n v="1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x v="133"/>
    <x v="888"/>
    <b v="1"/>
    <s v="music/rock"/>
    <n v="12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x v="211"/>
    <x v="889"/>
    <b v="1"/>
    <s v="music/rock"/>
    <n v="15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x v="75"/>
    <x v="890"/>
    <b v="1"/>
    <s v="music/rock"/>
    <n v="10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x v="278"/>
    <x v="891"/>
    <b v="1"/>
    <s v="music/rock"/>
    <n v="20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x v="142"/>
    <x v="892"/>
    <b v="1"/>
    <s v="music/rock"/>
    <n v="10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x v="261"/>
    <x v="893"/>
    <b v="1"/>
    <s v="music/rock"/>
    <n v="13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x v="279"/>
    <x v="894"/>
    <b v="1"/>
    <s v="music/rock"/>
    <n v="30383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x v="261"/>
    <x v="895"/>
    <b v="1"/>
    <s v="music/rock"/>
    <n v="19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x v="280"/>
    <x v="896"/>
    <b v="1"/>
    <s v="music/rock"/>
    <n v="2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x v="281"/>
    <x v="897"/>
    <b v="1"/>
    <s v="music/rock"/>
    <n v="11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x v="282"/>
    <x v="898"/>
    <b v="1"/>
    <s v="music/rock"/>
    <n v="29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x v="283"/>
    <x v="899"/>
    <b v="1"/>
    <s v="music/rock"/>
    <n v="21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x v="93"/>
    <x v="900"/>
    <b v="1"/>
    <s v="music/rock"/>
    <n v="1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x v="142"/>
    <x v="901"/>
    <b v="1"/>
    <s v="music/rock"/>
    <n v="11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x v="47"/>
    <x v="902"/>
    <b v="1"/>
    <s v="music/rock"/>
    <n v="10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x v="217"/>
    <x v="903"/>
    <b v="1"/>
    <s v="music/rock"/>
    <n v="125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x v="14"/>
    <x v="904"/>
    <b v="1"/>
    <s v="music/rock"/>
    <n v="1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x v="69"/>
    <x v="905"/>
    <b v="1"/>
    <s v="music/rock"/>
    <n v="16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x v="36"/>
    <x v="906"/>
    <b v="1"/>
    <s v="music/rock"/>
    <n v="119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x v="133"/>
    <x v="907"/>
    <b v="1"/>
    <s v="music/rock"/>
    <n v="10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x v="180"/>
    <x v="908"/>
    <b v="1"/>
    <s v="music/rock"/>
    <n v="10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x v="0"/>
    <x v="909"/>
    <b v="1"/>
    <s v="music/rock"/>
    <n v="11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x v="190"/>
    <x v="910"/>
    <b v="1"/>
    <s v="music/rock"/>
    <n v="10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x v="39"/>
    <x v="911"/>
    <b v="1"/>
    <s v="music/rock"/>
    <n v="11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x v="162"/>
    <x v="912"/>
    <b v="1"/>
    <s v="music/rock"/>
    <n v="10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x v="33"/>
    <x v="913"/>
    <b v="1"/>
    <s v="music/rock"/>
    <n v="1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x v="241"/>
    <x v="468"/>
    <b v="1"/>
    <s v="music/rock"/>
    <n v="10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x v="284"/>
    <x v="914"/>
    <b v="1"/>
    <s v="music/rock"/>
    <n v="155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x v="285"/>
    <x v="915"/>
    <b v="1"/>
    <s v="music/rock"/>
    <n v="162"/>
    <x v="4"/>
    <s v="rock"/>
    <x v="1275"/>
    <d v="2013-08-07T20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x v="32"/>
    <x v="916"/>
    <b v="1"/>
    <s v="music/rock"/>
    <n v="1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x v="286"/>
    <x v="917"/>
    <b v="1"/>
    <s v="music/rock"/>
    <n v="10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x v="245"/>
    <x v="918"/>
    <b v="1"/>
    <s v="music/rock"/>
    <n v="15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x v="143"/>
    <x v="919"/>
    <b v="1"/>
    <s v="music/rock"/>
    <n v="11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x v="208"/>
    <x v="920"/>
    <b v="1"/>
    <s v="music/rock"/>
    <n v="11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x v="142"/>
    <x v="921"/>
    <b v="1"/>
    <s v="music/rock"/>
    <n v="11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x v="220"/>
    <x v="922"/>
    <b v="1"/>
    <s v="music/rock"/>
    <n v="1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x v="19"/>
    <x v="923"/>
    <b v="1"/>
    <s v="music/rock"/>
    <n v="21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x v="162"/>
    <x v="774"/>
    <b v="1"/>
    <s v="theater/plays"/>
    <n v="1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x v="287"/>
    <x v="924"/>
    <b v="1"/>
    <s v="theater/plays"/>
    <n v="10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x v="9"/>
    <x v="925"/>
    <b v="1"/>
    <s v="theater/plays"/>
    <n v="1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x v="20"/>
    <x v="926"/>
    <b v="1"/>
    <s v="theater/plays"/>
    <n v="2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x v="42"/>
    <x v="927"/>
    <b v="1"/>
    <s v="theater/plays"/>
    <n v="100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x v="47"/>
    <x v="928"/>
    <b v="1"/>
    <s v="theater/plays"/>
    <n v="125"/>
    <x v="1"/>
    <s v="plays"/>
    <x v="1289"/>
    <d v="2017-01-04T03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x v="48"/>
    <x v="929"/>
    <b v="1"/>
    <s v="theater/plays"/>
    <n v="10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x v="288"/>
    <x v="930"/>
    <b v="1"/>
    <s v="theater/plays"/>
    <n v="14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x v="47"/>
    <x v="931"/>
    <b v="1"/>
    <s v="theater/plays"/>
    <n v="11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x v="148"/>
    <x v="932"/>
    <b v="1"/>
    <s v="theater/plays"/>
    <n v="10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x v="19"/>
    <x v="933"/>
    <b v="1"/>
    <s v="theater/plays"/>
    <n v="1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x v="31"/>
    <x v="934"/>
    <b v="1"/>
    <s v="theater/plays"/>
    <n v="10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x v="23"/>
    <x v="935"/>
    <b v="1"/>
    <s v="theater/plays"/>
    <n v="14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x v="146"/>
    <x v="936"/>
    <b v="1"/>
    <s v="theater/plays"/>
    <n v="110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x v="51"/>
    <x v="937"/>
    <b v="1"/>
    <s v="theater/plays"/>
    <n v="10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x v="58"/>
    <x v="938"/>
    <b v="1"/>
    <s v="theater/plays"/>
    <n v="1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x v="54"/>
    <x v="939"/>
    <b v="1"/>
    <s v="theater/plays"/>
    <n v="1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x v="60"/>
    <x v="940"/>
    <b v="1"/>
    <s v="theater/plays"/>
    <n v="10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x v="133"/>
    <x v="73"/>
    <b v="1"/>
    <s v="theater/plays"/>
    <n v="100"/>
    <x v="1"/>
    <s v="plays"/>
    <x v="1302"/>
    <d v="2016-12-01T02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x v="52"/>
    <x v="941"/>
    <b v="1"/>
    <s v="theater/plays"/>
    <n v="130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x v="201"/>
    <x v="942"/>
    <b v="0"/>
    <s v="technology/wearables"/>
    <n v="4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x v="48"/>
    <x v="330"/>
    <b v="0"/>
    <s v="technology/wearables"/>
    <n v="2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x v="289"/>
    <x v="943"/>
    <b v="0"/>
    <s v="technology/wearables"/>
    <n v="65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x v="43"/>
    <x v="944"/>
    <b v="0"/>
    <s v="technology/wearables"/>
    <n v="12"/>
    <x v="2"/>
    <s v="wearables"/>
    <x v="1307"/>
    <d v="2016-02-17T12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x v="44"/>
    <x v="945"/>
    <b v="0"/>
    <s v="technology/wearables"/>
    <n v="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x v="2"/>
    <x v="946"/>
    <b v="0"/>
    <s v="technology/wearables"/>
    <n v="11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x v="54"/>
    <x v="947"/>
    <b v="0"/>
    <s v="technology/wearables"/>
    <n v="1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x v="61"/>
    <x v="948"/>
    <b v="0"/>
    <s v="technology/wearables"/>
    <n v="3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x v="29"/>
    <x v="138"/>
    <b v="0"/>
    <s v="technology/wearables"/>
    <n v="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x v="259"/>
    <x v="949"/>
    <b v="0"/>
    <s v="technology/wearables"/>
    <n v="3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x v="202"/>
    <x v="950"/>
    <b v="0"/>
    <s v="technology/wearables"/>
    <n v="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x v="290"/>
    <x v="951"/>
    <b v="0"/>
    <s v="technology/wearables"/>
    <n v="4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x v="29"/>
    <x v="120"/>
    <b v="0"/>
    <s v="technology/wearables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x v="10"/>
    <x v="952"/>
    <b v="0"/>
    <s v="technology/wearables"/>
    <n v="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x v="125"/>
    <x v="953"/>
    <b v="0"/>
    <s v="technology/wearables"/>
    <n v="1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x v="82"/>
    <x v="954"/>
    <b v="0"/>
    <s v="technology/wearables"/>
    <n v="1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x v="83"/>
    <x v="955"/>
    <b v="0"/>
    <s v="technology/wearables"/>
    <n v="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x v="63"/>
    <x v="956"/>
    <b v="0"/>
    <s v="technology/wearables"/>
    <n v="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x v="80"/>
    <x v="717"/>
    <b v="0"/>
    <s v="technology/wearables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x v="34"/>
    <x v="957"/>
    <b v="0"/>
    <s v="technology/wearables"/>
    <n v="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x v="240"/>
    <x v="958"/>
    <b v="0"/>
    <s v="technology/wearables"/>
    <n v="1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x v="22"/>
    <x v="959"/>
    <b v="0"/>
    <s v="technology/wearables"/>
    <n v="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x v="202"/>
    <x v="960"/>
    <b v="0"/>
    <s v="technology/wearables"/>
    <n v="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x v="14"/>
    <x v="961"/>
    <b v="0"/>
    <s v="technology/wearables"/>
    <n v="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x v="41"/>
    <x v="962"/>
    <b v="0"/>
    <s v="technology/wearables"/>
    <n v="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x v="82"/>
    <x v="963"/>
    <b v="0"/>
    <s v="technology/wearables"/>
    <n v="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x v="133"/>
    <x v="964"/>
    <b v="0"/>
    <s v="technology/wearables"/>
    <n v="2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x v="69"/>
    <x v="965"/>
    <b v="0"/>
    <s v="technology/wearables"/>
    <n v="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x v="78"/>
    <x v="121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x v="78"/>
    <x v="121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x v="222"/>
    <x v="707"/>
    <b v="0"/>
    <s v="technology/wearables"/>
    <n v="1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x v="38"/>
    <x v="966"/>
    <b v="0"/>
    <s v="technology/wearables"/>
    <n v="2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x v="291"/>
    <x v="967"/>
    <b v="0"/>
    <s v="technology/wearables"/>
    <n v="8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x v="205"/>
    <x v="968"/>
    <b v="0"/>
    <s v="technology/wearables"/>
    <n v="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x v="41"/>
    <x v="969"/>
    <b v="0"/>
    <s v="technology/wearables"/>
    <n v="3"/>
    <x v="2"/>
    <s v="wearables"/>
    <x v="1338"/>
    <d v="2015-08-02T19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x v="77"/>
    <x v="970"/>
    <b v="0"/>
    <s v="technology/wearables"/>
    <n v="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x v="78"/>
    <x v="121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x v="67"/>
    <x v="971"/>
    <b v="0"/>
    <s v="technology/wearables"/>
    <n v="7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x v="29"/>
    <x v="101"/>
    <b v="0"/>
    <s v="technology/wearables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x v="292"/>
    <x v="972"/>
    <b v="0"/>
    <s v="technology/wearables"/>
    <n v="10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x v="237"/>
    <x v="291"/>
    <b v="1"/>
    <s v="publishing/nonfiction"/>
    <n v="37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x v="63"/>
    <x v="973"/>
    <b v="1"/>
    <s v="publishing/nonfiction"/>
    <n v="1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x v="184"/>
    <x v="974"/>
    <b v="1"/>
    <s v="publishing/nonfiction"/>
    <n v="14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x v="162"/>
    <x v="975"/>
    <b v="1"/>
    <s v="publishing/nonfiction"/>
    <n v="10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x v="55"/>
    <x v="976"/>
    <b v="1"/>
    <s v="publishing/nonfiction"/>
    <n v="10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x v="293"/>
    <x v="977"/>
    <b v="1"/>
    <s v="publishing/nonfiction"/>
    <n v="20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x v="76"/>
    <x v="199"/>
    <b v="1"/>
    <s v="publishing/nonfiction"/>
    <n v="10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x v="148"/>
    <x v="978"/>
    <b v="1"/>
    <s v="publishing/nonfiction"/>
    <n v="1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x v="294"/>
    <x v="979"/>
    <b v="1"/>
    <s v="publishing/nonfiction"/>
    <n v="1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x v="288"/>
    <x v="980"/>
    <b v="1"/>
    <s v="publishing/nonfiction"/>
    <n v="13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x v="31"/>
    <x v="981"/>
    <b v="1"/>
    <s v="publishing/nonfiction"/>
    <n v="130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x v="212"/>
    <x v="982"/>
    <b v="1"/>
    <s v="publishing/nonfiction"/>
    <n v="12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x v="45"/>
    <x v="983"/>
    <b v="1"/>
    <s v="publishing/nonfiction"/>
    <n v="1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x v="71"/>
    <x v="984"/>
    <b v="1"/>
    <s v="publishing/nonfiction"/>
    <n v="12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x v="72"/>
    <x v="985"/>
    <b v="1"/>
    <s v="publishing/nonfiction"/>
    <n v="1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x v="10"/>
    <x v="986"/>
    <b v="1"/>
    <s v="publishing/nonfiction"/>
    <n v="11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x v="75"/>
    <x v="987"/>
    <b v="1"/>
    <s v="publishing/nonfiction"/>
    <n v="17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x v="295"/>
    <x v="988"/>
    <b v="1"/>
    <s v="publishing/nonfiction"/>
    <n v="1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x v="20"/>
    <x v="989"/>
    <b v="1"/>
    <s v="publishing/nonfiction"/>
    <n v="10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x v="81"/>
    <x v="375"/>
    <b v="1"/>
    <s v="publishing/nonfiction"/>
    <n v="1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x v="296"/>
    <x v="990"/>
    <b v="1"/>
    <s v="music/rock"/>
    <n v="11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x v="297"/>
    <x v="991"/>
    <b v="1"/>
    <s v="music/rock"/>
    <n v="100"/>
    <x v="4"/>
    <s v="rock"/>
    <x v="1365"/>
    <d v="2015-03-16T16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x v="206"/>
    <x v="992"/>
    <b v="1"/>
    <s v="music/rock"/>
    <n v="12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x v="240"/>
    <x v="993"/>
    <b v="1"/>
    <s v="music/rock"/>
    <n v="11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x v="45"/>
    <x v="994"/>
    <b v="1"/>
    <s v="music/rock"/>
    <n v="1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x v="298"/>
    <x v="995"/>
    <b v="1"/>
    <s v="music/rock"/>
    <n v="105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x v="9"/>
    <x v="996"/>
    <b v="1"/>
    <s v="music/rock"/>
    <n v="104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x v="16"/>
    <x v="997"/>
    <b v="1"/>
    <s v="music/rock"/>
    <n v="107"/>
    <x v="4"/>
    <s v="rock"/>
    <x v="1371"/>
    <d v="2015-05-07T18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x v="38"/>
    <x v="998"/>
    <b v="1"/>
    <s v="music/rock"/>
    <n v="124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x v="47"/>
    <x v="999"/>
    <b v="1"/>
    <s v="music/rock"/>
    <n v="10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x v="36"/>
    <x v="1000"/>
    <b v="1"/>
    <s v="music/rock"/>
    <n v="18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x v="280"/>
    <x v="1001"/>
    <b v="1"/>
    <s v="music/rock"/>
    <n v="171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x v="129"/>
    <x v="1002"/>
    <b v="1"/>
    <s v="music/rock"/>
    <n v="25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x v="162"/>
    <x v="1003"/>
    <b v="1"/>
    <s v="music/rock"/>
    <n v="116"/>
    <x v="4"/>
    <s v="rock"/>
    <x v="1377"/>
    <d v="2017-02-03T04:11:00"/>
  </r>
  <r>
    <n v="1378"/>
    <s v="SIX BY SEVEN"/>
    <s v="A psychedelic post rock masterpiece!"/>
    <x v="13"/>
    <x v="976"/>
    <x v="0"/>
    <s v="GB"/>
    <s v="GBP"/>
    <n v="1470075210"/>
    <n v="1468779210"/>
    <b v="0"/>
    <x v="182"/>
    <x v="1004"/>
    <b v="1"/>
    <s v="music/rock"/>
    <n v="203"/>
    <x v="4"/>
    <s v="rock"/>
    <x v="1378"/>
    <d v="2016-08-01T18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x v="299"/>
    <x v="1005"/>
    <b v="1"/>
    <s v="music/rock"/>
    <n v="112"/>
    <x v="4"/>
    <s v="rock"/>
    <x v="1379"/>
    <d v="2015-06-05T11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x v="81"/>
    <x v="1006"/>
    <b v="1"/>
    <s v="music/rock"/>
    <n v="4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x v="196"/>
    <x v="919"/>
    <b v="1"/>
    <s v="music/rock"/>
    <n v="1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x v="265"/>
    <x v="847"/>
    <b v="1"/>
    <s v="music/rock"/>
    <n v="10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x v="251"/>
    <x v="1007"/>
    <b v="1"/>
    <s v="music/rock"/>
    <n v="21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x v="287"/>
    <x v="1008"/>
    <b v="1"/>
    <s v="music/rock"/>
    <n v="12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x v="179"/>
    <x v="1009"/>
    <b v="1"/>
    <s v="music/rock"/>
    <n v="110"/>
    <x v="4"/>
    <s v="rock"/>
    <x v="1385"/>
    <d v="2016-04-29T12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x v="25"/>
    <x v="368"/>
    <b v="1"/>
    <s v="music/rock"/>
    <n v="21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x v="76"/>
    <x v="1010"/>
    <b v="1"/>
    <s v="music/rock"/>
    <n v="13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x v="300"/>
    <x v="1011"/>
    <b v="1"/>
    <s v="music/rock"/>
    <n v="135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x v="69"/>
    <x v="1012"/>
    <b v="1"/>
    <s v="music/rock"/>
    <n v="14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x v="10"/>
    <x v="1013"/>
    <b v="1"/>
    <s v="music/rock"/>
    <n v="109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x v="62"/>
    <x v="1014"/>
    <b v="1"/>
    <s v="music/rock"/>
    <n v="110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x v="201"/>
    <x v="1015"/>
    <b v="1"/>
    <s v="music/rock"/>
    <n v="114"/>
    <x v="4"/>
    <s v="rock"/>
    <x v="1392"/>
    <d v="2016-03-03T03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x v="47"/>
    <x v="1016"/>
    <b v="1"/>
    <s v="music/rock"/>
    <n v="10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x v="57"/>
    <x v="1017"/>
    <b v="1"/>
    <s v="music/rock"/>
    <n v="122"/>
    <x v="4"/>
    <s v="rock"/>
    <x v="1394"/>
    <d v="2017-03-01T03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x v="141"/>
    <x v="1018"/>
    <b v="1"/>
    <s v="music/rock"/>
    <n v="11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x v="196"/>
    <x v="1019"/>
    <b v="1"/>
    <s v="music/rock"/>
    <n v="107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x v="150"/>
    <x v="1020"/>
    <b v="1"/>
    <s v="music/rock"/>
    <n v="11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x v="71"/>
    <x v="1021"/>
    <b v="1"/>
    <s v="music/rock"/>
    <n v="110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x v="192"/>
    <x v="1022"/>
    <b v="1"/>
    <s v="music/rock"/>
    <n v="12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x v="69"/>
    <x v="1023"/>
    <b v="1"/>
    <s v="music/rock"/>
    <n v="16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x v="301"/>
    <x v="246"/>
    <b v="1"/>
    <s v="music/rock"/>
    <n v="4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x v="116"/>
    <x v="1024"/>
    <b v="1"/>
    <s v="music/rock"/>
    <n v="10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x v="36"/>
    <x v="1025"/>
    <b v="1"/>
    <s v="music/rock"/>
    <n v="1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x v="81"/>
    <x v="1026"/>
    <b v="0"/>
    <s v="publishing/translations"/>
    <n v="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x v="57"/>
    <x v="1027"/>
    <b v="0"/>
    <s v="publishing/translations"/>
    <n v="0"/>
    <x v="3"/>
    <s v="translations"/>
    <x v="1405"/>
    <d v="2014-11-28T17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x v="83"/>
    <x v="144"/>
    <b v="0"/>
    <s v="publishing/translations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x v="84"/>
    <x v="501"/>
    <b v="0"/>
    <s v="publishing/translations"/>
    <n v="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x v="79"/>
    <x v="1028"/>
    <b v="0"/>
    <s v="publishing/translations"/>
    <n v="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x v="78"/>
    <x v="121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x v="29"/>
    <x v="120"/>
    <b v="0"/>
    <s v="publishing/translations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x v="83"/>
    <x v="1029"/>
    <b v="0"/>
    <s v="publishing/translations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x v="62"/>
    <x v="1030"/>
    <b v="0"/>
    <s v="publishing/translations"/>
    <n v="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x v="29"/>
    <x v="101"/>
    <b v="0"/>
    <s v="publishing/translations"/>
    <n v="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x v="29"/>
    <x v="120"/>
    <b v="0"/>
    <s v="publishing/translations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x v="82"/>
    <x v="1031"/>
    <b v="0"/>
    <s v="publishing/translations"/>
    <n v="1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x v="78"/>
    <x v="121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x v="84"/>
    <x v="440"/>
    <b v="0"/>
    <s v="publishing/translations"/>
    <n v="1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x v="29"/>
    <x v="1032"/>
    <b v="0"/>
    <s v="publishing/translations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x v="73"/>
    <x v="884"/>
    <b v="0"/>
    <s v="publishing/translations"/>
    <n v="7"/>
    <x v="3"/>
    <s v="translations"/>
    <x v="1419"/>
    <d v="2016-10-09T10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x v="83"/>
    <x v="120"/>
    <b v="0"/>
    <s v="publishing/translations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x v="84"/>
    <x v="101"/>
    <b v="0"/>
    <s v="publishing/translations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x v="84"/>
    <x v="31"/>
    <b v="0"/>
    <s v="publishing/translations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x v="29"/>
    <x v="101"/>
    <b v="0"/>
    <s v="publishing/translations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x v="25"/>
    <x v="1033"/>
    <b v="0"/>
    <s v="publishing/translations"/>
    <n v="2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x v="78"/>
    <x v="121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x v="78"/>
    <x v="121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x v="80"/>
    <x v="1034"/>
    <b v="0"/>
    <s v="publishing/translations"/>
    <n v="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x v="83"/>
    <x v="2"/>
    <b v="0"/>
    <s v="publishing/translations"/>
    <n v="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x v="78"/>
    <x v="121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x v="81"/>
    <x v="128"/>
    <b v="0"/>
    <s v="publishing/translations"/>
    <n v="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x v="5"/>
    <x v="1035"/>
    <b v="0"/>
    <s v="publishing/translations"/>
    <n v="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x v="78"/>
    <x v="121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x v="73"/>
    <x v="1036"/>
    <b v="0"/>
    <s v="publishing/translations"/>
    <n v="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x v="202"/>
    <x v="1037"/>
    <b v="0"/>
    <s v="publishing/translations"/>
    <n v="1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x v="84"/>
    <x v="501"/>
    <b v="0"/>
    <s v="publishing/translations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x v="84"/>
    <x v="1038"/>
    <b v="0"/>
    <s v="publishing/translations"/>
    <n v="1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x v="19"/>
    <x v="1039"/>
    <b v="0"/>
    <s v="publishing/translations"/>
    <n v="2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x v="22"/>
    <x v="753"/>
    <b v="0"/>
    <s v="publishing/translations"/>
    <n v="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x v="79"/>
    <x v="179"/>
    <b v="0"/>
    <s v="publishing/translations"/>
    <n v="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x v="29"/>
    <x v="120"/>
    <b v="0"/>
    <s v="publishing/translations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x v="83"/>
    <x v="1040"/>
    <b v="0"/>
    <s v="publishing/translations"/>
    <n v="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x v="78"/>
    <x v="121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x v="78"/>
    <x v="121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x v="78"/>
    <x v="121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x v="78"/>
    <x v="121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x v="78"/>
    <x v="121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x v="83"/>
    <x v="380"/>
    <b v="0"/>
    <s v="publishing/translations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x v="78"/>
    <x v="121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x v="78"/>
    <x v="121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x v="29"/>
    <x v="120"/>
    <b v="0"/>
    <s v="publishing/translations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x v="84"/>
    <x v="120"/>
    <b v="0"/>
    <s v="publishing/translations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x v="78"/>
    <x v="121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x v="78"/>
    <x v="121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x v="29"/>
    <x v="2"/>
    <b v="0"/>
    <s v="publishing/translations"/>
    <n v="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x v="63"/>
    <x v="1041"/>
    <b v="0"/>
    <s v="publishing/translations"/>
    <n v="11"/>
    <x v="3"/>
    <s v="translations"/>
    <x v="1455"/>
    <d v="2014-09-05T13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x v="83"/>
    <x v="1042"/>
    <b v="0"/>
    <s v="publishing/translations"/>
    <n v="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x v="78"/>
    <x v="121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x v="78"/>
    <x v="121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x v="78"/>
    <x v="121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x v="78"/>
    <x v="121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x v="158"/>
    <x v="1043"/>
    <b v="1"/>
    <s v="publishing/radio &amp; podcasts"/>
    <n v="101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x v="3"/>
    <x v="1044"/>
    <b v="1"/>
    <s v="publishing/radio &amp; podcasts"/>
    <n v="10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x v="20"/>
    <x v="1045"/>
    <b v="1"/>
    <s v="publishing/radio &amp; podcasts"/>
    <n v="148"/>
    <x v="3"/>
    <s v="radio &amp; podcasts"/>
    <x v="1463"/>
    <d v="2013-04-07T20:52:18"/>
  </r>
  <r>
    <n v="1464"/>
    <s v="Science Studio"/>
    <s v="The Best Science Media on the Web"/>
    <x v="10"/>
    <x v="1014"/>
    <x v="0"/>
    <s v="US"/>
    <s v="USD"/>
    <n v="1361029958"/>
    <n v="1358437958"/>
    <b v="1"/>
    <x v="302"/>
    <x v="1046"/>
    <b v="1"/>
    <s v="publishing/radio &amp; podcasts"/>
    <n v="16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x v="303"/>
    <x v="1047"/>
    <b v="1"/>
    <s v="publishing/radio &amp; podcasts"/>
    <n v="45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x v="290"/>
    <x v="1048"/>
    <b v="1"/>
    <s v="publishing/radio &amp; podcasts"/>
    <n v="108"/>
    <x v="3"/>
    <s v="radio &amp; podcasts"/>
    <x v="1466"/>
    <d v="2016-01-12T05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x v="304"/>
    <x v="1049"/>
    <b v="1"/>
    <s v="publishing/radio &amp; podcasts"/>
    <n v="11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x v="305"/>
    <x v="1050"/>
    <b v="1"/>
    <s v="publishing/radio &amp; podcasts"/>
    <n v="10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x v="306"/>
    <x v="1051"/>
    <b v="1"/>
    <s v="publishing/radio &amp; podcasts"/>
    <n v="10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x v="75"/>
    <x v="1052"/>
    <b v="1"/>
    <s v="publishing/radio &amp; podcasts"/>
    <n v="12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x v="307"/>
    <x v="1053"/>
    <b v="1"/>
    <s v="publishing/radio &amp; podcasts"/>
    <n v="10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x v="226"/>
    <x v="1054"/>
    <b v="1"/>
    <s v="publishing/radio &amp; podcasts"/>
    <n v="139"/>
    <x v="3"/>
    <s v="radio &amp; podcasts"/>
    <x v="1472"/>
    <d v="2013-10-16T13:01:43"/>
  </r>
  <r>
    <n v="1473"/>
    <s v="ONE LOVES ONLY FORM"/>
    <s v="Public Radio Project"/>
    <x v="15"/>
    <x v="1023"/>
    <x v="0"/>
    <s v="US"/>
    <s v="USD"/>
    <n v="1330644639"/>
    <n v="1328052639"/>
    <b v="1"/>
    <x v="5"/>
    <x v="1055"/>
    <b v="1"/>
    <s v="publishing/radio &amp; podcasts"/>
    <n v="12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x v="88"/>
    <x v="1056"/>
    <b v="1"/>
    <s v="publishing/radio &amp; podcasts"/>
    <n v="1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x v="308"/>
    <x v="1057"/>
    <b v="1"/>
    <s v="publishing/radio &amp; podcasts"/>
    <n v="1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x v="309"/>
    <x v="1058"/>
    <b v="1"/>
    <s v="publishing/radio &amp; podcasts"/>
    <n v="66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x v="232"/>
    <x v="1059"/>
    <b v="1"/>
    <s v="publishing/radio &amp; podcasts"/>
    <n v="11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x v="310"/>
    <x v="1060"/>
    <b v="1"/>
    <s v="publishing/radio &amp; podcasts"/>
    <n v="118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x v="26"/>
    <x v="1061"/>
    <b v="1"/>
    <s v="publishing/radio &amp; podcasts"/>
    <n v="1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x v="311"/>
    <x v="1062"/>
    <b v="1"/>
    <s v="publishing/radio &amp; podcasts"/>
    <n v="11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x v="79"/>
    <x v="827"/>
    <b v="0"/>
    <s v="publishing/fiction"/>
    <n v="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x v="29"/>
    <x v="144"/>
    <b v="0"/>
    <s v="publishing/fiction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x v="84"/>
    <x v="380"/>
    <b v="0"/>
    <s v="publishing/fiction"/>
    <n v="1"/>
    <x v="3"/>
    <s v="fiction"/>
    <x v="1483"/>
    <d v="2016-07-22T04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x v="78"/>
    <x v="121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x v="83"/>
    <x v="73"/>
    <b v="0"/>
    <s v="publishing/fiction"/>
    <n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x v="83"/>
    <x v="580"/>
    <b v="0"/>
    <s v="publishing/fiction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x v="78"/>
    <x v="121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x v="79"/>
    <x v="88"/>
    <b v="0"/>
    <s v="publishing/fiction"/>
    <n v="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x v="78"/>
    <x v="121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x v="10"/>
    <x v="1063"/>
    <b v="0"/>
    <s v="publishing/fiction"/>
    <n v="3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x v="29"/>
    <x v="101"/>
    <b v="0"/>
    <s v="publishing/fiction"/>
    <n v="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x v="84"/>
    <x v="2"/>
    <b v="0"/>
    <s v="publishing/fiction"/>
    <n v="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x v="78"/>
    <x v="121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x v="202"/>
    <x v="1064"/>
    <b v="0"/>
    <s v="publishing/fiction"/>
    <n v="9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x v="78"/>
    <x v="121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x v="78"/>
    <x v="121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x v="29"/>
    <x v="120"/>
    <b v="0"/>
    <s v="publishing/fiction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x v="83"/>
    <x v="1065"/>
    <b v="0"/>
    <s v="publishing/fiction"/>
    <n v="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x v="29"/>
    <x v="144"/>
    <b v="0"/>
    <s v="publishing/fiction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x v="41"/>
    <x v="1066"/>
    <b v="0"/>
    <s v="publishing/fiction"/>
    <n v="25"/>
    <x v="3"/>
    <s v="fiction"/>
    <x v="1500"/>
    <d v="2013-05-01T21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x v="312"/>
    <x v="1067"/>
    <b v="1"/>
    <s v="photography/photobooks"/>
    <n v="16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x v="313"/>
    <x v="1068"/>
    <b v="1"/>
    <s v="photography/photobooks"/>
    <n v="1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x v="26"/>
    <x v="1069"/>
    <b v="1"/>
    <s v="photography/photobooks"/>
    <n v="108"/>
    <x v="8"/>
    <s v="photobooks"/>
    <x v="1503"/>
    <d v="2016-10-23T08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x v="314"/>
    <x v="1070"/>
    <b v="1"/>
    <s v="photography/photobooks"/>
    <n v="27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x v="315"/>
    <x v="1071"/>
    <b v="1"/>
    <s v="photography/photobooks"/>
    <n v="1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x v="68"/>
    <x v="1072"/>
    <b v="1"/>
    <s v="photography/photobooks"/>
    <n v="11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x v="51"/>
    <x v="1073"/>
    <b v="1"/>
    <s v="photography/photobooks"/>
    <n v="2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x v="263"/>
    <x v="1074"/>
    <b v="1"/>
    <s v="photography/photobooks"/>
    <n v="1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x v="193"/>
    <x v="1075"/>
    <b v="1"/>
    <s v="photography/photobooks"/>
    <n v="12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x v="316"/>
    <x v="1076"/>
    <b v="1"/>
    <s v="photography/photobooks"/>
    <n v="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x v="190"/>
    <x v="1077"/>
    <b v="1"/>
    <s v="photography/photobooks"/>
    <n v="11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x v="317"/>
    <x v="1078"/>
    <b v="1"/>
    <s v="photography/photobooks"/>
    <n v="5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x v="224"/>
    <x v="1079"/>
    <b v="1"/>
    <s v="photography/photobooks"/>
    <n v="15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x v="282"/>
    <x v="1080"/>
    <b v="1"/>
    <s v="photography/photobooks"/>
    <n v="10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x v="160"/>
    <x v="1081"/>
    <b v="1"/>
    <s v="photography/photobooks"/>
    <n v="15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x v="318"/>
    <x v="1082"/>
    <b v="1"/>
    <s v="photography/photobooks"/>
    <n v="10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x v="319"/>
    <x v="1083"/>
    <b v="1"/>
    <s v="photography/photobooks"/>
    <n v="16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x v="163"/>
    <x v="1084"/>
    <b v="1"/>
    <s v="photography/photobooks"/>
    <n v="2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x v="108"/>
    <x v="1085"/>
    <b v="1"/>
    <s v="photography/photobooks"/>
    <n v="103"/>
    <x v="8"/>
    <s v="photobooks"/>
    <x v="1519"/>
    <d v="2014-06-20T21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x v="157"/>
    <x v="1086"/>
    <b v="1"/>
    <s v="photography/photobooks"/>
    <n v="10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x v="97"/>
    <x v="1087"/>
    <b v="1"/>
    <s v="photography/photobooks"/>
    <n v="10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x v="320"/>
    <x v="1088"/>
    <b v="1"/>
    <s v="photography/photobooks"/>
    <n v="1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x v="198"/>
    <x v="483"/>
    <b v="1"/>
    <s v="photography/photobooks"/>
    <n v="1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x v="33"/>
    <x v="1089"/>
    <b v="1"/>
    <s v="photography/photobooks"/>
    <n v="20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x v="205"/>
    <x v="1090"/>
    <b v="1"/>
    <s v="photography/photobooks"/>
    <n v="17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x v="321"/>
    <x v="1091"/>
    <b v="1"/>
    <s v="photography/photobooks"/>
    <n v="12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x v="16"/>
    <x v="216"/>
    <b v="1"/>
    <s v="photography/photobooks"/>
    <n v="110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x v="322"/>
    <x v="1092"/>
    <b v="1"/>
    <s v="photography/photobooks"/>
    <n v="28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x v="261"/>
    <x v="1093"/>
    <b v="1"/>
    <s v="photography/photobooks"/>
    <n v="10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x v="323"/>
    <x v="1094"/>
    <b v="1"/>
    <s v="photography/photobooks"/>
    <n v="13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x v="196"/>
    <x v="1095"/>
    <b v="1"/>
    <s v="photography/photobooks"/>
    <n v="176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x v="324"/>
    <x v="1096"/>
    <b v="1"/>
    <s v="photography/photobooks"/>
    <n v="48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x v="325"/>
    <x v="1097"/>
    <b v="1"/>
    <s v="photography/photobooks"/>
    <n v="14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x v="232"/>
    <x v="1098"/>
    <b v="1"/>
    <s v="photography/photobooks"/>
    <n v="41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x v="238"/>
    <x v="1099"/>
    <b v="1"/>
    <s v="photography/photobooks"/>
    <n v="13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x v="326"/>
    <x v="1100"/>
    <b v="1"/>
    <s v="photography/photobooks"/>
    <n v="25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x v="291"/>
    <x v="1101"/>
    <b v="1"/>
    <s v="photography/photobooks"/>
    <n v="18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x v="67"/>
    <x v="1102"/>
    <b v="1"/>
    <s v="photography/photobooks"/>
    <n v="10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x v="4"/>
    <x v="1103"/>
    <b v="1"/>
    <s v="photography/photobooks"/>
    <n v="1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x v="15"/>
    <x v="1104"/>
    <b v="1"/>
    <s v="photography/photobooks"/>
    <n v="11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x v="84"/>
    <x v="362"/>
    <b v="0"/>
    <s v="photography/nature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x v="29"/>
    <x v="135"/>
    <b v="0"/>
    <s v="photography/nature"/>
    <n v="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x v="29"/>
    <x v="119"/>
    <b v="0"/>
    <s v="photography/nature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x v="78"/>
    <x v="121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x v="29"/>
    <x v="120"/>
    <b v="0"/>
    <s v="photography/nature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x v="202"/>
    <x v="1105"/>
    <b v="0"/>
    <s v="photography/nature"/>
    <n v="2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x v="78"/>
    <x v="121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x v="29"/>
    <x v="88"/>
    <b v="0"/>
    <s v="photography/nature"/>
    <n v="9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x v="79"/>
    <x v="1106"/>
    <b v="0"/>
    <s v="photography/nature"/>
    <n v="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x v="63"/>
    <x v="1107"/>
    <b v="0"/>
    <s v="photography/nature"/>
    <n v="1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x v="78"/>
    <x v="121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x v="38"/>
    <x v="1108"/>
    <b v="0"/>
    <s v="photography/nature"/>
    <n v="4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x v="78"/>
    <x v="121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x v="78"/>
    <x v="121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x v="78"/>
    <x v="121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x v="8"/>
    <x v="1109"/>
    <b v="0"/>
    <s v="photography/nature"/>
    <n v="4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x v="29"/>
    <x v="101"/>
    <b v="0"/>
    <s v="photography/nature"/>
    <n v="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x v="83"/>
    <x v="123"/>
    <b v="0"/>
    <s v="photography/nature"/>
    <n v="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x v="29"/>
    <x v="73"/>
    <b v="0"/>
    <s v="photography/nature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x v="80"/>
    <x v="825"/>
    <b v="0"/>
    <s v="photography/nature"/>
    <n v="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x v="29"/>
    <x v="402"/>
    <b v="0"/>
    <s v="publishing/art books"/>
    <n v="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x v="78"/>
    <x v="121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x v="84"/>
    <x v="655"/>
    <b v="0"/>
    <s v="publishing/art books"/>
    <n v="1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x v="29"/>
    <x v="119"/>
    <b v="0"/>
    <s v="publishing/art books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x v="29"/>
    <x v="101"/>
    <b v="0"/>
    <s v="publishing/art books"/>
    <n v="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x v="211"/>
    <x v="1110"/>
    <b v="0"/>
    <s v="publishing/art books"/>
    <n v="2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x v="62"/>
    <x v="1111"/>
    <b v="0"/>
    <s v="publishing/art books"/>
    <n v="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x v="19"/>
    <x v="1112"/>
    <b v="0"/>
    <s v="publishing/art books"/>
    <n v="14"/>
    <x v="3"/>
    <s v="art books"/>
    <x v="1568"/>
    <d v="2014-12-24T01:29:45"/>
  </r>
  <r>
    <n v="1569"/>
    <s v="to be removed (Canceled)"/>
    <s v="to be removed"/>
    <x v="11"/>
    <x v="117"/>
    <x v="1"/>
    <s v="US"/>
    <s v="USD"/>
    <n v="1369498714"/>
    <n v="1366906714"/>
    <b v="0"/>
    <x v="78"/>
    <x v="121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x v="47"/>
    <x v="1113"/>
    <b v="0"/>
    <s v="publishing/art books"/>
    <n v="4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x v="80"/>
    <x v="135"/>
    <b v="0"/>
    <s v="publishing/art books"/>
    <n v="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x v="83"/>
    <x v="683"/>
    <b v="0"/>
    <s v="publishing/art books"/>
    <n v="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x v="83"/>
    <x v="1114"/>
    <b v="0"/>
    <s v="publishing/art books"/>
    <n v="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x v="79"/>
    <x v="1115"/>
    <b v="0"/>
    <s v="publishing/art books"/>
    <n v="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x v="2"/>
    <x v="1116"/>
    <b v="0"/>
    <s v="publishing/art books"/>
    <n v="2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x v="73"/>
    <x v="177"/>
    <b v="0"/>
    <s v="publishing/art books"/>
    <n v="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x v="84"/>
    <x v="440"/>
    <b v="0"/>
    <s v="publishing/art books"/>
    <n v="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x v="80"/>
    <x v="22"/>
    <b v="0"/>
    <s v="publishing/art books"/>
    <n v="1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x v="84"/>
    <x v="448"/>
    <b v="0"/>
    <s v="publishing/art books"/>
    <n v="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x v="78"/>
    <x v="121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x v="29"/>
    <x v="144"/>
    <b v="0"/>
    <s v="photography/places"/>
    <n v="1"/>
    <x v="8"/>
    <s v="places"/>
    <x v="1581"/>
    <d v="2015-12-19T10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x v="83"/>
    <x v="1117"/>
    <b v="0"/>
    <s v="photography/places"/>
    <n v="9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x v="29"/>
    <x v="2"/>
    <b v="0"/>
    <s v="photography/places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x v="78"/>
    <x v="121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x v="8"/>
    <x v="1118"/>
    <b v="0"/>
    <s v="photography/places"/>
    <n v="79"/>
    <x v="8"/>
    <s v="places"/>
    <x v="1585"/>
    <d v="2016-12-25T11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x v="78"/>
    <x v="121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x v="29"/>
    <x v="120"/>
    <b v="0"/>
    <s v="photography/places"/>
    <n v="0"/>
    <x v="8"/>
    <s v="places"/>
    <x v="1587"/>
    <d v="2014-12-13T22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x v="78"/>
    <x v="121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x v="78"/>
    <x v="121"/>
    <b v="0"/>
    <s v="photography/places"/>
    <n v="0"/>
    <x v="8"/>
    <s v="places"/>
    <x v="1589"/>
    <d v="2015-10-09T23:38:06"/>
  </r>
  <r>
    <n v="1590"/>
    <s v="An Italian Adventure"/>
    <s v="Discover Italy through photography."/>
    <x v="127"/>
    <x v="806"/>
    <x v="2"/>
    <s v="IT"/>
    <s v="EUR"/>
    <n v="1443040464"/>
    <n v="1440448464"/>
    <b v="0"/>
    <x v="84"/>
    <x v="1119"/>
    <b v="0"/>
    <s v="photography/places"/>
    <n v="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x v="297"/>
    <x v="1120"/>
    <b v="0"/>
    <s v="photography/places"/>
    <n v="2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x v="78"/>
    <x v="121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x v="83"/>
    <x v="120"/>
    <b v="0"/>
    <s v="photography/places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x v="73"/>
    <x v="372"/>
    <b v="0"/>
    <s v="photography/places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x v="63"/>
    <x v="375"/>
    <b v="0"/>
    <s v="photography/places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x v="83"/>
    <x v="380"/>
    <b v="0"/>
    <s v="photography/places"/>
    <n v="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x v="78"/>
    <x v="121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x v="29"/>
    <x v="120"/>
    <b v="0"/>
    <s v="photography/places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x v="78"/>
    <x v="121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x v="82"/>
    <x v="99"/>
    <b v="0"/>
    <s v="photography/places"/>
    <n v="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x v="66"/>
    <x v="1042"/>
    <b v="1"/>
    <s v="music/rock"/>
    <n v="10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x v="58"/>
    <x v="1121"/>
    <b v="1"/>
    <s v="music/rock"/>
    <n v="100"/>
    <x v="4"/>
    <s v="rock"/>
    <x v="1602"/>
    <d v="2011-10-14T23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x v="209"/>
    <x v="1122"/>
    <b v="1"/>
    <s v="music/rock"/>
    <n v="10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x v="16"/>
    <x v="1123"/>
    <b v="1"/>
    <s v="music/rock"/>
    <n v="12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x v="34"/>
    <x v="1124"/>
    <b v="1"/>
    <s v="music/rock"/>
    <n v="1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x v="297"/>
    <x v="1125"/>
    <b v="1"/>
    <s v="music/rock"/>
    <n v="10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x v="242"/>
    <x v="1126"/>
    <b v="1"/>
    <s v="music/rock"/>
    <n v="14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x v="23"/>
    <x v="1127"/>
    <b v="1"/>
    <s v="music/rock"/>
    <n v="1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x v="80"/>
    <x v="1128"/>
    <b v="1"/>
    <s v="music/rock"/>
    <n v="11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x v="300"/>
    <x v="1129"/>
    <b v="1"/>
    <s v="music/rock"/>
    <n v="272"/>
    <x v="4"/>
    <s v="rock"/>
    <x v="1610"/>
    <d v="2012-12-15T22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x v="74"/>
    <x v="1130"/>
    <b v="1"/>
    <s v="music/rock"/>
    <n v="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x v="202"/>
    <x v="73"/>
    <b v="1"/>
    <s v="music/rock"/>
    <n v="11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x v="55"/>
    <x v="1131"/>
    <b v="1"/>
    <s v="music/rock"/>
    <n v="10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x v="99"/>
    <x v="1122"/>
    <b v="1"/>
    <s v="music/rock"/>
    <n v="10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x v="327"/>
    <x v="1132"/>
    <b v="1"/>
    <s v="music/rock"/>
    <n v="1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x v="328"/>
    <x v="1133"/>
    <b v="1"/>
    <s v="music/rock"/>
    <n v="104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x v="150"/>
    <x v="1134"/>
    <b v="1"/>
    <s v="music/rock"/>
    <n v="146"/>
    <x v="4"/>
    <s v="rock"/>
    <x v="1617"/>
    <d v="2013-11-01T19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x v="74"/>
    <x v="1135"/>
    <b v="1"/>
    <s v="music/rock"/>
    <n v="10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x v="23"/>
    <x v="1136"/>
    <b v="1"/>
    <s v="music/rock"/>
    <n v="133"/>
    <x v="4"/>
    <s v="rock"/>
    <x v="1619"/>
    <d v="2014-09-15T04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x v="57"/>
    <x v="1137"/>
    <b v="1"/>
    <s v="music/rock"/>
    <n v="11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x v="77"/>
    <x v="1138"/>
    <b v="1"/>
    <s v="music/rock"/>
    <n v="12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x v="71"/>
    <x v="1139"/>
    <b v="1"/>
    <s v="music/rock"/>
    <n v="10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x v="59"/>
    <x v="1140"/>
    <b v="1"/>
    <s v="music/rock"/>
    <n v="10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x v="20"/>
    <x v="1141"/>
    <b v="1"/>
    <s v="music/rock"/>
    <n v="1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x v="201"/>
    <x v="1142"/>
    <b v="1"/>
    <s v="music/rock"/>
    <n v="15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x v="52"/>
    <x v="1143"/>
    <b v="1"/>
    <s v="music/rock"/>
    <n v="1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x v="44"/>
    <x v="1144"/>
    <b v="1"/>
    <s v="music/rock"/>
    <n v="117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x v="106"/>
    <x v="1145"/>
    <b v="1"/>
    <s v="music/rock"/>
    <n v="10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x v="141"/>
    <x v="1146"/>
    <b v="1"/>
    <s v="music/rock"/>
    <n v="10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x v="149"/>
    <x v="1147"/>
    <b v="1"/>
    <s v="music/rock"/>
    <n v="26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x v="182"/>
    <x v="1148"/>
    <b v="1"/>
    <s v="music/rock"/>
    <n v="1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x v="5"/>
    <x v="1149"/>
    <b v="1"/>
    <s v="music/rock"/>
    <n v="10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x v="6"/>
    <x v="1150"/>
    <b v="1"/>
    <s v="music/rock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x v="58"/>
    <x v="1151"/>
    <b v="1"/>
    <s v="music/rock"/>
    <n v="10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x v="77"/>
    <x v="1152"/>
    <b v="1"/>
    <s v="music/rock"/>
    <n v="12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x v="45"/>
    <x v="1153"/>
    <b v="1"/>
    <s v="music/rock"/>
    <n v="10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x v="41"/>
    <x v="1154"/>
    <b v="1"/>
    <s v="music/rock"/>
    <n v="104"/>
    <x v="4"/>
    <s v="rock"/>
    <x v="1637"/>
    <d v="2009-12-31T23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x v="74"/>
    <x v="1155"/>
    <b v="1"/>
    <s v="music/rock"/>
    <n v="1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x v="10"/>
    <x v="1156"/>
    <b v="1"/>
    <s v="music/rock"/>
    <n v="1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x v="57"/>
    <x v="1157"/>
    <b v="1"/>
    <s v="music/rock"/>
    <n v="170"/>
    <x v="4"/>
    <s v="rock"/>
    <x v="1640"/>
    <d v="2010-08-03T01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x v="55"/>
    <x v="1158"/>
    <b v="1"/>
    <s v="music/pop"/>
    <n v="10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x v="33"/>
    <x v="314"/>
    <b v="1"/>
    <s v="music/pop"/>
    <n v="100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x v="77"/>
    <x v="1159"/>
    <b v="1"/>
    <s v="music/pop"/>
    <n v="12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x v="130"/>
    <x v="1160"/>
    <b v="1"/>
    <s v="music/pop"/>
    <n v="11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x v="73"/>
    <x v="1161"/>
    <b v="1"/>
    <s v="music/pop"/>
    <n v="11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x v="183"/>
    <x v="1162"/>
    <b v="1"/>
    <s v="music/pop"/>
    <n v="11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x v="67"/>
    <x v="1163"/>
    <b v="1"/>
    <s v="music/pop"/>
    <n v="1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x v="240"/>
    <x v="1164"/>
    <b v="1"/>
    <s v="music/pop"/>
    <n v="1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x v="75"/>
    <x v="1165"/>
    <b v="1"/>
    <s v="music/pop"/>
    <n v="10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x v="58"/>
    <x v="1166"/>
    <b v="1"/>
    <s v="music/pop"/>
    <n v="14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x v="9"/>
    <x v="1167"/>
    <b v="1"/>
    <s v="music/pop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x v="16"/>
    <x v="1168"/>
    <b v="1"/>
    <s v="music/pop"/>
    <n v="10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x v="129"/>
    <x v="1169"/>
    <b v="1"/>
    <s v="music/pop"/>
    <n v="17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x v="69"/>
    <x v="1170"/>
    <b v="1"/>
    <s v="music/pop"/>
    <n v="120"/>
    <x v="4"/>
    <s v="pop"/>
    <x v="1654"/>
    <d v="2012-04-18T21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x v="53"/>
    <x v="1171"/>
    <b v="1"/>
    <s v="music/pop"/>
    <n v="14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x v="53"/>
    <x v="1172"/>
    <b v="1"/>
    <s v="music/pop"/>
    <n v="100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x v="170"/>
    <x v="1173"/>
    <b v="1"/>
    <s v="music/pop"/>
    <n v="10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x v="329"/>
    <x v="1174"/>
    <b v="1"/>
    <s v="music/pop"/>
    <n v="13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x v="43"/>
    <x v="1175"/>
    <b v="1"/>
    <s v="music/pop"/>
    <n v="1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x v="17"/>
    <x v="676"/>
    <b v="1"/>
    <s v="music/pop"/>
    <n v="125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x v="21"/>
    <x v="1176"/>
    <b v="1"/>
    <s v="music/pop"/>
    <n v="10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x v="95"/>
    <x v="1177"/>
    <b v="1"/>
    <s v="music/pop"/>
    <n v="103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x v="58"/>
    <x v="1178"/>
    <b v="1"/>
    <s v="music/pop"/>
    <n v="1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x v="30"/>
    <x v="1179"/>
    <b v="1"/>
    <s v="music/pop"/>
    <n v="12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x v="251"/>
    <x v="1180"/>
    <b v="1"/>
    <s v="music/pop"/>
    <n v="119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x v="15"/>
    <x v="1181"/>
    <b v="1"/>
    <s v="music/pop"/>
    <n v="1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x v="141"/>
    <x v="1182"/>
    <b v="1"/>
    <s v="music/pop"/>
    <n v="12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x v="318"/>
    <x v="1183"/>
    <b v="1"/>
    <s v="music/pop"/>
    <n v="10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x v="47"/>
    <x v="399"/>
    <b v="1"/>
    <s v="music/pop"/>
    <n v="140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x v="23"/>
    <x v="1184"/>
    <b v="1"/>
    <s v="music/pop"/>
    <n v="103"/>
    <x v="4"/>
    <s v="pop"/>
    <x v="1670"/>
    <d v="2010-07-05T04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x v="99"/>
    <x v="1185"/>
    <b v="1"/>
    <s v="music/pop"/>
    <n v="10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x v="72"/>
    <x v="1186"/>
    <b v="1"/>
    <s v="music/pop"/>
    <n v="11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x v="211"/>
    <x v="1187"/>
    <b v="1"/>
    <s v="music/pop"/>
    <n v="12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x v="116"/>
    <x v="1188"/>
    <b v="1"/>
    <s v="music/pop"/>
    <n v="202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x v="69"/>
    <x v="208"/>
    <b v="1"/>
    <s v="music/pop"/>
    <n v="137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x v="288"/>
    <x v="1189"/>
    <b v="1"/>
    <s v="music/pop"/>
    <n v="115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x v="288"/>
    <x v="1190"/>
    <b v="1"/>
    <s v="music/pop"/>
    <n v="11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x v="72"/>
    <x v="1191"/>
    <b v="1"/>
    <s v="music/pop"/>
    <n v="118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x v="66"/>
    <x v="368"/>
    <b v="1"/>
    <s v="music/pop"/>
    <n v="175"/>
    <x v="4"/>
    <s v="pop"/>
    <x v="1679"/>
    <d v="2011-07-22T01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x v="20"/>
    <x v="1192"/>
    <b v="1"/>
    <s v="music/pop"/>
    <n v="11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x v="330"/>
    <x v="1193"/>
    <b v="0"/>
    <s v="music/faith"/>
    <n v="10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x v="78"/>
    <x v="121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x v="73"/>
    <x v="1194"/>
    <b v="0"/>
    <s v="music/faith"/>
    <n v="22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x v="21"/>
    <x v="1195"/>
    <b v="0"/>
    <s v="music/faith"/>
    <n v="10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x v="41"/>
    <x v="1196"/>
    <b v="0"/>
    <s v="music/faith"/>
    <n v="10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x v="29"/>
    <x v="656"/>
    <b v="0"/>
    <s v="music/faith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x v="70"/>
    <x v="1197"/>
    <b v="0"/>
    <s v="music/faith"/>
    <n v="3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x v="63"/>
    <x v="1198"/>
    <b v="0"/>
    <s v="music/faith"/>
    <n v="44"/>
    <x v="4"/>
    <s v="faith"/>
    <x v="1688"/>
    <d v="2017-04-09T11:49:54"/>
  </r>
  <r>
    <n v="1689"/>
    <s v="Fly Away"/>
    <s v="Praising the Living God in the second half of life."/>
    <x v="262"/>
    <x v="1162"/>
    <x v="3"/>
    <s v="US"/>
    <s v="USD"/>
    <n v="1489700230"/>
    <n v="1487111830"/>
    <b v="0"/>
    <x v="25"/>
    <x v="1199"/>
    <b v="0"/>
    <s v="music/faith"/>
    <n v="1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x v="202"/>
    <x v="1200"/>
    <b v="0"/>
    <s v="music/faith"/>
    <n v="2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x v="44"/>
    <x v="1201"/>
    <b v="0"/>
    <s v="music/faith"/>
    <n v="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x v="41"/>
    <x v="1202"/>
    <b v="0"/>
    <s v="music/faith"/>
    <n v="4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x v="22"/>
    <x v="431"/>
    <b v="0"/>
    <s v="music/faith"/>
    <n v="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x v="29"/>
    <x v="144"/>
    <b v="0"/>
    <s v="music/faith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x v="23"/>
    <x v="1203"/>
    <b v="0"/>
    <s v="music/faith"/>
    <n v="1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x v="78"/>
    <x v="121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x v="19"/>
    <x v="1204"/>
    <b v="0"/>
    <s v="music/faith"/>
    <n v="2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x v="78"/>
    <x v="121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x v="80"/>
    <x v="1205"/>
    <b v="0"/>
    <s v="music/faith"/>
    <n v="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x v="1"/>
    <x v="1206"/>
    <b v="0"/>
    <s v="music/faith"/>
    <n v="2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x v="84"/>
    <x v="144"/>
    <b v="0"/>
    <s v="music/faith"/>
    <n v="0"/>
    <x v="4"/>
    <s v="faith"/>
    <x v="1701"/>
    <d v="2015-01-15T15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x v="29"/>
    <x v="120"/>
    <b v="0"/>
    <s v="music/faith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x v="84"/>
    <x v="156"/>
    <b v="0"/>
    <s v="music/faith"/>
    <n v="1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x v="202"/>
    <x v="1207"/>
    <b v="0"/>
    <s v="music/faith"/>
    <n v="6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x v="78"/>
    <x v="121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x v="78"/>
    <x v="121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x v="82"/>
    <x v="1208"/>
    <b v="0"/>
    <s v="music/faith"/>
    <n v="1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x v="78"/>
    <x v="121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x v="80"/>
    <x v="1209"/>
    <b v="0"/>
    <s v="music/faith"/>
    <n v="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x v="29"/>
    <x v="441"/>
    <b v="0"/>
    <s v="music/faith"/>
    <n v="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x v="84"/>
    <x v="1210"/>
    <b v="0"/>
    <s v="music/faith"/>
    <n v="1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x v="78"/>
    <x v="121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x v="29"/>
    <x v="73"/>
    <b v="0"/>
    <s v="music/faith"/>
    <n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x v="57"/>
    <x v="1211"/>
    <b v="0"/>
    <s v="music/faith"/>
    <n v="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x v="84"/>
    <x v="148"/>
    <b v="0"/>
    <s v="music/faith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x v="83"/>
    <x v="73"/>
    <b v="0"/>
    <s v="music/faith"/>
    <n v="8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x v="14"/>
    <x v="1212"/>
    <b v="0"/>
    <s v="music/faith"/>
    <n v="43"/>
    <x v="4"/>
    <s v="faith"/>
    <x v="1717"/>
    <d v="2016-04-21T04:00:00"/>
  </r>
  <r>
    <n v="1718"/>
    <s v="The Prodigal Son"/>
    <s v="A melody for the galaxy."/>
    <x v="19"/>
    <x v="735"/>
    <x v="2"/>
    <s v="US"/>
    <s v="USD"/>
    <n v="1463201940"/>
    <n v="1459435149"/>
    <b v="0"/>
    <x v="84"/>
    <x v="822"/>
    <b v="0"/>
    <s v="music/faith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x v="83"/>
    <x v="123"/>
    <b v="0"/>
    <s v="music/faith"/>
    <n v="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x v="22"/>
    <x v="1213"/>
    <b v="0"/>
    <s v="music/faith"/>
    <n v="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x v="78"/>
    <x v="121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x v="29"/>
    <x v="120"/>
    <b v="0"/>
    <s v="music/faith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x v="83"/>
    <x v="1214"/>
    <b v="0"/>
    <s v="music/faith"/>
    <n v="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x v="80"/>
    <x v="435"/>
    <b v="0"/>
    <s v="music/faith"/>
    <n v="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x v="82"/>
    <x v="1215"/>
    <b v="0"/>
    <s v="music/faith"/>
    <n v="1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x v="38"/>
    <x v="1216"/>
    <b v="0"/>
    <s v="music/faith"/>
    <n v="3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x v="29"/>
    <x v="120"/>
    <b v="0"/>
    <s v="music/faith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x v="63"/>
    <x v="1217"/>
    <b v="0"/>
    <s v="music/faith"/>
    <n v="6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x v="78"/>
    <x v="121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x v="78"/>
    <x v="121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x v="78"/>
    <x v="121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x v="78"/>
    <x v="121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x v="78"/>
    <x v="121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x v="29"/>
    <x v="120"/>
    <b v="0"/>
    <s v="music/faith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x v="84"/>
    <x v="687"/>
    <b v="0"/>
    <s v="music/faith"/>
    <n v="11"/>
    <x v="4"/>
    <s v="faith"/>
    <x v="1735"/>
    <d v="2016-08-07T19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x v="29"/>
    <x v="1218"/>
    <b v="0"/>
    <s v="music/faith"/>
    <n v="1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x v="41"/>
    <x v="98"/>
    <b v="0"/>
    <s v="music/faith"/>
    <n v="21"/>
    <x v="4"/>
    <s v="faith"/>
    <x v="1737"/>
    <d v="2015-07-20T22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x v="29"/>
    <x v="135"/>
    <b v="0"/>
    <s v="music/faith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x v="29"/>
    <x v="120"/>
    <b v="0"/>
    <s v="music/faith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x v="78"/>
    <x v="121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x v="47"/>
    <x v="1219"/>
    <b v="1"/>
    <s v="photography/photobooks"/>
    <n v="11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x v="69"/>
    <x v="1220"/>
    <b v="1"/>
    <s v="photography/photobooks"/>
    <n v="10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x v="85"/>
    <x v="1221"/>
    <b v="1"/>
    <s v="photography/photobooks"/>
    <n v="10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x v="16"/>
    <x v="1222"/>
    <b v="1"/>
    <s v="photography/photobooks"/>
    <n v="11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x v="30"/>
    <x v="1223"/>
    <b v="1"/>
    <s v="photography/photobooks"/>
    <n v="114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x v="329"/>
    <x v="1224"/>
    <b v="1"/>
    <s v="photography/photobooks"/>
    <n v="14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x v="180"/>
    <x v="1225"/>
    <b v="1"/>
    <s v="photography/photobooks"/>
    <n v="105"/>
    <x v="8"/>
    <s v="photobooks"/>
    <x v="1747"/>
    <d v="2015-11-13T15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x v="331"/>
    <x v="1226"/>
    <b v="1"/>
    <s v="photography/photobooks"/>
    <n v="13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x v="132"/>
    <x v="1156"/>
    <b v="1"/>
    <s v="photography/photobooks"/>
    <n v="12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x v="207"/>
    <x v="1227"/>
    <b v="1"/>
    <s v="photography/photobooks"/>
    <n v="202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x v="42"/>
    <x v="1228"/>
    <b v="1"/>
    <s v="photography/photobooks"/>
    <n v="103"/>
    <x v="8"/>
    <s v="photobooks"/>
    <x v="1751"/>
    <d v="2015-03-19T17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x v="240"/>
    <x v="1229"/>
    <b v="1"/>
    <s v="photography/photobooks"/>
    <n v="26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x v="2"/>
    <x v="1230"/>
    <b v="1"/>
    <s v="photography/photobooks"/>
    <n v="1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x v="240"/>
    <x v="1231"/>
    <b v="1"/>
    <s v="photography/photobooks"/>
    <n v="11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x v="80"/>
    <x v="501"/>
    <b v="1"/>
    <s v="photography/photobooks"/>
    <n v="1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x v="148"/>
    <x v="1232"/>
    <b v="1"/>
    <s v="photography/photobooks"/>
    <n v="10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x v="25"/>
    <x v="1233"/>
    <b v="1"/>
    <s v="photography/photobooks"/>
    <n v="11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x v="74"/>
    <x v="1234"/>
    <b v="1"/>
    <s v="photography/photobooks"/>
    <n v="115"/>
    <x v="8"/>
    <s v="photobooks"/>
    <x v="1758"/>
    <d v="2016-07-14T22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x v="72"/>
    <x v="1235"/>
    <b v="1"/>
    <s v="photography/photobooks"/>
    <n v="10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x v="332"/>
    <x v="1236"/>
    <b v="1"/>
    <s v="photography/photobooks"/>
    <n v="165"/>
    <x v="8"/>
    <s v="photobooks"/>
    <x v="1760"/>
    <d v="2016-02-25T16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x v="83"/>
    <x v="1237"/>
    <b v="1"/>
    <s v="photography/photobooks"/>
    <n v="155"/>
    <x v="8"/>
    <s v="photobooks"/>
    <x v="1761"/>
    <d v="2015-09-12T13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x v="20"/>
    <x v="1238"/>
    <b v="1"/>
    <s v="photography/photobooks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x v="115"/>
    <x v="1239"/>
    <b v="1"/>
    <s v="photography/photobooks"/>
    <n v="10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x v="70"/>
    <x v="1240"/>
    <b v="0"/>
    <s v="photography/photobooks"/>
    <n v="2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x v="273"/>
    <x v="1241"/>
    <b v="0"/>
    <s v="photography/photobooks"/>
    <n v="59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x v="78"/>
    <x v="121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x v="70"/>
    <x v="1242"/>
    <b v="0"/>
    <s v="photography/photobooks"/>
    <n v="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x v="41"/>
    <x v="1243"/>
    <b v="0"/>
    <s v="photography/photobooks"/>
    <n v="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x v="19"/>
    <x v="1244"/>
    <b v="0"/>
    <s v="photography/photobooks"/>
    <n v="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x v="297"/>
    <x v="450"/>
    <b v="0"/>
    <s v="photography/photobooks"/>
    <n v="5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x v="20"/>
    <x v="1245"/>
    <b v="0"/>
    <s v="photography/photobooks"/>
    <n v="21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x v="10"/>
    <x v="1246"/>
    <b v="0"/>
    <s v="photography/photobooks"/>
    <n v="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x v="10"/>
    <x v="1247"/>
    <b v="0"/>
    <s v="photography/photobooks"/>
    <n v="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x v="62"/>
    <x v="1248"/>
    <b v="0"/>
    <s v="photography/photobooks"/>
    <n v="46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x v="204"/>
    <x v="1249"/>
    <b v="0"/>
    <s v="photography/photobooks"/>
    <n v="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x v="80"/>
    <x v="33"/>
    <b v="0"/>
    <s v="photography/photobooks"/>
    <n v="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x v="73"/>
    <x v="1250"/>
    <b v="0"/>
    <s v="photography/photobooks"/>
    <n v="1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x v="41"/>
    <x v="1251"/>
    <b v="0"/>
    <s v="photography/photobooks"/>
    <n v="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x v="44"/>
    <x v="1252"/>
    <b v="0"/>
    <s v="photography/photobooks"/>
    <n v="3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x v="215"/>
    <x v="1253"/>
    <b v="0"/>
    <s v="photography/photobooks"/>
    <n v="4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x v="54"/>
    <x v="1254"/>
    <b v="0"/>
    <s v="photography/photobooks"/>
    <n v="2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x v="88"/>
    <x v="1255"/>
    <b v="0"/>
    <s v="photography/photobooks"/>
    <n v="1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x v="333"/>
    <x v="1256"/>
    <b v="0"/>
    <s v="photography/photobooks"/>
    <n v="2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x v="51"/>
    <x v="1257"/>
    <b v="0"/>
    <s v="photography/photobooks"/>
    <n v="4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x v="52"/>
    <x v="1258"/>
    <b v="0"/>
    <s v="photography/photobooks"/>
    <n v="2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x v="60"/>
    <x v="1259"/>
    <b v="0"/>
    <s v="photography/photobooks"/>
    <n v="4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x v="54"/>
    <x v="1260"/>
    <b v="0"/>
    <s v="photography/photobooks"/>
    <n v="1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x v="80"/>
    <x v="1065"/>
    <b v="0"/>
    <s v="photography/photobooks"/>
    <n v="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x v="80"/>
    <x v="119"/>
    <b v="0"/>
    <s v="photography/photobooks"/>
    <n v="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x v="41"/>
    <x v="1033"/>
    <b v="0"/>
    <s v="photography/photobooks"/>
    <n v="5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x v="80"/>
    <x v="1261"/>
    <b v="0"/>
    <s v="photography/photobooks"/>
    <n v="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x v="237"/>
    <x v="1262"/>
    <b v="0"/>
    <s v="photography/photobooks"/>
    <n v="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x v="84"/>
    <x v="135"/>
    <b v="0"/>
    <s v="photography/photobooks"/>
    <n v="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x v="59"/>
    <x v="1263"/>
    <b v="0"/>
    <s v="photography/photobooks"/>
    <n v="1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x v="75"/>
    <x v="1264"/>
    <b v="0"/>
    <s v="photography/photobooks"/>
    <n v="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x v="48"/>
    <x v="1265"/>
    <b v="0"/>
    <s v="photography/photobooks"/>
    <n v="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x v="205"/>
    <x v="1266"/>
    <b v="0"/>
    <s v="photography/photobooks"/>
    <n v="6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x v="77"/>
    <x v="1267"/>
    <b v="0"/>
    <s v="photography/photobooks"/>
    <n v="14"/>
    <x v="8"/>
    <s v="photobooks"/>
    <x v="1798"/>
    <d v="2016-02-04T07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x v="79"/>
    <x v="1268"/>
    <b v="0"/>
    <s v="photography/photobooks"/>
    <n v="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x v="116"/>
    <x v="1269"/>
    <b v="0"/>
    <s v="photography/photobooks"/>
    <n v="2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x v="77"/>
    <x v="1270"/>
    <b v="0"/>
    <s v="photography/photobooks"/>
    <n v="14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x v="59"/>
    <x v="1271"/>
    <b v="0"/>
    <s v="photography/photobooks"/>
    <n v="4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x v="11"/>
    <x v="1272"/>
    <b v="0"/>
    <s v="photography/photobooks"/>
    <n v="3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x v="47"/>
    <x v="1273"/>
    <b v="0"/>
    <s v="photography/photobooks"/>
    <n v="3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x v="259"/>
    <x v="1274"/>
    <b v="0"/>
    <s v="photography/photobooks"/>
    <n v="3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x v="22"/>
    <x v="1275"/>
    <b v="0"/>
    <s v="photography/photobooks"/>
    <n v="3"/>
    <x v="8"/>
    <s v="photobooks"/>
    <x v="1806"/>
    <d v="2014-09-30T15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x v="22"/>
    <x v="1276"/>
    <b v="0"/>
    <s v="photography/photobooks"/>
    <n v="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x v="93"/>
    <x v="1277"/>
    <b v="0"/>
    <s v="photography/photobooks"/>
    <n v="4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x v="82"/>
    <x v="1278"/>
    <b v="0"/>
    <s v="photography/photobooks"/>
    <n v="11"/>
    <x v="8"/>
    <s v="photobooks"/>
    <x v="1809"/>
    <d v="2015-03-01T21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x v="84"/>
    <x v="501"/>
    <b v="0"/>
    <s v="photography/photobooks"/>
    <n v="3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x v="55"/>
    <x v="1279"/>
    <b v="0"/>
    <s v="photography/photobooks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x v="23"/>
    <x v="1280"/>
    <b v="0"/>
    <s v="photography/photobooks"/>
    <n v="1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x v="78"/>
    <x v="121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x v="205"/>
    <x v="1281"/>
    <b v="0"/>
    <s v="photography/photobooks"/>
    <n v="4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x v="78"/>
    <x v="121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x v="79"/>
    <x v="1282"/>
    <b v="0"/>
    <s v="photography/photobooks"/>
    <n v="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x v="61"/>
    <x v="1283"/>
    <b v="0"/>
    <s v="photography/photobooks"/>
    <n v="52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x v="78"/>
    <x v="121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x v="80"/>
    <x v="1284"/>
    <b v="0"/>
    <s v="photography/photobooks"/>
    <n v="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x v="22"/>
    <x v="1285"/>
    <b v="0"/>
    <s v="photography/photobooks"/>
    <n v="7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x v="7"/>
    <x v="1286"/>
    <b v="1"/>
    <s v="music/rock"/>
    <n v="13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x v="202"/>
    <x v="50"/>
    <b v="1"/>
    <s v="music/rock"/>
    <n v="1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x v="51"/>
    <x v="1287"/>
    <b v="1"/>
    <s v="music/rock"/>
    <n v="116"/>
    <x v="4"/>
    <s v="rock"/>
    <x v="1823"/>
    <d v="2012-10-24T16:26:16"/>
  </r>
  <r>
    <n v="1824"/>
    <s v="Tin Man's Broken Wisdom Fund"/>
    <s v="cd fund raiser"/>
    <x v="9"/>
    <x v="1243"/>
    <x v="0"/>
    <s v="US"/>
    <s v="USD"/>
    <n v="1389146880"/>
    <n v="1387403967"/>
    <b v="0"/>
    <x v="244"/>
    <x v="1288"/>
    <b v="1"/>
    <s v="music/rock"/>
    <n v="10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x v="133"/>
    <x v="1289"/>
    <b v="1"/>
    <s v="music/rock"/>
    <n v="105"/>
    <x v="4"/>
    <s v="rock"/>
    <x v="1825"/>
    <d v="2013-07-11T20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x v="44"/>
    <x v="1290"/>
    <b v="1"/>
    <s v="music/rock"/>
    <n v="1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x v="93"/>
    <x v="1291"/>
    <b v="1"/>
    <s v="music/rock"/>
    <n v="1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x v="53"/>
    <x v="1292"/>
    <b v="1"/>
    <s v="music/rock"/>
    <n v="10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x v="51"/>
    <x v="1293"/>
    <b v="1"/>
    <s v="music/rock"/>
    <n v="1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x v="334"/>
    <x v="558"/>
    <b v="1"/>
    <s v="music/rock"/>
    <n v="10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x v="25"/>
    <x v="1294"/>
    <b v="1"/>
    <s v="music/rock"/>
    <n v="1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x v="9"/>
    <x v="380"/>
    <b v="1"/>
    <s v="music/rock"/>
    <n v="14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x v="20"/>
    <x v="823"/>
    <b v="1"/>
    <s v="music/rock"/>
    <n v="263"/>
    <x v="4"/>
    <s v="rock"/>
    <x v="1833"/>
    <d v="2013-03-02T07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x v="240"/>
    <x v="1295"/>
    <b v="1"/>
    <s v="music/rock"/>
    <n v="11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x v="202"/>
    <x v="1296"/>
    <b v="1"/>
    <s v="music/rock"/>
    <n v="104"/>
    <x v="4"/>
    <s v="rock"/>
    <x v="1835"/>
    <d v="2016-03-31T15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x v="165"/>
    <x v="1297"/>
    <b v="1"/>
    <s v="music/rock"/>
    <n v="20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x v="209"/>
    <x v="1298"/>
    <b v="1"/>
    <s v="music/rock"/>
    <n v="30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x v="33"/>
    <x v="1299"/>
    <b v="1"/>
    <s v="music/rock"/>
    <n v="100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x v="43"/>
    <x v="1300"/>
    <b v="1"/>
    <s v="music/rock"/>
    <n v="20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x v="62"/>
    <x v="1301"/>
    <b v="1"/>
    <s v="music/rock"/>
    <n v="109"/>
    <x v="4"/>
    <s v="rock"/>
    <x v="1840"/>
    <d v="2013-05-07T04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x v="244"/>
    <x v="1302"/>
    <b v="1"/>
    <s v="music/rock"/>
    <n v="1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x v="64"/>
    <x v="1303"/>
    <b v="1"/>
    <s v="music/rock"/>
    <n v="1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x v="179"/>
    <x v="1304"/>
    <b v="1"/>
    <s v="music/rock"/>
    <n v="12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x v="9"/>
    <x v="1305"/>
    <b v="1"/>
    <s v="music/rock"/>
    <n v="1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x v="10"/>
    <x v="1306"/>
    <b v="1"/>
    <s v="music/rock"/>
    <n v="1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x v="335"/>
    <x v="1307"/>
    <b v="1"/>
    <s v="music/rock"/>
    <n v="13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x v="44"/>
    <x v="1308"/>
    <b v="1"/>
    <s v="music/rock"/>
    <n v="12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x v="54"/>
    <x v="574"/>
    <b v="1"/>
    <s v="music/rock"/>
    <n v="107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x v="22"/>
    <x v="1309"/>
    <b v="1"/>
    <s v="music/rock"/>
    <n v="100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x v="122"/>
    <x v="1310"/>
    <b v="1"/>
    <s v="music/rock"/>
    <n v="1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x v="55"/>
    <x v="1311"/>
    <b v="1"/>
    <s v="music/rock"/>
    <n v="10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x v="132"/>
    <x v="1312"/>
    <b v="1"/>
    <s v="music/rock"/>
    <n v="11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x v="25"/>
    <x v="1313"/>
    <b v="1"/>
    <s v="music/rock"/>
    <n v="10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x v="49"/>
    <x v="1314"/>
    <b v="1"/>
    <s v="music/rock"/>
    <n v="10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x v="277"/>
    <x v="1315"/>
    <b v="1"/>
    <s v="music/rock"/>
    <n v="15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x v="44"/>
    <x v="1316"/>
    <b v="1"/>
    <s v="music/rock"/>
    <n v="10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x v="19"/>
    <x v="1317"/>
    <b v="1"/>
    <s v="music/rock"/>
    <n v="1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x v="184"/>
    <x v="1318"/>
    <b v="1"/>
    <s v="music/rock"/>
    <n v="109"/>
    <x v="4"/>
    <s v="rock"/>
    <x v="1858"/>
    <d v="2011-12-16T05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x v="66"/>
    <x v="1319"/>
    <b v="1"/>
    <s v="music/rock"/>
    <n v="13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x v="10"/>
    <x v="1320"/>
    <b v="1"/>
    <s v="music/rock"/>
    <n v="13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x v="78"/>
    <x v="121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x v="38"/>
    <x v="1321"/>
    <b v="0"/>
    <s v="games/mobile games"/>
    <n v="8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x v="84"/>
    <x v="144"/>
    <b v="0"/>
    <s v="games/mobile games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x v="53"/>
    <x v="1322"/>
    <b v="0"/>
    <s v="games/mobile games"/>
    <n v="4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x v="84"/>
    <x v="447"/>
    <b v="0"/>
    <s v="games/mobile games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x v="84"/>
    <x v="368"/>
    <b v="0"/>
    <s v="games/mobile games"/>
    <n v="1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x v="29"/>
    <x v="119"/>
    <b v="0"/>
    <s v="games/mobile games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x v="57"/>
    <x v="868"/>
    <b v="0"/>
    <s v="games/mobile games"/>
    <n v="5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x v="78"/>
    <x v="121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x v="202"/>
    <x v="1323"/>
    <b v="0"/>
    <s v="games/mobile games"/>
    <n v="1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x v="195"/>
    <x v="1324"/>
    <b v="0"/>
    <s v="games/mobile games"/>
    <n v="7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x v="62"/>
    <x v="1325"/>
    <b v="0"/>
    <s v="games/mobile games"/>
    <n v="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x v="84"/>
    <x v="656"/>
    <b v="0"/>
    <s v="games/mobile games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x v="84"/>
    <x v="31"/>
    <b v="0"/>
    <s v="games/mobile games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x v="83"/>
    <x v="1326"/>
    <b v="0"/>
    <s v="games/mobile games"/>
    <n v="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x v="78"/>
    <x v="121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x v="78"/>
    <x v="121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x v="78"/>
    <x v="121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x v="84"/>
    <x v="362"/>
    <b v="0"/>
    <s v="games/mobile games"/>
    <n v="0"/>
    <x v="6"/>
    <s v="mobile games"/>
    <x v="1879"/>
    <d v="2016-03-14T14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x v="54"/>
    <x v="1327"/>
    <b v="0"/>
    <s v="games/mobile games"/>
    <n v="2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x v="16"/>
    <x v="1328"/>
    <b v="1"/>
    <s v="music/indie rock"/>
    <n v="1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x v="75"/>
    <x v="1329"/>
    <b v="1"/>
    <s v="music/indie rock"/>
    <n v="1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x v="58"/>
    <x v="1330"/>
    <b v="1"/>
    <s v="music/indie rock"/>
    <n v="10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x v="55"/>
    <x v="1331"/>
    <b v="1"/>
    <s v="music/indie rock"/>
    <n v="13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x v="217"/>
    <x v="901"/>
    <b v="1"/>
    <s v="music/indie rock"/>
    <n v="11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x v="60"/>
    <x v="1332"/>
    <b v="1"/>
    <s v="music/indie rock"/>
    <n v="1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x v="22"/>
    <x v="1333"/>
    <b v="1"/>
    <s v="music/indie rock"/>
    <n v="11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x v="30"/>
    <x v="1334"/>
    <b v="1"/>
    <s v="music/indie rock"/>
    <n v="1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x v="34"/>
    <x v="974"/>
    <b v="1"/>
    <s v="music/indie rock"/>
    <n v="10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x v="336"/>
    <x v="1335"/>
    <b v="1"/>
    <s v="music/indie rock"/>
    <n v="14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x v="148"/>
    <x v="1336"/>
    <b v="1"/>
    <s v="music/indie rock"/>
    <n v="10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x v="55"/>
    <x v="1105"/>
    <b v="1"/>
    <s v="music/indie rock"/>
    <n v="13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x v="43"/>
    <x v="1337"/>
    <b v="1"/>
    <s v="music/indie rock"/>
    <n v="104"/>
    <x v="4"/>
    <s v="indie rock"/>
    <x v="1893"/>
    <d v="2011-04-16T03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x v="9"/>
    <x v="1338"/>
    <b v="1"/>
    <s v="music/indie rock"/>
    <n v="11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x v="5"/>
    <x v="1339"/>
    <b v="1"/>
    <s v="music/indie rock"/>
    <n v="1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x v="62"/>
    <x v="1340"/>
    <b v="1"/>
    <s v="music/indie rock"/>
    <n v="12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x v="275"/>
    <x v="1341"/>
    <b v="1"/>
    <s v="music/indie rock"/>
    <n v="10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x v="64"/>
    <x v="1342"/>
    <b v="1"/>
    <s v="music/indie rock"/>
    <n v="14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x v="288"/>
    <x v="1343"/>
    <b v="1"/>
    <s v="music/indie rock"/>
    <n v="13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x v="241"/>
    <x v="1344"/>
    <b v="1"/>
    <s v="music/indie rock"/>
    <n v="109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x v="20"/>
    <x v="1345"/>
    <b v="0"/>
    <s v="technology/gadgets"/>
    <n v="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x v="83"/>
    <x v="143"/>
    <b v="0"/>
    <s v="technology/gadgets"/>
    <n v="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x v="14"/>
    <x v="1346"/>
    <b v="0"/>
    <s v="technology/gadgets"/>
    <n v="4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x v="84"/>
    <x v="380"/>
    <b v="0"/>
    <s v="technology/gadgets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x v="80"/>
    <x v="678"/>
    <b v="0"/>
    <s v="technology/gadgets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x v="221"/>
    <x v="1347"/>
    <b v="0"/>
    <s v="technology/gadgets"/>
    <n v="43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x v="80"/>
    <x v="1209"/>
    <b v="0"/>
    <s v="technology/gadgets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x v="80"/>
    <x v="1348"/>
    <b v="0"/>
    <s v="technology/gadgets"/>
    <n v="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x v="44"/>
    <x v="1349"/>
    <b v="0"/>
    <s v="technology/gadgets"/>
    <n v="1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x v="168"/>
    <x v="1350"/>
    <b v="0"/>
    <s v="technology/gadgets"/>
    <n v="3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x v="29"/>
    <x v="119"/>
    <b v="0"/>
    <s v="technology/gadgets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x v="288"/>
    <x v="1351"/>
    <b v="0"/>
    <s v="technology/gadgets"/>
    <n v="59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x v="55"/>
    <x v="1352"/>
    <b v="0"/>
    <s v="technology/gadgets"/>
    <n v="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x v="84"/>
    <x v="179"/>
    <b v="0"/>
    <s v="technology/gadgets"/>
    <n v="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x v="80"/>
    <x v="447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x v="79"/>
    <x v="1326"/>
    <b v="0"/>
    <s v="technology/gadgets"/>
    <n v="1"/>
    <x v="2"/>
    <s v="gadgets"/>
    <x v="1916"/>
    <d v="2016-11-07T18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x v="16"/>
    <x v="1353"/>
    <b v="0"/>
    <s v="technology/gadgets"/>
    <n v="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x v="82"/>
    <x v="673"/>
    <b v="0"/>
    <s v="technology/gadgets"/>
    <n v="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x v="22"/>
    <x v="1354"/>
    <b v="0"/>
    <s v="technology/gadgets"/>
    <n v="4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x v="217"/>
    <x v="1355"/>
    <b v="0"/>
    <s v="technology/gadgets"/>
    <n v="43"/>
    <x v="2"/>
    <s v="gadgets"/>
    <x v="1920"/>
    <d v="2015-10-21T23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x v="44"/>
    <x v="1205"/>
    <b v="1"/>
    <s v="music/indie rock"/>
    <n v="1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x v="31"/>
    <x v="1356"/>
    <b v="1"/>
    <s v="music/indie rock"/>
    <n v="11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x v="62"/>
    <x v="1357"/>
    <b v="1"/>
    <s v="music/indie rock"/>
    <n v="24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x v="51"/>
    <x v="1358"/>
    <b v="1"/>
    <s v="music/indie rock"/>
    <n v="11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x v="47"/>
    <x v="1359"/>
    <b v="1"/>
    <s v="music/indie rock"/>
    <n v="110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x v="329"/>
    <x v="1360"/>
    <b v="1"/>
    <s v="music/indie rock"/>
    <n v="195"/>
    <x v="4"/>
    <s v="indie rock"/>
    <x v="1926"/>
    <d v="2010-11-02T00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x v="202"/>
    <x v="1361"/>
    <b v="1"/>
    <s v="music/indie rock"/>
    <n v="10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x v="69"/>
    <x v="1362"/>
    <b v="1"/>
    <s v="music/indie rock"/>
    <n v="10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x v="11"/>
    <x v="1363"/>
    <b v="1"/>
    <s v="music/indie rock"/>
    <n v="10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x v="55"/>
    <x v="1364"/>
    <b v="1"/>
    <s v="music/indie rock"/>
    <n v="1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x v="133"/>
    <x v="1365"/>
    <b v="1"/>
    <s v="music/indie rock"/>
    <n v="12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x v="144"/>
    <x v="1366"/>
    <b v="1"/>
    <s v="music/indie rock"/>
    <n v="10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x v="238"/>
    <x v="1367"/>
    <b v="1"/>
    <s v="music/indie rock"/>
    <n v="17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x v="99"/>
    <x v="1368"/>
    <b v="1"/>
    <s v="music/indie rock"/>
    <n v="12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x v="133"/>
    <x v="1369"/>
    <b v="1"/>
    <s v="music/indie rock"/>
    <n v="108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x v="108"/>
    <x v="1370"/>
    <b v="1"/>
    <s v="music/indie rock"/>
    <n v="11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x v="60"/>
    <x v="1371"/>
    <b v="1"/>
    <s v="music/indie rock"/>
    <n v="18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x v="229"/>
    <x v="1372"/>
    <b v="1"/>
    <s v="music/indie rock"/>
    <n v="11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x v="93"/>
    <x v="1373"/>
    <b v="1"/>
    <s v="music/indie rock"/>
    <n v="11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x v="162"/>
    <x v="1374"/>
    <b v="1"/>
    <s v="music/indie rock"/>
    <n v="1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x v="337"/>
    <x v="1375"/>
    <b v="1"/>
    <s v="technology/hardware"/>
    <n v="12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x v="195"/>
    <x v="1376"/>
    <b v="1"/>
    <s v="technology/hardware"/>
    <n v="13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x v="338"/>
    <x v="1377"/>
    <b v="1"/>
    <s v="technology/hardware"/>
    <n v="170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x v="339"/>
    <x v="1378"/>
    <b v="1"/>
    <s v="technology/hardware"/>
    <n v="78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x v="340"/>
    <x v="1379"/>
    <b v="1"/>
    <s v="technology/hardware"/>
    <n v="34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x v="16"/>
    <x v="1380"/>
    <b v="1"/>
    <s v="technology/hardware"/>
    <n v="15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x v="23"/>
    <x v="431"/>
    <b v="1"/>
    <s v="technology/hardware"/>
    <n v="10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x v="341"/>
    <x v="1381"/>
    <b v="1"/>
    <s v="technology/hardware"/>
    <n v="800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x v="342"/>
    <x v="1382"/>
    <b v="1"/>
    <s v="technology/hardware"/>
    <n v="10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x v="343"/>
    <x v="1383"/>
    <b v="1"/>
    <s v="technology/hardware"/>
    <n v="20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x v="344"/>
    <x v="1384"/>
    <b v="1"/>
    <s v="technology/hardware"/>
    <n v="21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x v="345"/>
    <x v="1385"/>
    <b v="1"/>
    <s v="technology/hardware"/>
    <n v="19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x v="206"/>
    <x v="1386"/>
    <b v="1"/>
    <s v="technology/hardware"/>
    <n v="226"/>
    <x v="2"/>
    <s v="hardware"/>
    <x v="1953"/>
    <d v="2012-03-02T03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x v="119"/>
    <x v="1387"/>
    <b v="1"/>
    <s v="technology/hardware"/>
    <n v="6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x v="126"/>
    <x v="1388"/>
    <b v="1"/>
    <s v="technology/hardware"/>
    <n v="39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x v="346"/>
    <x v="1389"/>
    <b v="1"/>
    <s v="technology/hardware"/>
    <n v="294"/>
    <x v="2"/>
    <s v="hardware"/>
    <x v="1956"/>
    <d v="2015-04-18T21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x v="347"/>
    <x v="1390"/>
    <b v="1"/>
    <s v="technology/hardware"/>
    <n v="16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x v="348"/>
    <x v="1391"/>
    <b v="1"/>
    <s v="technology/hardware"/>
    <n v="143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x v="349"/>
    <x v="1392"/>
    <b v="1"/>
    <s v="technology/hardware"/>
    <n v="1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x v="51"/>
    <x v="1393"/>
    <b v="1"/>
    <s v="technology/hardware"/>
    <n v="11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x v="350"/>
    <x v="1394"/>
    <b v="1"/>
    <s v="technology/hardware"/>
    <n v="110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x v="351"/>
    <x v="1395"/>
    <b v="1"/>
    <s v="technology/hardware"/>
    <n v="19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x v="242"/>
    <x v="1396"/>
    <b v="1"/>
    <s v="technology/hardware"/>
    <n v="12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x v="352"/>
    <x v="1397"/>
    <b v="1"/>
    <s v="technology/hardware"/>
    <n v="26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x v="273"/>
    <x v="1398"/>
    <b v="1"/>
    <s v="technology/hardware"/>
    <n v="26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x v="353"/>
    <x v="1399"/>
    <b v="1"/>
    <s v="technology/hardware"/>
    <n v="20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x v="316"/>
    <x v="1400"/>
    <b v="1"/>
    <s v="technology/hardware"/>
    <n v="37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x v="354"/>
    <x v="1401"/>
    <b v="1"/>
    <s v="technology/hardware"/>
    <n v="28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x v="355"/>
    <x v="1402"/>
    <b v="1"/>
    <s v="technology/hardware"/>
    <n v="579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x v="356"/>
    <x v="1403"/>
    <b v="1"/>
    <s v="technology/hardware"/>
    <n v="113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x v="357"/>
    <x v="1404"/>
    <b v="1"/>
    <s v="technology/hardware"/>
    <n v="2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x v="146"/>
    <x v="1405"/>
    <b v="1"/>
    <s v="technology/hardware"/>
    <n v="67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x v="358"/>
    <x v="1406"/>
    <b v="1"/>
    <s v="technology/hardware"/>
    <n v="25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x v="359"/>
    <x v="1407"/>
    <b v="1"/>
    <s v="technology/hardware"/>
    <n v="375"/>
    <x v="2"/>
    <s v="hardware"/>
    <x v="1974"/>
    <d v="2013-08-19T08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x v="35"/>
    <x v="1408"/>
    <b v="1"/>
    <s v="technology/hardware"/>
    <n v="20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x v="360"/>
    <x v="1409"/>
    <b v="1"/>
    <s v="technology/hardware"/>
    <n v="34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x v="361"/>
    <x v="1410"/>
    <b v="1"/>
    <s v="technology/hardware"/>
    <n v="4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x v="362"/>
    <x v="1411"/>
    <b v="1"/>
    <s v="technology/hardware"/>
    <n v="102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x v="363"/>
    <x v="1412"/>
    <b v="1"/>
    <s v="technology/hardware"/>
    <n v="115"/>
    <x v="2"/>
    <s v="hardware"/>
    <x v="1979"/>
    <d v="2015-11-19T04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x v="364"/>
    <x v="1413"/>
    <b v="1"/>
    <s v="technology/hardware"/>
    <n v="35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x v="8"/>
    <x v="1414"/>
    <b v="0"/>
    <s v="photography/people"/>
    <n v="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x v="78"/>
    <x v="121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x v="38"/>
    <x v="1415"/>
    <b v="0"/>
    <s v="photography/people"/>
    <n v="4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x v="63"/>
    <x v="1416"/>
    <b v="0"/>
    <s v="photography/people"/>
    <n v="2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x v="80"/>
    <x v="786"/>
    <b v="0"/>
    <s v="photography/people"/>
    <n v="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x v="29"/>
    <x v="120"/>
    <b v="0"/>
    <s v="photography/people"/>
    <n v="0"/>
    <x v="8"/>
    <s v="people"/>
    <x v="1986"/>
    <d v="2016-03-14T09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x v="33"/>
    <x v="1417"/>
    <b v="0"/>
    <s v="photography/people"/>
    <n v="42"/>
    <x v="8"/>
    <s v="people"/>
    <x v="1987"/>
    <d v="2015-03-01T15:21:16"/>
  </r>
  <r>
    <n v="1988"/>
    <s v="Phillip Michael Photography"/>
    <s v="Expressing art in an image!"/>
    <x v="12"/>
    <x v="379"/>
    <x v="2"/>
    <s v="US"/>
    <s v="USD"/>
    <n v="1440094742"/>
    <n v="1437502742"/>
    <b v="0"/>
    <x v="29"/>
    <x v="380"/>
    <b v="0"/>
    <s v="photography/people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x v="29"/>
    <x v="73"/>
    <b v="0"/>
    <s v="photography/people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x v="81"/>
    <x v="1418"/>
    <b v="0"/>
    <s v="photography/people"/>
    <n v="17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x v="83"/>
    <x v="646"/>
    <b v="0"/>
    <s v="photography/people"/>
    <n v="7"/>
    <x v="8"/>
    <s v="people"/>
    <x v="1991"/>
    <d v="2015-07-03T21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x v="84"/>
    <x v="120"/>
    <b v="0"/>
    <s v="photography/people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x v="78"/>
    <x v="121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x v="78"/>
    <x v="121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x v="83"/>
    <x v="433"/>
    <b v="0"/>
    <s v="photography/people"/>
    <n v="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x v="78"/>
    <x v="121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x v="78"/>
    <x v="121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x v="83"/>
    <x v="1419"/>
    <b v="0"/>
    <s v="photography/people"/>
    <n v="26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x v="63"/>
    <x v="1420"/>
    <b v="0"/>
    <s v="photography/people"/>
    <n v="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x v="20"/>
    <x v="380"/>
    <b v="0"/>
    <s v="photography/people"/>
    <n v="1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x v="365"/>
    <x v="1421"/>
    <b v="1"/>
    <s v="technology/hardware"/>
    <n v="38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x v="366"/>
    <x v="1422"/>
    <b v="1"/>
    <s v="technology/hardware"/>
    <n v="21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x v="57"/>
    <x v="1423"/>
    <b v="1"/>
    <s v="technology/hardware"/>
    <n v="3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x v="178"/>
    <x v="1424"/>
    <b v="1"/>
    <s v="technology/hardware"/>
    <n v="23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x v="277"/>
    <x v="1425"/>
    <b v="1"/>
    <s v="technology/hardware"/>
    <n v="12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x v="175"/>
    <x v="1426"/>
    <b v="1"/>
    <s v="technology/hardware"/>
    <n v="24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x v="89"/>
    <x v="1427"/>
    <b v="1"/>
    <s v="technology/hardware"/>
    <n v="11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x v="14"/>
    <x v="1428"/>
    <b v="1"/>
    <s v="technology/hardware"/>
    <n v="11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x v="367"/>
    <x v="1429"/>
    <b v="1"/>
    <s v="technology/hardware"/>
    <n v="305"/>
    <x v="2"/>
    <s v="hardware"/>
    <x v="2009"/>
    <d v="2016-11-23T08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x v="368"/>
    <x v="1240"/>
    <b v="1"/>
    <s v="technology/hardware"/>
    <n v="32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x v="369"/>
    <x v="1430"/>
    <b v="1"/>
    <s v="technology/hardware"/>
    <n v="82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x v="275"/>
    <x v="1431"/>
    <b v="1"/>
    <s v="technology/hardware"/>
    <n v="23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x v="370"/>
    <x v="1432"/>
    <b v="1"/>
    <s v="technology/hardware"/>
    <n v="49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x v="371"/>
    <x v="1433"/>
    <b v="1"/>
    <s v="technology/hardware"/>
    <n v="781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x v="372"/>
    <x v="1434"/>
    <b v="1"/>
    <s v="technology/hardware"/>
    <n v="11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x v="373"/>
    <x v="1435"/>
    <b v="1"/>
    <s v="technology/hardware"/>
    <n v="92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x v="374"/>
    <x v="1436"/>
    <b v="1"/>
    <s v="technology/hardware"/>
    <n v="12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x v="375"/>
    <x v="1437"/>
    <b v="1"/>
    <s v="technology/hardware"/>
    <n v="10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x v="376"/>
    <x v="1438"/>
    <b v="1"/>
    <s v="technology/hardware"/>
    <n v="4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x v="259"/>
    <x v="1439"/>
    <b v="1"/>
    <s v="technology/hardware"/>
    <n v="19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x v="195"/>
    <x v="1440"/>
    <b v="1"/>
    <s v="technology/hardware"/>
    <n v="2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x v="166"/>
    <x v="1441"/>
    <b v="1"/>
    <s v="technology/hardware"/>
    <n v="12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x v="377"/>
    <x v="1442"/>
    <b v="1"/>
    <s v="technology/hardware"/>
    <n v="16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x v="217"/>
    <x v="1443"/>
    <b v="1"/>
    <s v="technology/hardware"/>
    <n v="58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x v="378"/>
    <x v="1444"/>
    <b v="1"/>
    <s v="technology/hardware"/>
    <n v="201"/>
    <x v="2"/>
    <s v="hardware"/>
    <x v="2025"/>
    <d v="2015-06-11T04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x v="379"/>
    <x v="1445"/>
    <b v="1"/>
    <s v="technology/hardware"/>
    <n v="13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x v="380"/>
    <x v="1446"/>
    <b v="1"/>
    <s v="technology/hardware"/>
    <n v="120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x v="1"/>
    <x v="1447"/>
    <b v="1"/>
    <s v="technology/hardware"/>
    <n v="126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x v="225"/>
    <x v="1448"/>
    <b v="1"/>
    <s v="technology/hardware"/>
    <n v="36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x v="381"/>
    <x v="1449"/>
    <b v="1"/>
    <s v="technology/hardware"/>
    <n v="22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x v="278"/>
    <x v="1450"/>
    <b v="1"/>
    <s v="technology/hardware"/>
    <n v="12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x v="382"/>
    <x v="1451"/>
    <b v="1"/>
    <s v="technology/hardware"/>
    <n v="3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x v="150"/>
    <x v="1452"/>
    <b v="1"/>
    <s v="technology/hardware"/>
    <n v="17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x v="278"/>
    <x v="1453"/>
    <b v="1"/>
    <s v="technology/hardware"/>
    <n v="38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x v="383"/>
    <x v="1454"/>
    <b v="1"/>
    <s v="technology/hardware"/>
    <n v="21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x v="384"/>
    <x v="1455"/>
    <b v="1"/>
    <s v="technology/hardware"/>
    <n v="13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x v="385"/>
    <x v="1456"/>
    <b v="1"/>
    <s v="technology/hardware"/>
    <n v="30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x v="386"/>
    <x v="1457"/>
    <b v="1"/>
    <s v="technology/hardware"/>
    <n v="42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x v="169"/>
    <x v="1458"/>
    <b v="1"/>
    <s v="technology/hardware"/>
    <n v="136"/>
    <x v="2"/>
    <s v="hardware"/>
    <x v="2039"/>
    <d v="2016-12-01T04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x v="197"/>
    <x v="1459"/>
    <b v="1"/>
    <s v="technology/hardware"/>
    <n v="2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x v="148"/>
    <x v="1460"/>
    <b v="1"/>
    <s v="technology/hardware"/>
    <n v="18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x v="205"/>
    <x v="1461"/>
    <b v="1"/>
    <s v="technology/hardware"/>
    <n v="1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x v="189"/>
    <x v="811"/>
    <b v="1"/>
    <s v="technology/hardware"/>
    <n v="50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x v="387"/>
    <x v="1462"/>
    <b v="1"/>
    <s v="technology/hardware"/>
    <n v="10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x v="40"/>
    <x v="1463"/>
    <b v="1"/>
    <s v="technology/hardware"/>
    <n v="81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x v="37"/>
    <x v="1464"/>
    <b v="1"/>
    <s v="technology/hardware"/>
    <n v="12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x v="388"/>
    <x v="1465"/>
    <b v="1"/>
    <s v="technology/hardware"/>
    <n v="10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x v="389"/>
    <x v="1466"/>
    <b v="1"/>
    <s v="technology/hardware"/>
    <n v="148"/>
    <x v="2"/>
    <s v="hardware"/>
    <x v="2048"/>
    <d v="2013-05-23T15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x v="390"/>
    <x v="1467"/>
    <b v="1"/>
    <s v="technology/hardware"/>
    <n v="120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x v="203"/>
    <x v="1468"/>
    <b v="1"/>
    <s v="technology/hardware"/>
    <n v="47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x v="391"/>
    <x v="1469"/>
    <b v="1"/>
    <s v="technology/hardware"/>
    <n v="13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x v="392"/>
    <x v="1470"/>
    <b v="1"/>
    <s v="technology/hardware"/>
    <n v="35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x v="212"/>
    <x v="1471"/>
    <b v="1"/>
    <s v="technology/hardware"/>
    <n v="10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x v="393"/>
    <x v="1472"/>
    <b v="1"/>
    <s v="technology/hardware"/>
    <n v="11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x v="21"/>
    <x v="1473"/>
    <b v="1"/>
    <s v="technology/hardware"/>
    <n v="16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x v="394"/>
    <x v="1474"/>
    <b v="1"/>
    <s v="technology/hardware"/>
    <n v="15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x v="395"/>
    <x v="1475"/>
    <b v="1"/>
    <s v="technology/hardware"/>
    <n v="202"/>
    <x v="2"/>
    <s v="hardware"/>
    <x v="2057"/>
    <d v="2016-02-26T11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x v="396"/>
    <x v="1476"/>
    <b v="1"/>
    <s v="technology/hardware"/>
    <n v="16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x v="269"/>
    <x v="1477"/>
    <b v="1"/>
    <s v="technology/hardware"/>
    <n v="14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x v="397"/>
    <x v="1478"/>
    <b v="1"/>
    <s v="technology/hardware"/>
    <n v="19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x v="2"/>
    <x v="1479"/>
    <b v="1"/>
    <s v="technology/hardware"/>
    <n v="10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x v="398"/>
    <x v="1480"/>
    <b v="1"/>
    <s v="technology/hardware"/>
    <n v="11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x v="72"/>
    <x v="1481"/>
    <b v="1"/>
    <s v="technology/hardware"/>
    <n v="14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x v="399"/>
    <x v="344"/>
    <b v="1"/>
    <s v="technology/hardware"/>
    <n v="19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x v="400"/>
    <x v="1482"/>
    <b v="1"/>
    <s v="technology/hardware"/>
    <n v="1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x v="71"/>
    <x v="1483"/>
    <b v="1"/>
    <s v="technology/hardware"/>
    <n v="219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x v="73"/>
    <x v="1484"/>
    <b v="1"/>
    <s v="technology/hardware"/>
    <n v="127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x v="88"/>
    <x v="1485"/>
    <b v="1"/>
    <s v="technology/hardware"/>
    <n v="10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x v="40"/>
    <x v="1486"/>
    <b v="1"/>
    <s v="technology/hardware"/>
    <n v="128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x v="401"/>
    <x v="1487"/>
    <b v="1"/>
    <s v="technology/hardware"/>
    <n v="31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x v="402"/>
    <x v="1488"/>
    <b v="1"/>
    <s v="technology/hardware"/>
    <n v="28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x v="403"/>
    <x v="1489"/>
    <b v="1"/>
    <s v="technology/hardware"/>
    <n v="11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x v="404"/>
    <x v="1490"/>
    <b v="1"/>
    <s v="technology/hardware"/>
    <n v="15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x v="83"/>
    <x v="1491"/>
    <b v="1"/>
    <s v="technology/hardware"/>
    <n v="10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x v="405"/>
    <x v="1492"/>
    <b v="1"/>
    <s v="technology/hardware"/>
    <n v="1678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x v="406"/>
    <x v="1493"/>
    <b v="1"/>
    <s v="technology/hardware"/>
    <n v="54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x v="101"/>
    <x v="1494"/>
    <b v="1"/>
    <s v="technology/hardware"/>
    <n v="116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x v="53"/>
    <x v="1495"/>
    <b v="1"/>
    <s v="technology/hardware"/>
    <n v="13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x v="407"/>
    <x v="1496"/>
    <b v="1"/>
    <s v="technology/hardware"/>
    <n v="28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x v="133"/>
    <x v="1497"/>
    <b v="1"/>
    <s v="technology/hardware"/>
    <n v="50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x v="165"/>
    <x v="1498"/>
    <b v="1"/>
    <s v="music/indie rock"/>
    <n v="11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x v="44"/>
    <x v="1499"/>
    <b v="1"/>
    <s v="music/indie rock"/>
    <n v="11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x v="20"/>
    <x v="441"/>
    <b v="1"/>
    <s v="music/indie rock"/>
    <n v="11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x v="67"/>
    <x v="1500"/>
    <b v="1"/>
    <s v="music/indie rock"/>
    <n v="10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x v="183"/>
    <x v="1501"/>
    <b v="1"/>
    <s v="music/indie rock"/>
    <n v="12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x v="2"/>
    <x v="1502"/>
    <b v="1"/>
    <s v="music/indie rock"/>
    <n v="10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x v="20"/>
    <x v="1503"/>
    <b v="1"/>
    <s v="music/indie rock"/>
    <n v="10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x v="11"/>
    <x v="1504"/>
    <b v="1"/>
    <s v="music/indie rock"/>
    <n v="116"/>
    <x v="4"/>
    <s v="indie rock"/>
    <x v="2088"/>
    <d v="2010-09-11T03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x v="95"/>
    <x v="1505"/>
    <b v="1"/>
    <s v="music/indie rock"/>
    <n v="12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x v="322"/>
    <x v="1506"/>
    <b v="1"/>
    <s v="music/indie rock"/>
    <n v="11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x v="336"/>
    <x v="1507"/>
    <b v="1"/>
    <s v="music/indie rock"/>
    <n v="120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x v="165"/>
    <x v="1508"/>
    <b v="1"/>
    <s v="music/indie rock"/>
    <n v="1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x v="23"/>
    <x v="1509"/>
    <b v="1"/>
    <s v="music/indie rock"/>
    <n v="10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x v="250"/>
    <x v="1510"/>
    <b v="1"/>
    <s v="music/indie rock"/>
    <n v="1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x v="19"/>
    <x v="382"/>
    <b v="1"/>
    <s v="music/indie rock"/>
    <n v="1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x v="25"/>
    <x v="1511"/>
    <b v="1"/>
    <s v="music/indie rock"/>
    <n v="10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x v="44"/>
    <x v="1512"/>
    <b v="1"/>
    <s v="music/indie rock"/>
    <n v="1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x v="58"/>
    <x v="1513"/>
    <b v="1"/>
    <s v="music/indie rock"/>
    <n v="100"/>
    <x v="4"/>
    <s v="indie rock"/>
    <x v="2098"/>
    <d v="2012-03-08T02:43:55"/>
  </r>
  <r>
    <n v="2099"/>
    <s v="Roosevelt Died."/>
    <s v="Our tour van died, we need help!"/>
    <x v="9"/>
    <x v="1464"/>
    <x v="0"/>
    <s v="US"/>
    <s v="USD"/>
    <n v="1435808400"/>
    <n v="1434650084"/>
    <b v="0"/>
    <x v="287"/>
    <x v="1514"/>
    <b v="1"/>
    <s v="music/indie rock"/>
    <n v="1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x v="74"/>
    <x v="1515"/>
    <b v="1"/>
    <s v="music/indie rock"/>
    <n v="1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x v="34"/>
    <x v="1516"/>
    <b v="1"/>
    <s v="music/indie rock"/>
    <n v="11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x v="44"/>
    <x v="1517"/>
    <b v="1"/>
    <s v="music/indie rock"/>
    <n v="136"/>
    <x v="4"/>
    <s v="indie rock"/>
    <x v="2102"/>
    <d v="2011-05-05T20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x v="248"/>
    <x v="1518"/>
    <b v="1"/>
    <s v="music/indie rock"/>
    <n v="1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x v="77"/>
    <x v="138"/>
    <b v="1"/>
    <s v="music/indie rock"/>
    <n v="13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x v="221"/>
    <x v="1383"/>
    <b v="1"/>
    <s v="music/indie rock"/>
    <n v="2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x v="34"/>
    <x v="1519"/>
    <b v="1"/>
    <s v="music/indie rock"/>
    <n v="10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x v="6"/>
    <x v="1520"/>
    <b v="1"/>
    <s v="music/indie rock"/>
    <n v="10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x v="277"/>
    <x v="1521"/>
    <b v="1"/>
    <s v="music/indie rock"/>
    <n v="1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x v="244"/>
    <x v="1522"/>
    <b v="1"/>
    <s v="music/indie rock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x v="44"/>
    <x v="1523"/>
    <b v="1"/>
    <s v="music/indie rock"/>
    <n v="100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x v="70"/>
    <x v="851"/>
    <b v="1"/>
    <s v="music/indie rock"/>
    <n v="10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x v="202"/>
    <x v="50"/>
    <b v="1"/>
    <s v="music/indie rock"/>
    <n v="100"/>
    <x v="4"/>
    <s v="indie rock"/>
    <x v="2112"/>
    <d v="2013-04-15T22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x v="329"/>
    <x v="1524"/>
    <b v="1"/>
    <s v="music/indie rock"/>
    <n v="10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x v="206"/>
    <x v="1525"/>
    <b v="1"/>
    <s v="music/indie rock"/>
    <n v="10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x v="17"/>
    <x v="1526"/>
    <b v="1"/>
    <s v="music/indie rock"/>
    <n v="22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x v="297"/>
    <x v="1527"/>
    <b v="1"/>
    <s v="music/indie rock"/>
    <n v="1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x v="2"/>
    <x v="1528"/>
    <b v="1"/>
    <s v="music/indie rock"/>
    <n v="148"/>
    <x v="4"/>
    <s v="indie rock"/>
    <x v="2117"/>
    <d v="2015-10-27T04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x v="57"/>
    <x v="1529"/>
    <b v="1"/>
    <s v="music/indie rock"/>
    <n v="13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x v="19"/>
    <x v="1530"/>
    <b v="1"/>
    <s v="music/indie rock"/>
    <n v="101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x v="50"/>
    <x v="1531"/>
    <b v="1"/>
    <s v="music/indie rock"/>
    <n v="10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x v="73"/>
    <x v="1532"/>
    <b v="0"/>
    <s v="games/video games"/>
    <n v="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x v="83"/>
    <x v="1533"/>
    <b v="0"/>
    <s v="games/video games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x v="81"/>
    <x v="119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x v="81"/>
    <x v="1534"/>
    <b v="0"/>
    <s v="games/video games"/>
    <n v="1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x v="74"/>
    <x v="1535"/>
    <b v="0"/>
    <s v="games/video games"/>
    <n v="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x v="84"/>
    <x v="144"/>
    <b v="0"/>
    <s v="games/video games"/>
    <n v="0"/>
    <x v="6"/>
    <s v="video games"/>
    <x v="2126"/>
    <d v="2014-12-08T23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x v="163"/>
    <x v="1536"/>
    <b v="0"/>
    <s v="games/video games"/>
    <n v="2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x v="29"/>
    <x v="380"/>
    <b v="0"/>
    <s v="games/video games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x v="8"/>
    <x v="1537"/>
    <b v="0"/>
    <s v="games/video games"/>
    <n v="12"/>
    <x v="6"/>
    <s v="video games"/>
    <x v="2129"/>
    <d v="2016-03-10T00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x v="80"/>
    <x v="1209"/>
    <b v="0"/>
    <s v="games/video games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x v="83"/>
    <x v="1538"/>
    <b v="0"/>
    <s v="games/video games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x v="221"/>
    <x v="1539"/>
    <b v="0"/>
    <s v="games/video games"/>
    <n v="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x v="83"/>
    <x v="1540"/>
    <b v="0"/>
    <s v="games/video games"/>
    <n v="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x v="83"/>
    <x v="1541"/>
    <b v="0"/>
    <s v="games/video games"/>
    <n v="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x v="19"/>
    <x v="1542"/>
    <b v="0"/>
    <s v="games/video games"/>
    <n v="1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x v="80"/>
    <x v="1543"/>
    <b v="0"/>
    <s v="games/video games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x v="408"/>
    <x v="1544"/>
    <b v="0"/>
    <s v="games/video games"/>
    <n v="28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x v="8"/>
    <x v="1545"/>
    <b v="0"/>
    <s v="games/video games"/>
    <n v="1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x v="66"/>
    <x v="1546"/>
    <b v="0"/>
    <s v="games/video games"/>
    <n v="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x v="202"/>
    <x v="1547"/>
    <b v="0"/>
    <s v="games/video games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x v="78"/>
    <x v="121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x v="8"/>
    <x v="1548"/>
    <b v="0"/>
    <s v="games/video games"/>
    <n v="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x v="81"/>
    <x v="817"/>
    <b v="0"/>
    <s v="games/video games"/>
    <n v="11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x v="54"/>
    <x v="1549"/>
    <b v="0"/>
    <s v="games/video games"/>
    <n v="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x v="30"/>
    <x v="1550"/>
    <b v="0"/>
    <s v="games/video games"/>
    <n v="3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x v="29"/>
    <x v="120"/>
    <b v="0"/>
    <s v="games/video games"/>
    <n v="0"/>
    <x v="6"/>
    <s v="video games"/>
    <x v="2146"/>
    <d v="2016-02-11T16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x v="165"/>
    <x v="1551"/>
    <b v="0"/>
    <s v="games/video games"/>
    <n v="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x v="84"/>
    <x v="120"/>
    <b v="0"/>
    <s v="games/video games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x v="78"/>
    <x v="121"/>
    <b v="0"/>
    <s v="games/video games"/>
    <n v="0"/>
    <x v="6"/>
    <s v="video games"/>
    <x v="2149"/>
    <d v="2010-07-31T00:00:00"/>
  </r>
  <r>
    <n v="2150"/>
    <s v="The Unknown Door"/>
    <s v="A pixel styled open world detective game."/>
    <x v="63"/>
    <x v="1496"/>
    <x v="2"/>
    <s v="NO"/>
    <s v="NOK"/>
    <n v="1468392599"/>
    <n v="1465800599"/>
    <b v="0"/>
    <x v="80"/>
    <x v="1552"/>
    <b v="0"/>
    <s v="games/video games"/>
    <n v="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x v="79"/>
    <x v="1537"/>
    <b v="0"/>
    <s v="games/video games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x v="80"/>
    <x v="381"/>
    <b v="0"/>
    <s v="games/video games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x v="80"/>
    <x v="434"/>
    <b v="0"/>
    <s v="games/video games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x v="84"/>
    <x v="120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x v="81"/>
    <x v="1534"/>
    <b v="0"/>
    <s v="games/video games"/>
    <n v="2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x v="183"/>
    <x v="1553"/>
    <b v="0"/>
    <s v="games/video games"/>
    <n v="3"/>
    <x v="6"/>
    <s v="video games"/>
    <x v="2156"/>
    <d v="2013-09-16T20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x v="7"/>
    <x v="1554"/>
    <b v="0"/>
    <s v="games/video games"/>
    <n v="2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x v="409"/>
    <x v="1555"/>
    <b v="0"/>
    <s v="games/video games"/>
    <n v="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x v="84"/>
    <x v="31"/>
    <b v="0"/>
    <s v="games/video games"/>
    <n v="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x v="38"/>
    <x v="1556"/>
    <b v="0"/>
    <s v="games/video games"/>
    <n v="1"/>
    <x v="6"/>
    <s v="video games"/>
    <x v="2160"/>
    <d v="2012-05-19T17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x v="62"/>
    <x v="1557"/>
    <b v="1"/>
    <s v="music/rock"/>
    <n v="11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x v="6"/>
    <x v="1558"/>
    <b v="1"/>
    <s v="music/rock"/>
    <n v="11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x v="34"/>
    <x v="1559"/>
    <b v="1"/>
    <s v="music/rock"/>
    <n v="132"/>
    <x v="4"/>
    <s v="rock"/>
    <x v="2163"/>
    <d v="2015-06-08T03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x v="183"/>
    <x v="1560"/>
    <b v="1"/>
    <s v="music/rock"/>
    <n v="10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x v="27"/>
    <x v="1561"/>
    <b v="1"/>
    <s v="music/rock"/>
    <n v="1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x v="58"/>
    <x v="1562"/>
    <b v="1"/>
    <s v="music/rock"/>
    <n v="147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x v="22"/>
    <x v="377"/>
    <b v="1"/>
    <s v="music/rock"/>
    <n v="12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x v="158"/>
    <x v="1563"/>
    <b v="1"/>
    <s v="music/rock"/>
    <n v="12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x v="63"/>
    <x v="1564"/>
    <b v="1"/>
    <s v="music/rock"/>
    <n v="10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x v="10"/>
    <x v="1565"/>
    <b v="1"/>
    <s v="music/rock"/>
    <n v="18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x v="5"/>
    <x v="1566"/>
    <b v="1"/>
    <s v="music/rock"/>
    <n v="10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x v="62"/>
    <x v="909"/>
    <b v="1"/>
    <s v="music/rock"/>
    <n v="1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x v="240"/>
    <x v="1567"/>
    <b v="1"/>
    <s v="music/rock"/>
    <n v="12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x v="287"/>
    <x v="109"/>
    <b v="1"/>
    <s v="music/rock"/>
    <n v="10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x v="55"/>
    <x v="1568"/>
    <b v="1"/>
    <s v="music/rock"/>
    <n v="2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x v="26"/>
    <x v="1569"/>
    <b v="1"/>
    <s v="music/rock"/>
    <n v="12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x v="44"/>
    <x v="927"/>
    <b v="1"/>
    <s v="music/rock"/>
    <n v="100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x v="410"/>
    <x v="1570"/>
    <b v="1"/>
    <s v="music/rock"/>
    <n v="139"/>
    <x v="4"/>
    <s v="rock"/>
    <x v="2178"/>
    <d v="2017-01-18T15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x v="64"/>
    <x v="1571"/>
    <b v="1"/>
    <s v="music/rock"/>
    <n v="1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x v="76"/>
    <x v="1572"/>
    <b v="1"/>
    <s v="music/rock"/>
    <n v="10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x v="28"/>
    <x v="1573"/>
    <b v="1"/>
    <s v="games/tabletop games"/>
    <n v="15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x v="289"/>
    <x v="820"/>
    <b v="1"/>
    <s v="games/tabletop games"/>
    <n v="52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x v="411"/>
    <x v="1574"/>
    <b v="1"/>
    <s v="games/tabletop games"/>
    <n v="48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x v="161"/>
    <x v="1575"/>
    <b v="1"/>
    <s v="games/tabletop games"/>
    <n v="28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x v="412"/>
    <x v="1576"/>
    <b v="1"/>
    <s v="games/tabletop games"/>
    <n v="185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x v="413"/>
    <x v="1577"/>
    <b v="1"/>
    <s v="games/tabletop games"/>
    <n v="110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x v="414"/>
    <x v="1578"/>
    <b v="1"/>
    <s v="games/tabletop games"/>
    <n v="101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x v="415"/>
    <x v="1579"/>
    <b v="1"/>
    <s v="games/tabletop games"/>
    <n v="41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x v="106"/>
    <x v="1580"/>
    <b v="1"/>
    <s v="games/tabletop games"/>
    <n v="50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x v="416"/>
    <x v="1581"/>
    <b v="1"/>
    <s v="games/tabletop games"/>
    <n v="18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x v="20"/>
    <x v="1582"/>
    <b v="1"/>
    <s v="games/tabletop games"/>
    <n v="12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x v="417"/>
    <x v="1583"/>
    <b v="1"/>
    <s v="games/tabletop games"/>
    <n v="108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x v="418"/>
    <x v="1584"/>
    <b v="1"/>
    <s v="games/tabletop games"/>
    <n v="45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x v="419"/>
    <x v="1585"/>
    <b v="1"/>
    <s v="games/tabletop games"/>
    <n v="537"/>
    <x v="6"/>
    <s v="tabletop games"/>
    <x v="2194"/>
    <d v="2016-03-26T17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x v="248"/>
    <x v="1586"/>
    <b v="1"/>
    <s v="games/tabletop games"/>
    <n v="120"/>
    <x v="6"/>
    <s v="tabletop games"/>
    <x v="2195"/>
    <d v="2015-08-11T18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x v="302"/>
    <x v="1587"/>
    <b v="1"/>
    <s v="games/tabletop games"/>
    <n v="11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x v="420"/>
    <x v="1588"/>
    <b v="1"/>
    <s v="games/tabletop games"/>
    <n v="95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x v="421"/>
    <x v="1589"/>
    <b v="1"/>
    <s v="games/tabletop games"/>
    <n v="133"/>
    <x v="6"/>
    <s v="tabletop games"/>
    <x v="2198"/>
    <d v="2015-11-14T13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x v="140"/>
    <x v="1590"/>
    <b v="1"/>
    <s v="games/tabletop games"/>
    <n v="14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x v="40"/>
    <x v="1591"/>
    <b v="1"/>
    <s v="games/tabletop games"/>
    <n v="5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x v="33"/>
    <x v="1592"/>
    <b v="1"/>
    <s v="music/electronic music"/>
    <n v="38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x v="422"/>
    <x v="476"/>
    <b v="1"/>
    <s v="music/electronic music"/>
    <n v="70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x v="133"/>
    <x v="1593"/>
    <b v="1"/>
    <s v="music/electronic music"/>
    <n v="11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x v="196"/>
    <x v="1594"/>
    <b v="1"/>
    <s v="music/electronic music"/>
    <n v="1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x v="74"/>
    <x v="1278"/>
    <b v="1"/>
    <s v="music/electronic music"/>
    <n v="1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x v="69"/>
    <x v="1595"/>
    <b v="1"/>
    <s v="music/electronic music"/>
    <n v="1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x v="63"/>
    <x v="1596"/>
    <b v="1"/>
    <s v="music/electronic music"/>
    <n v="1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x v="54"/>
    <x v="1597"/>
    <b v="1"/>
    <s v="music/electronic music"/>
    <n v="10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x v="41"/>
    <x v="1598"/>
    <b v="1"/>
    <s v="music/electronic music"/>
    <n v="1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x v="250"/>
    <x v="1599"/>
    <b v="1"/>
    <s v="music/electronic music"/>
    <n v="11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x v="148"/>
    <x v="603"/>
    <b v="1"/>
    <s v="music/electronic music"/>
    <n v="19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x v="252"/>
    <x v="1600"/>
    <b v="1"/>
    <s v="music/electronic music"/>
    <n v="11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x v="29"/>
    <x v="119"/>
    <b v="1"/>
    <s v="music/electronic music"/>
    <n v="2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x v="54"/>
    <x v="1601"/>
    <b v="1"/>
    <s v="music/electronic music"/>
    <n v="293"/>
    <x v="4"/>
    <s v="electronic music"/>
    <x v="2214"/>
    <d v="2014-02-06T19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x v="51"/>
    <x v="1602"/>
    <b v="1"/>
    <s v="music/electronic music"/>
    <n v="15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x v="25"/>
    <x v="1603"/>
    <b v="1"/>
    <s v="music/electronic music"/>
    <n v="10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x v="82"/>
    <x v="1604"/>
    <b v="1"/>
    <s v="music/electronic music"/>
    <n v="1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x v="88"/>
    <x v="1090"/>
    <b v="1"/>
    <s v="music/electronic music"/>
    <n v="12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x v="10"/>
    <x v="1605"/>
    <b v="1"/>
    <s v="music/electronic music"/>
    <n v="10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x v="50"/>
    <x v="1606"/>
    <b v="1"/>
    <s v="music/electronic music"/>
    <n v="10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x v="423"/>
    <x v="1607"/>
    <b v="1"/>
    <s v="games/tabletop games"/>
    <n v="10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x v="209"/>
    <x v="1608"/>
    <b v="1"/>
    <s v="games/tabletop games"/>
    <n v="16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x v="61"/>
    <x v="1609"/>
    <b v="1"/>
    <s v="games/tabletop games"/>
    <n v="1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x v="228"/>
    <x v="1610"/>
    <b v="1"/>
    <s v="games/tabletop games"/>
    <n v="24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x v="424"/>
    <x v="1611"/>
    <b v="1"/>
    <s v="games/tabletop games"/>
    <n v="94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x v="306"/>
    <x v="1612"/>
    <b v="1"/>
    <s v="games/tabletop games"/>
    <n v="10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x v="425"/>
    <x v="1613"/>
    <b v="1"/>
    <s v="games/tabletop games"/>
    <n v="15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x v="296"/>
    <x v="1614"/>
    <b v="1"/>
    <s v="games/tabletop games"/>
    <n v="117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x v="380"/>
    <x v="815"/>
    <b v="1"/>
    <s v="games/tabletop games"/>
    <n v="17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x v="156"/>
    <x v="1615"/>
    <b v="1"/>
    <s v="games/tabletop games"/>
    <n v="12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x v="426"/>
    <x v="1616"/>
    <b v="1"/>
    <s v="games/tabletop games"/>
    <n v="12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x v="427"/>
    <x v="1617"/>
    <b v="1"/>
    <s v="games/tabletop games"/>
    <n v="49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x v="428"/>
    <x v="1618"/>
    <b v="1"/>
    <s v="games/tabletop games"/>
    <n v="33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x v="33"/>
    <x v="1619"/>
    <b v="1"/>
    <s v="games/tabletop games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x v="206"/>
    <x v="1620"/>
    <b v="1"/>
    <s v="games/tabletop games"/>
    <n v="15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x v="340"/>
    <x v="1621"/>
    <b v="1"/>
    <s v="games/tabletop games"/>
    <n v="53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x v="429"/>
    <x v="1622"/>
    <b v="1"/>
    <s v="games/tabletop games"/>
    <n v="353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x v="1"/>
    <x v="1623"/>
    <b v="1"/>
    <s v="games/tabletop games"/>
    <n v="13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x v="374"/>
    <x v="1624"/>
    <b v="1"/>
    <s v="games/tabletop games"/>
    <n v="12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x v="93"/>
    <x v="1625"/>
    <b v="1"/>
    <s v="games/tabletop games"/>
    <n v="27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x v="430"/>
    <x v="1626"/>
    <b v="1"/>
    <s v="games/tabletop games"/>
    <n v="80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x v="431"/>
    <x v="1627"/>
    <b v="1"/>
    <s v="games/tabletop games"/>
    <n v="136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x v="432"/>
    <x v="1628"/>
    <b v="1"/>
    <s v="games/tabletop games"/>
    <n v="93025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x v="126"/>
    <x v="177"/>
    <b v="1"/>
    <s v="games/tabletop games"/>
    <n v="3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x v="433"/>
    <x v="1629"/>
    <b v="1"/>
    <s v="games/tabletop games"/>
    <n v="264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x v="7"/>
    <x v="1630"/>
    <b v="1"/>
    <s v="games/tabletop games"/>
    <n v="100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x v="434"/>
    <x v="1631"/>
    <b v="1"/>
    <s v="games/tabletop games"/>
    <n v="10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x v="130"/>
    <x v="632"/>
    <b v="1"/>
    <s v="games/tabletop games"/>
    <n v="10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x v="387"/>
    <x v="1323"/>
    <b v="1"/>
    <s v="games/tabletop games"/>
    <n v="16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x v="435"/>
    <x v="1632"/>
    <b v="1"/>
    <s v="games/tabletop games"/>
    <n v="97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x v="436"/>
    <x v="1633"/>
    <b v="1"/>
    <s v="games/tabletop games"/>
    <n v="13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x v="437"/>
    <x v="1634"/>
    <b v="1"/>
    <s v="games/tabletop games"/>
    <n v="27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x v="87"/>
    <x v="1635"/>
    <b v="1"/>
    <s v="games/tabletop games"/>
    <n v="11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x v="438"/>
    <x v="123"/>
    <b v="1"/>
    <s v="games/tabletop games"/>
    <n v="460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x v="197"/>
    <x v="311"/>
    <b v="1"/>
    <s v="games/tabletop games"/>
    <n v="28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x v="133"/>
    <x v="1012"/>
    <b v="1"/>
    <s v="games/tabletop games"/>
    <n v="22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x v="39"/>
    <x v="1636"/>
    <b v="1"/>
    <s v="games/tabletop games"/>
    <n v="636"/>
    <x v="6"/>
    <s v="tabletop games"/>
    <x v="2257"/>
    <d v="2016-06-19T23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x v="242"/>
    <x v="1637"/>
    <b v="1"/>
    <s v="games/tabletop games"/>
    <n v="14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x v="190"/>
    <x v="1638"/>
    <b v="1"/>
    <s v="games/tabletop games"/>
    <n v="186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x v="87"/>
    <x v="1639"/>
    <b v="1"/>
    <s v="games/tabletop games"/>
    <n v="32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x v="439"/>
    <x v="1640"/>
    <b v="1"/>
    <s v="games/tabletop games"/>
    <n v="78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x v="331"/>
    <x v="1641"/>
    <b v="1"/>
    <s v="games/tabletop games"/>
    <n v="15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x v="65"/>
    <x v="1642"/>
    <b v="1"/>
    <s v="games/tabletop games"/>
    <n v="116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x v="440"/>
    <x v="1643"/>
    <b v="1"/>
    <s v="games/tabletop games"/>
    <n v="18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x v="57"/>
    <x v="1644"/>
    <b v="1"/>
    <s v="games/tabletop games"/>
    <n v="29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x v="441"/>
    <x v="1645"/>
    <b v="1"/>
    <s v="games/tabletop games"/>
    <n v="320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x v="442"/>
    <x v="1646"/>
    <b v="1"/>
    <s v="games/tabletop games"/>
    <n v="38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x v="441"/>
    <x v="1647"/>
    <b v="1"/>
    <s v="games/tabletop games"/>
    <n v="10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x v="443"/>
    <x v="1648"/>
    <b v="1"/>
    <s v="games/tabletop games"/>
    <n v="18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x v="444"/>
    <x v="1649"/>
    <b v="1"/>
    <s v="games/tabletop games"/>
    <n v="720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x v="445"/>
    <x v="1650"/>
    <b v="1"/>
    <s v="games/tabletop games"/>
    <n v="2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x v="446"/>
    <x v="1651"/>
    <b v="1"/>
    <s v="games/tabletop games"/>
    <n v="135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x v="206"/>
    <x v="1652"/>
    <b v="1"/>
    <s v="games/tabletop games"/>
    <n v="220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x v="221"/>
    <x v="1653"/>
    <b v="1"/>
    <s v="games/tabletop games"/>
    <n v="12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x v="1"/>
    <x v="1654"/>
    <b v="1"/>
    <s v="games/tabletop games"/>
    <n v="40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x v="11"/>
    <x v="446"/>
    <b v="1"/>
    <s v="games/tabletop games"/>
    <n v="10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x v="447"/>
    <x v="1655"/>
    <b v="1"/>
    <s v="games/tabletop games"/>
    <n v="14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x v="332"/>
    <x v="1656"/>
    <b v="1"/>
    <s v="games/tabletop games"/>
    <n v="27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x v="58"/>
    <x v="1657"/>
    <b v="1"/>
    <s v="games/tabletop games"/>
    <n v="154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x v="436"/>
    <x v="1658"/>
    <b v="1"/>
    <s v="games/tabletop games"/>
    <n v="40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x v="202"/>
    <x v="1659"/>
    <b v="1"/>
    <s v="music/rock"/>
    <n v="185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x v="8"/>
    <x v="1660"/>
    <b v="1"/>
    <s v="music/rock"/>
    <n v="18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x v="53"/>
    <x v="1514"/>
    <b v="1"/>
    <s v="music/rock"/>
    <n v="101"/>
    <x v="4"/>
    <s v="rock"/>
    <x v="2283"/>
    <d v="2012-05-09T02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x v="211"/>
    <x v="1661"/>
    <b v="1"/>
    <s v="music/rock"/>
    <n v="10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x v="1"/>
    <x v="1662"/>
    <b v="1"/>
    <s v="music/rock"/>
    <n v="12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x v="25"/>
    <x v="1663"/>
    <b v="1"/>
    <s v="music/rock"/>
    <n v="100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x v="448"/>
    <x v="1664"/>
    <b v="1"/>
    <s v="music/rock"/>
    <n v="120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x v="20"/>
    <x v="1665"/>
    <b v="1"/>
    <s v="music/rock"/>
    <n v="10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x v="20"/>
    <x v="1666"/>
    <b v="1"/>
    <s v="music/rock"/>
    <n v="10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x v="60"/>
    <x v="1667"/>
    <b v="1"/>
    <s v="music/rock"/>
    <n v="10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x v="68"/>
    <x v="1668"/>
    <b v="1"/>
    <s v="music/rock"/>
    <n v="17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x v="67"/>
    <x v="832"/>
    <b v="1"/>
    <s v="music/rock"/>
    <n v="107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x v="74"/>
    <x v="1669"/>
    <b v="1"/>
    <s v="music/rock"/>
    <n v="1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x v="300"/>
    <x v="1670"/>
    <b v="1"/>
    <s v="music/rock"/>
    <n v="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x v="69"/>
    <x v="1671"/>
    <b v="1"/>
    <s v="music/rock"/>
    <n v="1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x v="108"/>
    <x v="1672"/>
    <b v="1"/>
    <s v="music/rock"/>
    <n v="149"/>
    <x v="4"/>
    <s v="rock"/>
    <x v="2296"/>
    <d v="2012-02-23T17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x v="10"/>
    <x v="1673"/>
    <b v="1"/>
    <s v="music/rock"/>
    <n v="10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x v="449"/>
    <x v="1674"/>
    <b v="1"/>
    <s v="music/rock"/>
    <n v="1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x v="25"/>
    <x v="1675"/>
    <b v="1"/>
    <s v="music/rock"/>
    <n v="35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x v="63"/>
    <x v="1211"/>
    <b v="1"/>
    <s v="music/rock"/>
    <n v="101"/>
    <x v="4"/>
    <s v="rock"/>
    <x v="2300"/>
    <d v="2012-06-28T17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x v="263"/>
    <x v="484"/>
    <b v="1"/>
    <s v="music/indie rock"/>
    <n v="13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x v="268"/>
    <x v="131"/>
    <b v="1"/>
    <s v="music/indie rock"/>
    <n v="17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x v="273"/>
    <x v="1676"/>
    <b v="1"/>
    <s v="music/indie rock"/>
    <n v="1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x v="116"/>
    <x v="1677"/>
    <b v="1"/>
    <s v="music/indie rock"/>
    <n v="1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x v="157"/>
    <x v="1678"/>
    <b v="1"/>
    <s v="music/indie rock"/>
    <n v="10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x v="196"/>
    <x v="1679"/>
    <b v="1"/>
    <s v="music/indie rock"/>
    <n v="10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x v="11"/>
    <x v="1680"/>
    <b v="1"/>
    <s v="music/indie rock"/>
    <n v="1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x v="450"/>
    <x v="1681"/>
    <b v="1"/>
    <s v="music/indie rock"/>
    <n v="10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x v="329"/>
    <x v="1682"/>
    <b v="1"/>
    <s v="music/indie rock"/>
    <n v="1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x v="451"/>
    <x v="1683"/>
    <b v="1"/>
    <s v="music/indie rock"/>
    <n v="42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x v="201"/>
    <x v="1684"/>
    <b v="1"/>
    <s v="music/indie rock"/>
    <n v="1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x v="1"/>
    <x v="1685"/>
    <b v="1"/>
    <s v="music/indie rock"/>
    <n v="108"/>
    <x v="4"/>
    <s v="indie rock"/>
    <x v="2312"/>
    <d v="2014-04-18T23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x v="328"/>
    <x v="150"/>
    <b v="1"/>
    <s v="music/indie rock"/>
    <n v="17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x v="133"/>
    <x v="789"/>
    <b v="1"/>
    <s v="music/indie rock"/>
    <n v="15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x v="31"/>
    <x v="1686"/>
    <b v="1"/>
    <s v="music/indie rock"/>
    <n v="10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x v="452"/>
    <x v="1687"/>
    <b v="1"/>
    <s v="music/indie rock"/>
    <n v="10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x v="19"/>
    <x v="1688"/>
    <b v="1"/>
    <s v="music/indie rock"/>
    <n v="1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x v="430"/>
    <x v="1689"/>
    <b v="1"/>
    <s v="music/indie rock"/>
    <n v="12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x v="99"/>
    <x v="1690"/>
    <b v="1"/>
    <s v="music/indie rock"/>
    <n v="108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x v="30"/>
    <x v="880"/>
    <b v="1"/>
    <s v="music/indie rock"/>
    <n v="10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x v="31"/>
    <x v="1691"/>
    <b v="0"/>
    <s v="food/small batch"/>
    <n v="3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x v="80"/>
    <x v="1209"/>
    <b v="0"/>
    <s v="food/small batch"/>
    <n v="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x v="80"/>
    <x v="179"/>
    <b v="0"/>
    <s v="food/small batch"/>
    <n v="48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x v="42"/>
    <x v="1692"/>
    <b v="0"/>
    <s v="food/small batch"/>
    <n v="2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x v="63"/>
    <x v="1693"/>
    <b v="0"/>
    <s v="food/small batch"/>
    <n v="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x v="29"/>
    <x v="1694"/>
    <b v="0"/>
    <s v="food/small batch"/>
    <n v="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x v="453"/>
    <x v="1695"/>
    <b v="1"/>
    <s v="food/small batch"/>
    <n v="52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x v="416"/>
    <x v="1696"/>
    <b v="1"/>
    <s v="food/small batch"/>
    <n v="25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x v="207"/>
    <x v="1697"/>
    <b v="1"/>
    <s v="food/small batch"/>
    <n v="106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x v="430"/>
    <x v="1698"/>
    <b v="1"/>
    <s v="food/small batch"/>
    <n v="10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x v="454"/>
    <x v="1699"/>
    <b v="1"/>
    <s v="food/small batch"/>
    <n v="14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x v="455"/>
    <x v="1700"/>
    <b v="1"/>
    <s v="food/small batch"/>
    <n v="10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x v="225"/>
    <x v="1701"/>
    <b v="1"/>
    <s v="food/small batch"/>
    <n v="21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x v="85"/>
    <x v="1702"/>
    <b v="1"/>
    <s v="food/small batch"/>
    <n v="1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x v="170"/>
    <x v="1703"/>
    <b v="1"/>
    <s v="food/small batch"/>
    <n v="10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x v="456"/>
    <x v="1704"/>
    <b v="1"/>
    <s v="food/small batch"/>
    <n v="52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x v="122"/>
    <x v="1705"/>
    <b v="1"/>
    <s v="food/small batch"/>
    <n v="11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x v="252"/>
    <x v="1706"/>
    <b v="1"/>
    <s v="food/small batch"/>
    <n v="1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x v="457"/>
    <x v="1707"/>
    <b v="1"/>
    <s v="food/small batch"/>
    <n v="2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x v="458"/>
    <x v="1708"/>
    <b v="1"/>
    <s v="food/small batch"/>
    <n v="10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x v="78"/>
    <x v="121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x v="78"/>
    <x v="121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x v="29"/>
    <x v="462"/>
    <b v="0"/>
    <s v="technology/web"/>
    <n v="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x v="29"/>
    <x v="120"/>
    <b v="0"/>
    <s v="technology/web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x v="78"/>
    <x v="121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x v="83"/>
    <x v="31"/>
    <b v="0"/>
    <s v="technology/web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x v="29"/>
    <x v="2"/>
    <b v="0"/>
    <s v="technology/web"/>
    <n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x v="81"/>
    <x v="1205"/>
    <b v="0"/>
    <s v="technology/web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x v="78"/>
    <x v="121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x v="78"/>
    <x v="121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x v="63"/>
    <x v="1709"/>
    <b v="0"/>
    <s v="technology/web"/>
    <n v="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x v="78"/>
    <x v="121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x v="78"/>
    <x v="121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x v="29"/>
    <x v="380"/>
    <b v="0"/>
    <s v="technology/web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x v="84"/>
    <x v="440"/>
    <b v="0"/>
    <s v="technology/web"/>
    <n v="1"/>
    <x v="2"/>
    <s v="web"/>
    <x v="2355"/>
    <d v="2015-05-02T22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x v="78"/>
    <x v="121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x v="78"/>
    <x v="121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x v="78"/>
    <x v="121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x v="83"/>
    <x v="1710"/>
    <b v="0"/>
    <s v="technology/web"/>
    <n v="15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x v="29"/>
    <x v="447"/>
    <b v="0"/>
    <s v="technology/web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x v="78"/>
    <x v="121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x v="84"/>
    <x v="88"/>
    <b v="0"/>
    <s v="technology/web"/>
    <n v="2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x v="78"/>
    <x v="121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x v="78"/>
    <x v="121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x v="78"/>
    <x v="121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x v="74"/>
    <x v="1711"/>
    <b v="0"/>
    <s v="technology/web"/>
    <n v="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x v="25"/>
    <x v="1712"/>
    <b v="0"/>
    <s v="technology/web"/>
    <n v="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x v="84"/>
    <x v="73"/>
    <b v="0"/>
    <s v="technology/web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x v="78"/>
    <x v="121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x v="80"/>
    <x v="372"/>
    <b v="0"/>
    <s v="technology/web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x v="78"/>
    <x v="121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x v="79"/>
    <x v="179"/>
    <b v="0"/>
    <s v="technology/web"/>
    <n v="3"/>
    <x v="2"/>
    <s v="web"/>
    <x v="2372"/>
    <d v="2015-04-24T01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x v="29"/>
    <x v="73"/>
    <b v="0"/>
    <s v="technology/web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x v="29"/>
    <x v="119"/>
    <b v="0"/>
    <s v="technology/web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x v="78"/>
    <x v="121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x v="80"/>
    <x v="1713"/>
    <b v="0"/>
    <s v="technology/web"/>
    <n v="1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x v="78"/>
    <x v="121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x v="78"/>
    <x v="121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x v="78"/>
    <x v="121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x v="83"/>
    <x v="1714"/>
    <b v="0"/>
    <s v="technology/web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x v="63"/>
    <x v="1715"/>
    <b v="0"/>
    <s v="technology/web"/>
    <n v="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x v="84"/>
    <x v="822"/>
    <b v="0"/>
    <s v="technology/web"/>
    <n v="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x v="83"/>
    <x v="1716"/>
    <b v="0"/>
    <s v="technology/web"/>
    <n v="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x v="22"/>
    <x v="120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x v="63"/>
    <x v="1717"/>
    <b v="0"/>
    <s v="technology/web"/>
    <n v="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x v="78"/>
    <x v="121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x v="83"/>
    <x v="1718"/>
    <b v="0"/>
    <s v="technology/web"/>
    <n v="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x v="22"/>
    <x v="1719"/>
    <b v="0"/>
    <s v="technology/web"/>
    <n v="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x v="29"/>
    <x v="179"/>
    <b v="0"/>
    <s v="technology/web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x v="78"/>
    <x v="121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x v="29"/>
    <x v="380"/>
    <b v="0"/>
    <s v="technology/web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x v="78"/>
    <x v="121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x v="29"/>
    <x v="73"/>
    <b v="0"/>
    <s v="technology/web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x v="84"/>
    <x v="1720"/>
    <b v="0"/>
    <s v="technology/web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x v="78"/>
    <x v="121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x v="29"/>
    <x v="119"/>
    <b v="0"/>
    <s v="technology/web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x v="78"/>
    <x v="121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x v="78"/>
    <x v="121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x v="78"/>
    <x v="121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x v="78"/>
    <x v="121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x v="82"/>
    <x v="1721"/>
    <b v="0"/>
    <s v="food/food trucks"/>
    <n v="1"/>
    <x v="7"/>
    <s v="food trucks"/>
    <x v="2401"/>
    <d v="2016-03-05T19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x v="29"/>
    <x v="364"/>
    <b v="0"/>
    <s v="food/food trucks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x v="8"/>
    <x v="1722"/>
    <b v="0"/>
    <s v="food/food trucks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x v="78"/>
    <x v="121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x v="9"/>
    <x v="1723"/>
    <b v="0"/>
    <s v="food/food trucks"/>
    <n v="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x v="38"/>
    <x v="1724"/>
    <b v="0"/>
    <s v="food/food trucks"/>
    <n v="4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x v="51"/>
    <x v="1725"/>
    <b v="0"/>
    <s v="food/food trucks"/>
    <n v="25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x v="84"/>
    <x v="2"/>
    <b v="0"/>
    <s v="food/food trucks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x v="79"/>
    <x v="468"/>
    <b v="0"/>
    <s v="food/food trucks"/>
    <n v="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x v="78"/>
    <x v="121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x v="83"/>
    <x v="679"/>
    <b v="0"/>
    <s v="food/food trucks"/>
    <n v="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x v="78"/>
    <x v="121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x v="83"/>
    <x v="1538"/>
    <b v="0"/>
    <s v="food/food trucks"/>
    <n v="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x v="62"/>
    <x v="1726"/>
    <b v="0"/>
    <s v="food/food trucks"/>
    <n v="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x v="79"/>
    <x v="1727"/>
    <b v="0"/>
    <s v="food/food trucks"/>
    <n v="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x v="29"/>
    <x v="144"/>
    <b v="0"/>
    <s v="food/food trucks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x v="78"/>
    <x v="121"/>
    <b v="0"/>
    <s v="food/food trucks"/>
    <n v="0"/>
    <x v="7"/>
    <s v="food trucks"/>
    <x v="2417"/>
    <d v="2014-08-10T21:13:07"/>
  </r>
  <r>
    <n v="2418"/>
    <s v="Mexican food truck"/>
    <s v="I want to start my food truck business."/>
    <x v="31"/>
    <x v="139"/>
    <x v="2"/>
    <s v="US"/>
    <s v="USD"/>
    <n v="1427225644"/>
    <n v="1422045244"/>
    <b v="0"/>
    <x v="81"/>
    <x v="120"/>
    <b v="0"/>
    <s v="food/food trucks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x v="78"/>
    <x v="121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x v="17"/>
    <x v="1728"/>
    <b v="0"/>
    <s v="food/food trucks"/>
    <n v="15"/>
    <x v="7"/>
    <s v="food trucks"/>
    <x v="2420"/>
    <d v="2014-11-10T01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x v="29"/>
    <x v="120"/>
    <b v="0"/>
    <s v="food/food trucks"/>
    <n v="0"/>
    <x v="7"/>
    <s v="food trucks"/>
    <x v="2421"/>
    <d v="2015-02-21T16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x v="29"/>
    <x v="120"/>
    <b v="0"/>
    <s v="food/food trucks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x v="29"/>
    <x v="1729"/>
    <b v="0"/>
    <s v="food/food trucks"/>
    <n v="0"/>
    <x v="7"/>
    <s v="food trucks"/>
    <x v="2423"/>
    <d v="2014-12-31T16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x v="82"/>
    <x v="1730"/>
    <b v="0"/>
    <s v="food/food trucks"/>
    <n v="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x v="29"/>
    <x v="120"/>
    <b v="0"/>
    <s v="food/food trucks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x v="78"/>
    <x v="121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x v="29"/>
    <x v="120"/>
    <b v="0"/>
    <s v="food/food trucks"/>
    <n v="0"/>
    <x v="7"/>
    <s v="food trucks"/>
    <x v="2427"/>
    <d v="2016-03-23T06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x v="29"/>
    <x v="120"/>
    <b v="0"/>
    <s v="food/food trucks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x v="80"/>
    <x v="1731"/>
    <b v="0"/>
    <s v="food/food trucks"/>
    <n v="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x v="84"/>
    <x v="678"/>
    <b v="0"/>
    <s v="food/food trucks"/>
    <n v="1"/>
    <x v="7"/>
    <s v="food trucks"/>
    <x v="2430"/>
    <d v="2016-02-12T03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x v="84"/>
    <x v="120"/>
    <b v="0"/>
    <s v="food/food trucks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x v="84"/>
    <x v="120"/>
    <b v="0"/>
    <s v="food/food trucks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x v="78"/>
    <x v="121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x v="84"/>
    <x v="31"/>
    <b v="0"/>
    <s v="food/food trucks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x v="80"/>
    <x v="1732"/>
    <b v="0"/>
    <s v="food/food trucks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x v="84"/>
    <x v="377"/>
    <b v="0"/>
    <s v="food/food trucks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x v="78"/>
    <x v="121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x v="29"/>
    <x v="73"/>
    <b v="0"/>
    <s v="food/food trucks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x v="78"/>
    <x v="121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x v="84"/>
    <x v="144"/>
    <b v="0"/>
    <s v="food/food trucks"/>
    <n v="0"/>
    <x v="7"/>
    <s v="food trucks"/>
    <x v="2440"/>
    <d v="2016-02-13T21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x v="280"/>
    <x v="1733"/>
    <b v="1"/>
    <s v="food/small batch"/>
    <n v="10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x v="459"/>
    <x v="925"/>
    <b v="1"/>
    <s v="food/small batch"/>
    <n v="12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x v="409"/>
    <x v="1734"/>
    <b v="1"/>
    <s v="food/small batch"/>
    <n v="2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x v="42"/>
    <x v="1735"/>
    <b v="1"/>
    <s v="food/small batch"/>
    <n v="10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x v="248"/>
    <x v="1624"/>
    <b v="1"/>
    <s v="food/small batch"/>
    <n v="17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x v="112"/>
    <x v="1736"/>
    <b v="1"/>
    <s v="food/small batch"/>
    <n v="16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x v="152"/>
    <x v="1737"/>
    <b v="1"/>
    <s v="food/small batch"/>
    <n v="42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x v="82"/>
    <x v="1738"/>
    <b v="1"/>
    <s v="food/small batch"/>
    <n v="1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x v="148"/>
    <x v="466"/>
    <b v="1"/>
    <s v="food/small batch"/>
    <n v="1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x v="332"/>
    <x v="1739"/>
    <b v="1"/>
    <s v="food/small batch"/>
    <n v="10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x v="153"/>
    <x v="1740"/>
    <b v="1"/>
    <s v="food/small batch"/>
    <n v="11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x v="41"/>
    <x v="1741"/>
    <b v="1"/>
    <s v="food/small batch"/>
    <n v="13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x v="85"/>
    <x v="3"/>
    <b v="1"/>
    <s v="food/small batch"/>
    <n v="15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x v="208"/>
    <x v="1742"/>
    <b v="1"/>
    <s v="food/small batch"/>
    <n v="10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x v="38"/>
    <x v="783"/>
    <b v="1"/>
    <s v="food/small batch"/>
    <n v="1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x v="85"/>
    <x v="1743"/>
    <b v="1"/>
    <s v="food/small batch"/>
    <n v="18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x v="204"/>
    <x v="1744"/>
    <b v="1"/>
    <s v="food/small batch"/>
    <n v="1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x v="144"/>
    <x v="1745"/>
    <b v="1"/>
    <s v="food/small batch"/>
    <n v="110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x v="460"/>
    <x v="1235"/>
    <b v="1"/>
    <s v="food/small batch"/>
    <n v="10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x v="32"/>
    <x v="1746"/>
    <b v="1"/>
    <s v="food/small batch"/>
    <n v="1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x v="48"/>
    <x v="1747"/>
    <b v="1"/>
    <s v="music/indie rock"/>
    <n v="10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x v="248"/>
    <x v="1748"/>
    <b v="1"/>
    <s v="music/indie rock"/>
    <n v="111"/>
    <x v="4"/>
    <s v="indie rock"/>
    <x v="2462"/>
    <d v="2012-07-19T04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x v="11"/>
    <x v="1117"/>
    <b v="1"/>
    <s v="music/indie rock"/>
    <n v="116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x v="68"/>
    <x v="1237"/>
    <b v="1"/>
    <s v="music/indie rock"/>
    <n v="11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x v="53"/>
    <x v="1105"/>
    <b v="1"/>
    <s v="music/indie rock"/>
    <n v="18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x v="47"/>
    <x v="1749"/>
    <b v="1"/>
    <s v="music/indie rock"/>
    <n v="1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x v="68"/>
    <x v="1750"/>
    <b v="1"/>
    <s v="music/indie rock"/>
    <n v="119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x v="6"/>
    <x v="1392"/>
    <b v="1"/>
    <s v="music/indie rock"/>
    <n v="10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x v="5"/>
    <x v="1751"/>
    <b v="1"/>
    <s v="music/indie rock"/>
    <n v="11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x v="17"/>
    <x v="1752"/>
    <b v="1"/>
    <s v="music/indie rock"/>
    <n v="1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x v="57"/>
    <x v="1753"/>
    <b v="1"/>
    <s v="music/indie rock"/>
    <n v="1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x v="201"/>
    <x v="276"/>
    <b v="1"/>
    <s v="music/indie rock"/>
    <n v="13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x v="5"/>
    <x v="1754"/>
    <b v="1"/>
    <s v="music/indie rock"/>
    <n v="1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x v="44"/>
    <x v="1755"/>
    <b v="1"/>
    <s v="music/indie rock"/>
    <n v="10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x v="75"/>
    <x v="1090"/>
    <b v="1"/>
    <s v="music/indie rock"/>
    <n v="10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x v="165"/>
    <x v="1756"/>
    <b v="1"/>
    <s v="music/indie rock"/>
    <n v="105"/>
    <x v="4"/>
    <s v="indie rock"/>
    <x v="2476"/>
    <d v="2014-11-03T08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x v="14"/>
    <x v="1757"/>
    <b v="1"/>
    <s v="music/indie rock"/>
    <n v="17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x v="1"/>
    <x v="1758"/>
    <b v="1"/>
    <s v="music/indie rock"/>
    <n v="128"/>
    <x v="4"/>
    <s v="indie rock"/>
    <x v="2478"/>
    <d v="2013-01-13T22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x v="38"/>
    <x v="1759"/>
    <b v="1"/>
    <s v="music/indie rock"/>
    <n v="1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x v="22"/>
    <x v="404"/>
    <b v="1"/>
    <s v="music/indie rock"/>
    <n v="1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x v="195"/>
    <x v="1760"/>
    <b v="1"/>
    <s v="music/indie rock"/>
    <n v="11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x v="20"/>
    <x v="1665"/>
    <b v="1"/>
    <s v="music/indie rock"/>
    <n v="10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x v="10"/>
    <x v="1761"/>
    <b v="1"/>
    <s v="music/indie rock"/>
    <n v="11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x v="240"/>
    <x v="1762"/>
    <b v="1"/>
    <s v="music/indie rock"/>
    <n v="1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x v="14"/>
    <x v="1763"/>
    <b v="1"/>
    <s v="music/indie rock"/>
    <n v="1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x v="209"/>
    <x v="1764"/>
    <b v="1"/>
    <s v="music/indie rock"/>
    <n v="2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x v="44"/>
    <x v="1765"/>
    <b v="1"/>
    <s v="music/indie rock"/>
    <n v="10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x v="71"/>
    <x v="1766"/>
    <b v="1"/>
    <s v="music/indie rock"/>
    <n v="10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x v="11"/>
    <x v="1767"/>
    <b v="1"/>
    <s v="music/indie rock"/>
    <n v="13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x v="38"/>
    <x v="1768"/>
    <b v="1"/>
    <s v="music/indie rock"/>
    <n v="12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x v="73"/>
    <x v="1769"/>
    <b v="1"/>
    <s v="music/indie rock"/>
    <n v="103"/>
    <x v="4"/>
    <s v="indie rock"/>
    <x v="2491"/>
    <d v="2011-01-16T01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x v="74"/>
    <x v="1770"/>
    <b v="1"/>
    <s v="music/indie rock"/>
    <n v="1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x v="461"/>
    <x v="1771"/>
    <b v="1"/>
    <s v="music/indie rock"/>
    <n v="12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x v="70"/>
    <x v="1772"/>
    <b v="1"/>
    <s v="music/indie rock"/>
    <n v="10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x v="288"/>
    <x v="1475"/>
    <b v="1"/>
    <s v="music/indie rock"/>
    <n v="12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x v="73"/>
    <x v="1773"/>
    <b v="1"/>
    <s v="music/indie rock"/>
    <n v="1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x v="66"/>
    <x v="1774"/>
    <b v="1"/>
    <s v="music/indie rock"/>
    <n v="11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x v="9"/>
    <x v="1775"/>
    <b v="1"/>
    <s v="music/indie rock"/>
    <n v="10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x v="203"/>
    <x v="1776"/>
    <b v="1"/>
    <s v="music/indie rock"/>
    <n v="20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x v="60"/>
    <x v="1777"/>
    <b v="1"/>
    <s v="music/indie rock"/>
    <n v="11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x v="63"/>
    <x v="1778"/>
    <b v="0"/>
    <s v="food/restaurants"/>
    <n v="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x v="81"/>
    <x v="1779"/>
    <b v="0"/>
    <s v="food/restaurants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x v="78"/>
    <x v="121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x v="78"/>
    <x v="121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x v="78"/>
    <x v="121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x v="84"/>
    <x v="2"/>
    <b v="0"/>
    <s v="food/restaurants"/>
    <n v="1"/>
    <x v="7"/>
    <s v="restaurants"/>
    <x v="2506"/>
    <d v="2015-10-03T21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x v="78"/>
    <x v="121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x v="78"/>
    <x v="121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x v="33"/>
    <x v="669"/>
    <b v="0"/>
    <s v="food/restaurants"/>
    <n v="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x v="84"/>
    <x v="822"/>
    <b v="0"/>
    <s v="food/restaurants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x v="78"/>
    <x v="121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x v="78"/>
    <x v="121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x v="78"/>
    <x v="121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x v="80"/>
    <x v="1780"/>
    <b v="0"/>
    <s v="food/restaurants"/>
    <n v="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x v="8"/>
    <x v="1781"/>
    <b v="0"/>
    <s v="food/restaurants"/>
    <n v="1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x v="78"/>
    <x v="121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x v="51"/>
    <x v="1782"/>
    <b v="0"/>
    <s v="food/restaurants"/>
    <n v="1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x v="78"/>
    <x v="121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x v="80"/>
    <x v="1783"/>
    <b v="0"/>
    <s v="food/restaurants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x v="78"/>
    <x v="121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x v="462"/>
    <x v="1784"/>
    <b v="1"/>
    <s v="music/classical music"/>
    <n v="10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x v="74"/>
    <x v="1785"/>
    <b v="1"/>
    <s v="music/classical music"/>
    <n v="1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x v="55"/>
    <x v="1786"/>
    <b v="1"/>
    <s v="music/classical music"/>
    <n v="15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x v="68"/>
    <x v="1787"/>
    <b v="1"/>
    <s v="music/classical music"/>
    <n v="10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x v="144"/>
    <x v="1788"/>
    <b v="1"/>
    <s v="music/classical music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x v="51"/>
    <x v="1789"/>
    <b v="1"/>
    <s v="music/classical music"/>
    <n v="11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x v="26"/>
    <x v="212"/>
    <b v="1"/>
    <s v="music/classical music"/>
    <n v="10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x v="75"/>
    <x v="1790"/>
    <b v="1"/>
    <s v="music/classical music"/>
    <n v="107"/>
    <x v="4"/>
    <s v="classical music"/>
    <x v="2528"/>
    <d v="2015-08-20T11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x v="88"/>
    <x v="1791"/>
    <b v="1"/>
    <s v="music/classical music"/>
    <n v="1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x v="53"/>
    <x v="1792"/>
    <b v="1"/>
    <s v="music/classical music"/>
    <n v="1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x v="42"/>
    <x v="1793"/>
    <b v="1"/>
    <s v="music/classical music"/>
    <n v="100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x v="65"/>
    <x v="1794"/>
    <b v="1"/>
    <s v="music/classical music"/>
    <n v="12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x v="327"/>
    <x v="772"/>
    <b v="1"/>
    <s v="music/classical music"/>
    <n v="11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x v="25"/>
    <x v="1795"/>
    <b v="1"/>
    <s v="music/classical music"/>
    <n v="105"/>
    <x v="4"/>
    <s v="classical music"/>
    <x v="2534"/>
    <d v="2010-01-01T06:00:00"/>
  </r>
  <r>
    <n v="2535"/>
    <s v="Mark Hayes Requiem Recording"/>
    <s v="Mark Hayes: Requiem Recording"/>
    <x v="22"/>
    <x v="1741"/>
    <x v="0"/>
    <s v="US"/>
    <s v="USD"/>
    <n v="1417463945"/>
    <n v="1414781945"/>
    <b v="0"/>
    <x v="76"/>
    <x v="1796"/>
    <b v="1"/>
    <s v="music/classical music"/>
    <n v="10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x v="80"/>
    <x v="1797"/>
    <b v="1"/>
    <s v="music/classical music"/>
    <n v="11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x v="202"/>
    <x v="101"/>
    <b v="1"/>
    <s v="music/classical music"/>
    <n v="11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x v="333"/>
    <x v="1798"/>
    <b v="1"/>
    <s v="music/classical music"/>
    <n v="11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x v="211"/>
    <x v="1799"/>
    <b v="1"/>
    <s v="music/classical music"/>
    <n v="10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x v="74"/>
    <x v="1800"/>
    <b v="1"/>
    <s v="music/classical music"/>
    <n v="10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x v="287"/>
    <x v="35"/>
    <b v="1"/>
    <s v="music/classical music"/>
    <n v="10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x v="62"/>
    <x v="1801"/>
    <b v="1"/>
    <s v="music/classical music"/>
    <n v="10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x v="62"/>
    <x v="1802"/>
    <b v="1"/>
    <s v="music/classical music"/>
    <n v="156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x v="7"/>
    <x v="1803"/>
    <b v="1"/>
    <s v="music/classical music"/>
    <n v="1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x v="42"/>
    <x v="1804"/>
    <b v="1"/>
    <s v="music/classical music"/>
    <n v="1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x v="71"/>
    <x v="1805"/>
    <b v="1"/>
    <s v="music/classical music"/>
    <n v="11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x v="179"/>
    <x v="1806"/>
    <b v="1"/>
    <s v="music/classical music"/>
    <n v="12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x v="77"/>
    <x v="1807"/>
    <b v="1"/>
    <s v="music/classical music"/>
    <n v="10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x v="77"/>
    <x v="1808"/>
    <b v="1"/>
    <s v="music/classical music"/>
    <n v="10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x v="3"/>
    <x v="1809"/>
    <b v="1"/>
    <s v="music/classical music"/>
    <n v="10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x v="66"/>
    <x v="1810"/>
    <b v="1"/>
    <s v="music/classical music"/>
    <n v="1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x v="59"/>
    <x v="1811"/>
    <b v="1"/>
    <s v="music/classical music"/>
    <n v="10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x v="65"/>
    <x v="1812"/>
    <b v="1"/>
    <s v="music/classical music"/>
    <n v="15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x v="85"/>
    <x v="1813"/>
    <b v="1"/>
    <s v="music/classical music"/>
    <n v="12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x v="2"/>
    <x v="1814"/>
    <b v="1"/>
    <s v="music/classical music"/>
    <n v="10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x v="69"/>
    <x v="1815"/>
    <b v="1"/>
    <s v="music/classical music"/>
    <n v="106"/>
    <x v="4"/>
    <s v="classical music"/>
    <x v="2556"/>
    <d v="2012-12-24T23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x v="17"/>
    <x v="1816"/>
    <b v="1"/>
    <s v="music/classical music"/>
    <n v="11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x v="59"/>
    <x v="1817"/>
    <b v="1"/>
    <s v="music/classical music"/>
    <n v="10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x v="20"/>
    <x v="1818"/>
    <b v="1"/>
    <s v="music/classical music"/>
    <n v="11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x v="64"/>
    <x v="1819"/>
    <b v="1"/>
    <s v="music/classical music"/>
    <n v="1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x v="78"/>
    <x v="121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x v="83"/>
    <x v="380"/>
    <b v="0"/>
    <s v="food/food trucks"/>
    <n v="1"/>
    <x v="7"/>
    <s v="food trucks"/>
    <x v="2562"/>
    <d v="2016-10-11T12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x v="78"/>
    <x v="121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x v="78"/>
    <x v="121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x v="29"/>
    <x v="101"/>
    <b v="0"/>
    <s v="food/food trucks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x v="78"/>
    <x v="121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x v="84"/>
    <x v="88"/>
    <b v="0"/>
    <s v="food/food trucks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x v="29"/>
    <x v="73"/>
    <b v="0"/>
    <s v="food/food trucks"/>
    <n v="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x v="84"/>
    <x v="1820"/>
    <b v="0"/>
    <s v="food/food trucks"/>
    <n v="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x v="84"/>
    <x v="1821"/>
    <b v="0"/>
    <s v="food/food trucks"/>
    <n v="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x v="80"/>
    <x v="368"/>
    <b v="0"/>
    <s v="food/food trucks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x v="78"/>
    <x v="121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x v="78"/>
    <x v="121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x v="78"/>
    <x v="121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x v="78"/>
    <x v="121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x v="78"/>
    <x v="121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x v="78"/>
    <x v="121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x v="78"/>
    <x v="121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x v="8"/>
    <x v="1822"/>
    <b v="0"/>
    <s v="food/food trucks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x v="84"/>
    <x v="156"/>
    <b v="0"/>
    <s v="food/food trucks"/>
    <n v="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x v="202"/>
    <x v="1823"/>
    <b v="0"/>
    <s v="food/food trucks"/>
    <n v="11"/>
    <x v="7"/>
    <s v="food trucks"/>
    <x v="2581"/>
    <d v="2015-11-16T16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x v="29"/>
    <x v="120"/>
    <b v="0"/>
    <s v="food/food trucks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x v="81"/>
    <x v="120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x v="78"/>
    <x v="121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x v="29"/>
    <x v="73"/>
    <b v="0"/>
    <s v="food/food trucks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x v="29"/>
    <x v="144"/>
    <b v="0"/>
    <s v="food/food trucks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x v="79"/>
    <x v="1824"/>
    <b v="0"/>
    <s v="food/food trucks"/>
    <n v="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x v="22"/>
    <x v="1825"/>
    <b v="0"/>
    <s v="food/food trucks"/>
    <n v="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x v="29"/>
    <x v="144"/>
    <b v="0"/>
    <s v="food/food trucks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x v="78"/>
    <x v="121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x v="84"/>
    <x v="31"/>
    <b v="0"/>
    <s v="food/food trucks"/>
    <n v="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x v="29"/>
    <x v="73"/>
    <b v="0"/>
    <s v="food/food trucks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x v="78"/>
    <x v="121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x v="29"/>
    <x v="120"/>
    <b v="0"/>
    <s v="food/food trucks"/>
    <n v="0"/>
    <x v="7"/>
    <s v="food trucks"/>
    <x v="2594"/>
    <d v="2014-08-07T23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x v="10"/>
    <x v="1826"/>
    <b v="0"/>
    <s v="food/food trucks"/>
    <n v="1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x v="74"/>
    <x v="1827"/>
    <b v="0"/>
    <s v="food/food trucks"/>
    <n v="2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x v="63"/>
    <x v="1828"/>
    <b v="0"/>
    <s v="food/food trucks"/>
    <n v="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x v="25"/>
    <x v="1829"/>
    <b v="0"/>
    <s v="food/food trucks"/>
    <n v="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x v="81"/>
    <x v="656"/>
    <b v="0"/>
    <s v="food/food trucks"/>
    <n v="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x v="209"/>
    <x v="1830"/>
    <b v="0"/>
    <s v="food/food trucks"/>
    <n v="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x v="299"/>
    <x v="95"/>
    <b v="1"/>
    <s v="technology/space exploration"/>
    <n v="66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x v="463"/>
    <x v="1831"/>
    <b v="1"/>
    <s v="technology/space exploration"/>
    <n v="326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x v="133"/>
    <x v="1832"/>
    <b v="1"/>
    <s v="technology/space exploration"/>
    <n v="10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x v="306"/>
    <x v="1833"/>
    <b v="1"/>
    <s v="technology/space exploration"/>
    <n v="10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x v="464"/>
    <x v="1834"/>
    <b v="1"/>
    <s v="technology/space exploration"/>
    <n v="10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x v="465"/>
    <x v="1835"/>
    <b v="1"/>
    <s v="technology/space exploration"/>
    <n v="110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x v="367"/>
    <x v="799"/>
    <b v="1"/>
    <s v="technology/space exploration"/>
    <n v="408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x v="466"/>
    <x v="1836"/>
    <b v="1"/>
    <s v="technology/space exploration"/>
    <n v="22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x v="467"/>
    <x v="1837"/>
    <b v="1"/>
    <s v="technology/space exploration"/>
    <n v="30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x v="468"/>
    <x v="1838"/>
    <b v="1"/>
    <s v="technology/space exploration"/>
    <n v="14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x v="469"/>
    <x v="1839"/>
    <b v="1"/>
    <s v="technology/space exploration"/>
    <n v="279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x v="324"/>
    <x v="700"/>
    <b v="1"/>
    <s v="technology/space exploration"/>
    <n v="17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x v="33"/>
    <x v="1840"/>
    <b v="1"/>
    <s v="technology/space exploration"/>
    <n v="10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x v="61"/>
    <x v="1841"/>
    <b v="1"/>
    <s v="technology/space exploration"/>
    <n v="1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x v="250"/>
    <x v="1842"/>
    <b v="1"/>
    <s v="technology/space exploration"/>
    <n v="17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x v="146"/>
    <x v="1843"/>
    <b v="1"/>
    <s v="technology/space exploration"/>
    <n v="11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x v="180"/>
    <x v="1844"/>
    <b v="1"/>
    <s v="technology/space exploration"/>
    <n v="878"/>
    <x v="2"/>
    <s v="space exploration"/>
    <x v="2617"/>
    <d v="2014-10-20T20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x v="99"/>
    <x v="1845"/>
    <b v="1"/>
    <s v="technology/space exploration"/>
    <n v="1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x v="28"/>
    <x v="1341"/>
    <b v="1"/>
    <s v="technology/space exploration"/>
    <n v="1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x v="470"/>
    <x v="1846"/>
    <b v="1"/>
    <s v="technology/space exploration"/>
    <n v="14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x v="471"/>
    <x v="1847"/>
    <b v="1"/>
    <s v="technology/space exploration"/>
    <n v="14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x v="142"/>
    <x v="1848"/>
    <b v="1"/>
    <s v="technology/space exploration"/>
    <n v="13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x v="95"/>
    <x v="1849"/>
    <b v="1"/>
    <s v="technology/space exploration"/>
    <n v="114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x v="472"/>
    <x v="905"/>
    <b v="1"/>
    <s v="technology/space exploration"/>
    <n v="137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x v="47"/>
    <x v="1850"/>
    <b v="1"/>
    <s v="technology/space exploration"/>
    <n v="9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x v="133"/>
    <x v="150"/>
    <b v="1"/>
    <s v="technology/space exploration"/>
    <n v="11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x v="43"/>
    <x v="1851"/>
    <b v="1"/>
    <s v="technology/space exploration"/>
    <n v="64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x v="64"/>
    <x v="1852"/>
    <b v="1"/>
    <s v="technology/space exploration"/>
    <n v="11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x v="61"/>
    <x v="1853"/>
    <b v="1"/>
    <s v="technology/space exploration"/>
    <n v="12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x v="75"/>
    <x v="1854"/>
    <b v="1"/>
    <s v="technology/space exploration"/>
    <n v="1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x v="172"/>
    <x v="1855"/>
    <b v="1"/>
    <s v="technology/space exploration"/>
    <n v="11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x v="288"/>
    <x v="1856"/>
    <b v="1"/>
    <s v="technology/space exploration"/>
    <n v="13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x v="473"/>
    <x v="1857"/>
    <b v="1"/>
    <s v="technology/space exploration"/>
    <n v="35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x v="20"/>
    <x v="1858"/>
    <b v="1"/>
    <s v="technology/space exploration"/>
    <n v="10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x v="87"/>
    <x v="1859"/>
    <b v="1"/>
    <s v="technology/space exploration"/>
    <n v="1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x v="133"/>
    <x v="1860"/>
    <b v="1"/>
    <s v="technology/space exploration"/>
    <n v="18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x v="55"/>
    <x v="1861"/>
    <b v="1"/>
    <s v="technology/space exploration"/>
    <n v="16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x v="25"/>
    <x v="1862"/>
    <b v="1"/>
    <s v="technology/space exploration"/>
    <n v="1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x v="72"/>
    <x v="1863"/>
    <b v="1"/>
    <s v="technology/space exploration"/>
    <n v="1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x v="50"/>
    <x v="1864"/>
    <b v="1"/>
    <s v="technology/space exploration"/>
    <n v="10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x v="29"/>
    <x v="2"/>
    <b v="0"/>
    <s v="technology/space exploration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x v="78"/>
    <x v="121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x v="474"/>
    <x v="1865"/>
    <b v="0"/>
    <s v="technology/space exploration"/>
    <n v="3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x v="47"/>
    <x v="1866"/>
    <b v="0"/>
    <s v="technology/space exploration"/>
    <n v="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x v="23"/>
    <x v="1867"/>
    <b v="0"/>
    <s v="technology/space exploration"/>
    <n v="1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x v="475"/>
    <x v="1868"/>
    <b v="0"/>
    <s v="technology/space exploration"/>
    <n v="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x v="83"/>
    <x v="1028"/>
    <b v="0"/>
    <s v="technology/space exploration"/>
    <n v="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x v="79"/>
    <x v="1869"/>
    <b v="0"/>
    <s v="technology/space exploration"/>
    <n v="1"/>
    <x v="2"/>
    <s v="space exploration"/>
    <x v="2648"/>
    <d v="2016-03-09T17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x v="83"/>
    <x v="1870"/>
    <b v="0"/>
    <s v="technology/space exploration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x v="81"/>
    <x v="1871"/>
    <b v="0"/>
    <s v="technology/space exploration"/>
    <n v="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x v="57"/>
    <x v="1872"/>
    <b v="0"/>
    <s v="technology/space exploration"/>
    <n v="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x v="202"/>
    <x v="1873"/>
    <b v="0"/>
    <s v="technology/space exploration"/>
    <n v="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x v="16"/>
    <x v="1874"/>
    <b v="0"/>
    <s v="technology/space exploration"/>
    <n v="1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x v="79"/>
    <x v="434"/>
    <b v="0"/>
    <s v="technology/space exploration"/>
    <n v="0"/>
    <x v="2"/>
    <s v="space exploration"/>
    <x v="2654"/>
    <d v="2015-04-21T13:25:26"/>
  </r>
  <r>
    <n v="2655"/>
    <s v="Balloons (Canceled)"/>
    <s v="Thank you for your support!"/>
    <x v="36"/>
    <x v="1815"/>
    <x v="1"/>
    <s v="US"/>
    <s v="USD"/>
    <n v="1455048000"/>
    <n v="1452631647"/>
    <b v="0"/>
    <x v="68"/>
    <x v="1875"/>
    <b v="0"/>
    <s v="technology/space exploration"/>
    <n v="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x v="215"/>
    <x v="1876"/>
    <b v="0"/>
    <s v="technology/space exploration"/>
    <n v="1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x v="211"/>
    <x v="1877"/>
    <b v="0"/>
    <s v="technology/space exploration"/>
    <n v="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x v="80"/>
    <x v="1878"/>
    <b v="0"/>
    <s v="technology/space exploration"/>
    <n v="0"/>
    <x v="2"/>
    <s v="space exploration"/>
    <x v="2658"/>
    <d v="2016-07-30T21:13:14"/>
  </r>
  <r>
    <n v="2659"/>
    <s v="test (Canceled)"/>
    <s v="test"/>
    <x v="197"/>
    <x v="1819"/>
    <x v="1"/>
    <s v="US"/>
    <s v="USD"/>
    <n v="1429321210"/>
    <n v="1426729210"/>
    <b v="0"/>
    <x v="73"/>
    <x v="1879"/>
    <b v="0"/>
    <s v="technology/space exploration"/>
    <n v="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x v="81"/>
    <x v="1880"/>
    <b v="0"/>
    <s v="technology/space exploration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x v="65"/>
    <x v="1881"/>
    <b v="1"/>
    <s v="technology/makerspaces"/>
    <n v="10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x v="144"/>
    <x v="1882"/>
    <b v="1"/>
    <s v="technology/makerspaces"/>
    <n v="10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x v="66"/>
    <x v="1883"/>
    <b v="1"/>
    <s v="technology/makerspaces"/>
    <n v="10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x v="201"/>
    <x v="1884"/>
    <b v="1"/>
    <s v="technology/makerspaces"/>
    <n v="10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x v="67"/>
    <x v="1885"/>
    <b v="1"/>
    <s v="technology/makerspaces"/>
    <n v="12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x v="190"/>
    <x v="1886"/>
    <b v="1"/>
    <s v="technology/makerspaces"/>
    <n v="15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x v="59"/>
    <x v="1887"/>
    <b v="1"/>
    <s v="technology/makerspaces"/>
    <n v="111"/>
    <x v="2"/>
    <s v="makerspaces"/>
    <x v="2667"/>
    <d v="2016-02-10T22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x v="33"/>
    <x v="1888"/>
    <b v="1"/>
    <s v="technology/makerspaces"/>
    <n v="17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x v="202"/>
    <x v="1889"/>
    <b v="1"/>
    <s v="technology/makerspaces"/>
    <n v="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x v="65"/>
    <x v="1890"/>
    <b v="0"/>
    <s v="technology/makerspaces"/>
    <n v="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x v="87"/>
    <x v="1891"/>
    <b v="0"/>
    <s v="technology/makerspaces"/>
    <n v="1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x v="5"/>
    <x v="1892"/>
    <b v="0"/>
    <s v="technology/makerspaces"/>
    <n v="3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x v="36"/>
    <x v="1893"/>
    <b v="0"/>
    <s v="technology/makerspaces"/>
    <n v="2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x v="199"/>
    <x v="1894"/>
    <b v="0"/>
    <s v="technology/makerspaces"/>
    <n v="6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x v="60"/>
    <x v="1895"/>
    <b v="0"/>
    <s v="technology/makerspaces"/>
    <n v="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x v="82"/>
    <x v="1896"/>
    <b v="0"/>
    <s v="technology/makerspaces"/>
    <n v="5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x v="74"/>
    <x v="1897"/>
    <b v="0"/>
    <s v="technology/makerspaces"/>
    <n v="1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x v="84"/>
    <x v="1898"/>
    <b v="0"/>
    <s v="technology/makerspaces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x v="83"/>
    <x v="878"/>
    <b v="0"/>
    <s v="technology/makerspaces"/>
    <n v="0"/>
    <x v="2"/>
    <s v="makerspaces"/>
    <x v="2679"/>
    <d v="2015-02-28T00:01:34"/>
  </r>
  <r>
    <n v="2680"/>
    <s v="iHeart Pillow"/>
    <s v="iHeartPillow, Connecting loved ones"/>
    <x v="261"/>
    <x v="1836"/>
    <x v="2"/>
    <s v="ES"/>
    <s v="EUR"/>
    <n v="1459915491"/>
    <n v="1457327091"/>
    <b v="0"/>
    <x v="80"/>
    <x v="159"/>
    <b v="0"/>
    <s v="technology/makerspaces"/>
    <n v="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x v="84"/>
    <x v="440"/>
    <b v="0"/>
    <s v="food/food trucks"/>
    <n v="1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x v="9"/>
    <x v="1899"/>
    <b v="0"/>
    <s v="food/food trucks"/>
    <n v="28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x v="83"/>
    <x v="1028"/>
    <b v="0"/>
    <s v="food/food trucks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x v="80"/>
    <x v="438"/>
    <b v="0"/>
    <s v="food/food trucks"/>
    <n v="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x v="29"/>
    <x v="119"/>
    <b v="0"/>
    <s v="food/food trucks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x v="78"/>
    <x v="121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x v="78"/>
    <x v="121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x v="25"/>
    <x v="1900"/>
    <b v="0"/>
    <s v="food/food trucks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x v="29"/>
    <x v="120"/>
    <b v="0"/>
    <s v="food/food trucks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x v="115"/>
    <x v="1901"/>
    <b v="0"/>
    <s v="food/food trucks"/>
    <n v="11"/>
    <x v="7"/>
    <s v="food trucks"/>
    <x v="2690"/>
    <d v="2015-06-03T02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x v="84"/>
    <x v="827"/>
    <b v="0"/>
    <s v="food/food trucks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x v="29"/>
    <x v="380"/>
    <b v="0"/>
    <s v="food/food trucks"/>
    <n v="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x v="83"/>
    <x v="140"/>
    <b v="0"/>
    <s v="food/food trucks"/>
    <n v="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x v="29"/>
    <x v="120"/>
    <b v="0"/>
    <s v="food/food trucks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x v="83"/>
    <x v="1902"/>
    <b v="0"/>
    <s v="food/food trucks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x v="44"/>
    <x v="1903"/>
    <b v="0"/>
    <s v="food/food trucks"/>
    <n v="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x v="47"/>
    <x v="1904"/>
    <b v="0"/>
    <s v="food/food trucks"/>
    <n v="2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x v="84"/>
    <x v="1905"/>
    <b v="0"/>
    <s v="food/food trucks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x v="78"/>
    <x v="121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x v="80"/>
    <x v="827"/>
    <b v="0"/>
    <s v="food/food trucks"/>
    <n v="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x v="67"/>
    <x v="783"/>
    <b v="0"/>
    <s v="theater/spaces"/>
    <n v="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x v="55"/>
    <x v="1906"/>
    <b v="0"/>
    <s v="theater/spaces"/>
    <n v="3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x v="43"/>
    <x v="1907"/>
    <b v="0"/>
    <s v="theater/spaces"/>
    <n v="1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x v="63"/>
    <x v="1908"/>
    <b v="0"/>
    <s v="theater/spaces"/>
    <n v="6"/>
    <x v="1"/>
    <s v="spaces"/>
    <x v="2704"/>
    <d v="2017-04-05T19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x v="22"/>
    <x v="1909"/>
    <b v="0"/>
    <s v="theater/spaces"/>
    <n v="1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x v="40"/>
    <x v="1910"/>
    <b v="1"/>
    <s v="theater/spaces"/>
    <n v="11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x v="476"/>
    <x v="423"/>
    <b v="1"/>
    <s v="theater/spaces"/>
    <n v="351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x v="477"/>
    <x v="1911"/>
    <b v="1"/>
    <s v="theater/spaces"/>
    <n v="23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x v="478"/>
    <x v="1912"/>
    <b v="1"/>
    <s v="theater/spaces"/>
    <n v="102"/>
    <x v="1"/>
    <s v="spaces"/>
    <x v="2709"/>
    <d v="2016-10-04T03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x v="479"/>
    <x v="1913"/>
    <b v="1"/>
    <s v="theater/spaces"/>
    <n v="1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x v="196"/>
    <x v="1914"/>
    <b v="1"/>
    <s v="theater/spaces"/>
    <n v="10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x v="235"/>
    <x v="1915"/>
    <b v="1"/>
    <s v="theater/spaces"/>
    <n v="13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x v="480"/>
    <x v="1694"/>
    <b v="1"/>
    <s v="theater/spaces"/>
    <n v="102"/>
    <x v="1"/>
    <s v="spaces"/>
    <x v="2713"/>
    <d v="2015-12-24T15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x v="120"/>
    <x v="1916"/>
    <b v="1"/>
    <s v="theater/spaces"/>
    <n v="11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x v="481"/>
    <x v="1917"/>
    <b v="1"/>
    <s v="theater/spaces"/>
    <n v="2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x v="482"/>
    <x v="1085"/>
    <b v="1"/>
    <s v="theater/spaces"/>
    <n v="120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x v="166"/>
    <x v="1918"/>
    <b v="1"/>
    <s v="theater/spaces"/>
    <n v="120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x v="265"/>
    <x v="1919"/>
    <b v="1"/>
    <s v="theater/spaces"/>
    <n v="10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x v="50"/>
    <x v="1920"/>
    <b v="1"/>
    <s v="theater/spaces"/>
    <n v="109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x v="210"/>
    <x v="1921"/>
    <b v="1"/>
    <s v="theater/spaces"/>
    <n v="1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x v="314"/>
    <x v="291"/>
    <b v="1"/>
    <s v="technology/hardware"/>
    <n v="14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x v="333"/>
    <x v="1922"/>
    <b v="1"/>
    <s v="technology/hardware"/>
    <n v="25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x v="282"/>
    <x v="1923"/>
    <b v="1"/>
    <s v="technology/hardware"/>
    <n v="14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x v="483"/>
    <x v="1924"/>
    <b v="1"/>
    <s v="technology/hardware"/>
    <n v="2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x v="116"/>
    <x v="1925"/>
    <b v="1"/>
    <s v="technology/hardware"/>
    <n v="145"/>
    <x v="2"/>
    <s v="hardware"/>
    <x v="2725"/>
    <d v="2017-03-01T17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x v="442"/>
    <x v="1926"/>
    <b v="1"/>
    <s v="technology/hardware"/>
    <n v="10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x v="484"/>
    <x v="1927"/>
    <b v="1"/>
    <s v="technology/hardware"/>
    <n v="493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x v="413"/>
    <x v="1928"/>
    <b v="1"/>
    <s v="technology/hardware"/>
    <n v="20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x v="23"/>
    <x v="1929"/>
    <b v="1"/>
    <s v="technology/hardware"/>
    <n v="1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x v="345"/>
    <x v="1810"/>
    <b v="1"/>
    <s v="technology/hardware"/>
    <n v="17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x v="77"/>
    <x v="1930"/>
    <b v="1"/>
    <s v="technology/hardware"/>
    <n v="10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x v="96"/>
    <x v="1931"/>
    <b v="1"/>
    <s v="technology/hardware"/>
    <n v="1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x v="46"/>
    <x v="1932"/>
    <b v="1"/>
    <s v="technology/hardware"/>
    <n v="10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x v="430"/>
    <x v="1933"/>
    <b v="1"/>
    <s v="technology/hardware"/>
    <n v="226030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x v="485"/>
    <x v="1934"/>
    <b v="1"/>
    <s v="technology/hardware"/>
    <n v="97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x v="6"/>
    <x v="1935"/>
    <b v="1"/>
    <s v="technology/hardware"/>
    <n v="12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x v="231"/>
    <x v="1936"/>
    <b v="1"/>
    <s v="technology/hardware"/>
    <n v="24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x v="41"/>
    <x v="1937"/>
    <b v="1"/>
    <s v="technology/hardware"/>
    <n v="14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x v="277"/>
    <x v="1621"/>
    <b v="1"/>
    <s v="technology/hardware"/>
    <n v="38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x v="57"/>
    <x v="1938"/>
    <b v="1"/>
    <s v="technology/hardware"/>
    <n v="103"/>
    <x v="2"/>
    <s v="hardware"/>
    <x v="2740"/>
    <d v="2015-03-11T23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x v="80"/>
    <x v="435"/>
    <b v="0"/>
    <s v="publishing/children's books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x v="59"/>
    <x v="1939"/>
    <b v="0"/>
    <s v="publishing/children's books"/>
    <n v="2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x v="78"/>
    <x v="121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x v="19"/>
    <x v="1940"/>
    <b v="0"/>
    <s v="publishing/children's books"/>
    <n v="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x v="72"/>
    <x v="1941"/>
    <b v="0"/>
    <s v="publishing/children's books"/>
    <n v="2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x v="10"/>
    <x v="1281"/>
    <b v="0"/>
    <s v="publishing/children's books"/>
    <n v="2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x v="80"/>
    <x v="431"/>
    <b v="0"/>
    <s v="publishing/children's books"/>
    <n v="28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x v="80"/>
    <x v="508"/>
    <b v="0"/>
    <s v="publishing/children's books"/>
    <n v="1"/>
    <x v="3"/>
    <s v="children's books"/>
    <x v="2748"/>
    <d v="2016-09-02T17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x v="84"/>
    <x v="687"/>
    <b v="0"/>
    <s v="publishing/children's books"/>
    <n v="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x v="78"/>
    <x v="121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x v="78"/>
    <x v="121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x v="25"/>
    <x v="1942"/>
    <b v="0"/>
    <s v="publishing/children's books"/>
    <n v="1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x v="22"/>
    <x v="125"/>
    <b v="0"/>
    <s v="publishing/children's books"/>
    <n v="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x v="78"/>
    <x v="121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x v="41"/>
    <x v="1943"/>
    <b v="0"/>
    <s v="publishing/children's books"/>
    <n v="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x v="51"/>
    <x v="1944"/>
    <b v="0"/>
    <s v="publishing/children's books"/>
    <n v="10"/>
    <x v="3"/>
    <s v="children's books"/>
    <x v="2756"/>
    <d v="2014-01-11T21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x v="84"/>
    <x v="144"/>
    <b v="0"/>
    <s v="publishing/children's books"/>
    <n v="1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x v="79"/>
    <x v="492"/>
    <b v="0"/>
    <s v="publishing/children's books"/>
    <n v="1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x v="84"/>
    <x v="1780"/>
    <b v="0"/>
    <s v="publishing/children's books"/>
    <n v="1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x v="78"/>
    <x v="121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x v="80"/>
    <x v="373"/>
    <b v="0"/>
    <s v="publishing/children's books"/>
    <n v="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x v="29"/>
    <x v="380"/>
    <b v="0"/>
    <s v="publishing/children's books"/>
    <n v="1"/>
    <x v="3"/>
    <s v="children's books"/>
    <x v="2762"/>
    <d v="2012-03-18T23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x v="83"/>
    <x v="179"/>
    <b v="0"/>
    <s v="publishing/children's books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x v="80"/>
    <x v="784"/>
    <b v="0"/>
    <s v="publishing/children's books"/>
    <n v="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x v="78"/>
    <x v="121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x v="80"/>
    <x v="380"/>
    <b v="0"/>
    <s v="publishing/children's books"/>
    <n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x v="83"/>
    <x v="1945"/>
    <b v="0"/>
    <s v="publishing/children's books"/>
    <n v="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x v="69"/>
    <x v="1946"/>
    <b v="0"/>
    <s v="publishing/children's books"/>
    <n v="1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x v="84"/>
    <x v="120"/>
    <b v="0"/>
    <s v="publishing/children's books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x v="51"/>
    <x v="640"/>
    <b v="0"/>
    <s v="publishing/children's books"/>
    <n v="1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x v="78"/>
    <x v="121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x v="78"/>
    <x v="121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x v="29"/>
    <x v="120"/>
    <b v="0"/>
    <s v="publishing/children's books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x v="62"/>
    <x v="1947"/>
    <b v="0"/>
    <s v="publishing/children's books"/>
    <n v="1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x v="84"/>
    <x v="753"/>
    <b v="0"/>
    <s v="publishing/children's books"/>
    <n v="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x v="17"/>
    <x v="1948"/>
    <b v="0"/>
    <s v="publishing/children's books"/>
    <n v="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x v="29"/>
    <x v="119"/>
    <b v="0"/>
    <s v="publishing/children's books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x v="41"/>
    <x v="1949"/>
    <b v="0"/>
    <s v="publishing/children's books"/>
    <n v="2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x v="29"/>
    <x v="444"/>
    <b v="0"/>
    <s v="publishing/children's books"/>
    <n v="2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x v="78"/>
    <x v="121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x v="33"/>
    <x v="1192"/>
    <b v="1"/>
    <s v="theater/plays"/>
    <n v="10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x v="59"/>
    <x v="583"/>
    <b v="1"/>
    <s v="theater/plays"/>
    <n v="12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x v="42"/>
    <x v="1950"/>
    <b v="1"/>
    <s v="theater/plays"/>
    <n v="1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x v="52"/>
    <x v="1951"/>
    <b v="1"/>
    <s v="theater/plays"/>
    <n v="1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x v="136"/>
    <x v="1952"/>
    <b v="1"/>
    <s v="theater/plays"/>
    <n v="105"/>
    <x v="1"/>
    <s v="plays"/>
    <x v="2785"/>
    <d v="2016-08-05T21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x v="142"/>
    <x v="1953"/>
    <b v="1"/>
    <s v="theater/plays"/>
    <n v="11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x v="44"/>
    <x v="9"/>
    <b v="1"/>
    <s v="theater/plays"/>
    <n v="120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x v="9"/>
    <x v="587"/>
    <b v="1"/>
    <s v="theater/plays"/>
    <n v="103"/>
    <x v="1"/>
    <s v="plays"/>
    <x v="2788"/>
    <d v="2016-07-29T16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x v="54"/>
    <x v="1954"/>
    <b v="1"/>
    <s v="theater/plays"/>
    <n v="1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x v="36"/>
    <x v="371"/>
    <b v="1"/>
    <s v="theater/plays"/>
    <n v="10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x v="33"/>
    <x v="1955"/>
    <b v="1"/>
    <s v="theater/plays"/>
    <n v="10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x v="54"/>
    <x v="1223"/>
    <b v="1"/>
    <s v="theater/plays"/>
    <n v="10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x v="196"/>
    <x v="1956"/>
    <b v="1"/>
    <s v="theater/plays"/>
    <n v="11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x v="83"/>
    <x v="380"/>
    <b v="1"/>
    <s v="theater/plays"/>
    <n v="1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x v="9"/>
    <x v="1957"/>
    <b v="1"/>
    <s v="theater/plays"/>
    <n v="10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x v="64"/>
    <x v="878"/>
    <b v="1"/>
    <s v="theater/plays"/>
    <n v="116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x v="225"/>
    <x v="1958"/>
    <b v="1"/>
    <s v="theater/plays"/>
    <n v="1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x v="237"/>
    <x v="1959"/>
    <b v="1"/>
    <s v="theater/plays"/>
    <n v="10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x v="208"/>
    <x v="1960"/>
    <b v="1"/>
    <s v="theater/plays"/>
    <n v="11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x v="162"/>
    <x v="1961"/>
    <b v="1"/>
    <s v="theater/plays"/>
    <n v="133"/>
    <x v="1"/>
    <s v="plays"/>
    <x v="2800"/>
    <d v="2015-01-04T13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x v="62"/>
    <x v="1256"/>
    <b v="1"/>
    <s v="theater/plays"/>
    <n v="13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x v="240"/>
    <x v="1962"/>
    <b v="1"/>
    <s v="theater/plays"/>
    <n v="1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x v="261"/>
    <x v="1963"/>
    <b v="1"/>
    <s v="theater/plays"/>
    <n v="12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x v="23"/>
    <x v="73"/>
    <b v="1"/>
    <s v="theater/plays"/>
    <n v="1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x v="59"/>
    <x v="1964"/>
    <b v="1"/>
    <s v="theater/plays"/>
    <n v="11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x v="88"/>
    <x v="1965"/>
    <b v="1"/>
    <s v="theater/plays"/>
    <n v="112"/>
    <x v="1"/>
    <s v="plays"/>
    <x v="2806"/>
    <d v="2015-08-05T11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x v="251"/>
    <x v="1966"/>
    <b v="1"/>
    <s v="theater/plays"/>
    <n v="1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x v="50"/>
    <x v="109"/>
    <b v="1"/>
    <s v="theater/plays"/>
    <n v="10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x v="64"/>
    <x v="1967"/>
    <b v="1"/>
    <s v="theater/plays"/>
    <n v="10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x v="7"/>
    <x v="1968"/>
    <b v="1"/>
    <s v="theater/plays"/>
    <n v="10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x v="52"/>
    <x v="1969"/>
    <b v="1"/>
    <s v="theater/plays"/>
    <n v="10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x v="183"/>
    <x v="1922"/>
    <b v="1"/>
    <s v="theater/plays"/>
    <n v="11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x v="93"/>
    <x v="1970"/>
    <b v="1"/>
    <s v="theater/plays"/>
    <n v="1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x v="31"/>
    <x v="1971"/>
    <b v="1"/>
    <s v="theater/plays"/>
    <n v="10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x v="25"/>
    <x v="1972"/>
    <b v="1"/>
    <s v="theater/plays"/>
    <n v="2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x v="39"/>
    <x v="1973"/>
    <b v="1"/>
    <s v="theater/plays"/>
    <n v="14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x v="51"/>
    <x v="1974"/>
    <b v="1"/>
    <s v="theater/plays"/>
    <n v="13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x v="332"/>
    <x v="1975"/>
    <b v="1"/>
    <s v="theater/plays"/>
    <n v="10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x v="201"/>
    <x v="1976"/>
    <b v="1"/>
    <s v="theater/plays"/>
    <n v="10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x v="9"/>
    <x v="1977"/>
    <b v="1"/>
    <s v="theater/plays"/>
    <n v="1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x v="2"/>
    <x v="1343"/>
    <b v="1"/>
    <s v="theater/plays"/>
    <n v="1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x v="225"/>
    <x v="418"/>
    <b v="1"/>
    <s v="theater/plays"/>
    <n v="1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x v="25"/>
    <x v="1978"/>
    <b v="1"/>
    <s v="theater/plays"/>
    <n v="124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x v="41"/>
    <x v="693"/>
    <b v="1"/>
    <s v="theater/plays"/>
    <n v="11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x v="13"/>
    <x v="1979"/>
    <b v="1"/>
    <s v="theater/plays"/>
    <n v="1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x v="10"/>
    <x v="1980"/>
    <b v="1"/>
    <s v="theater/plays"/>
    <n v="10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x v="23"/>
    <x v="1981"/>
    <b v="1"/>
    <s v="theater/plays"/>
    <n v="12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x v="174"/>
    <x v="1982"/>
    <b v="1"/>
    <s v="theater/plays"/>
    <n v="10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x v="88"/>
    <x v="1983"/>
    <b v="1"/>
    <s v="theater/plays"/>
    <n v="107"/>
    <x v="1"/>
    <s v="plays"/>
    <x v="2829"/>
    <d v="2016-06-02T10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x v="202"/>
    <x v="1984"/>
    <b v="1"/>
    <s v="theater/plays"/>
    <n v="1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x v="47"/>
    <x v="1985"/>
    <b v="1"/>
    <s v="theater/plays"/>
    <n v="11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x v="195"/>
    <x v="1986"/>
    <b v="1"/>
    <s v="theater/plays"/>
    <n v="115"/>
    <x v="1"/>
    <s v="plays"/>
    <x v="2832"/>
    <d v="2014-11-23T22:00:00"/>
  </r>
  <r>
    <n v="2833"/>
    <s v="Star Man Rocket Man"/>
    <s v="A new play about exploring outer space"/>
    <x v="200"/>
    <x v="1920"/>
    <x v="0"/>
    <s v="US"/>
    <s v="USD"/>
    <n v="1444528800"/>
    <n v="1442804633"/>
    <b v="0"/>
    <x v="2"/>
    <x v="1987"/>
    <b v="1"/>
    <s v="theater/plays"/>
    <n v="1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x v="64"/>
    <x v="1988"/>
    <b v="1"/>
    <s v="theater/plays"/>
    <n v="17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x v="251"/>
    <x v="1989"/>
    <b v="1"/>
    <s v="theater/plays"/>
    <n v="18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x v="202"/>
    <x v="1990"/>
    <b v="1"/>
    <s v="theater/plays"/>
    <n v="10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x v="64"/>
    <x v="785"/>
    <b v="1"/>
    <s v="theater/plays"/>
    <n v="10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x v="241"/>
    <x v="1991"/>
    <b v="1"/>
    <s v="theater/plays"/>
    <n v="120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x v="162"/>
    <x v="1992"/>
    <b v="1"/>
    <s v="theater/plays"/>
    <n v="11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x v="462"/>
    <x v="1993"/>
    <b v="1"/>
    <s v="theater/plays"/>
    <n v="1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x v="29"/>
    <x v="119"/>
    <b v="0"/>
    <s v="theater/plays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x v="78"/>
    <x v="121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x v="78"/>
    <x v="121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x v="29"/>
    <x v="179"/>
    <b v="0"/>
    <s v="theater/plays"/>
    <n v="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x v="70"/>
    <x v="1994"/>
    <b v="0"/>
    <s v="theater/plays"/>
    <n v="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x v="78"/>
    <x v="121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x v="78"/>
    <x v="121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x v="83"/>
    <x v="457"/>
    <b v="0"/>
    <s v="theater/plays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x v="29"/>
    <x v="144"/>
    <b v="0"/>
    <s v="theater/plays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x v="62"/>
    <x v="1995"/>
    <b v="0"/>
    <s v="theater/plays"/>
    <n v="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x v="78"/>
    <x v="121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x v="79"/>
    <x v="1996"/>
    <b v="0"/>
    <s v="theater/plays"/>
    <n v="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x v="78"/>
    <x v="121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x v="25"/>
    <x v="1997"/>
    <b v="0"/>
    <s v="theater/plays"/>
    <n v="4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x v="81"/>
    <x v="88"/>
    <b v="0"/>
    <s v="theater/plays"/>
    <n v="5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x v="79"/>
    <x v="821"/>
    <b v="0"/>
    <s v="theater/plays"/>
    <n v="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x v="41"/>
    <x v="130"/>
    <b v="0"/>
    <s v="theater/plays"/>
    <n v="2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x v="78"/>
    <x v="121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x v="29"/>
    <x v="431"/>
    <b v="0"/>
    <s v="theater/plays"/>
    <n v="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x v="82"/>
    <x v="1998"/>
    <b v="0"/>
    <s v="theater/plays"/>
    <n v="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x v="83"/>
    <x v="1999"/>
    <b v="0"/>
    <s v="theater/plays"/>
    <n v="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x v="83"/>
    <x v="1714"/>
    <b v="0"/>
    <s v="theater/plays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x v="29"/>
    <x v="135"/>
    <b v="0"/>
    <s v="theater/plays"/>
    <n v="0"/>
    <x v="1"/>
    <s v="plays"/>
    <x v="2863"/>
    <d v="2014-09-09T16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x v="83"/>
    <x v="140"/>
    <b v="0"/>
    <s v="theater/plays"/>
    <n v="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x v="78"/>
    <x v="121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x v="84"/>
    <x v="377"/>
    <b v="0"/>
    <s v="theater/plays"/>
    <n v="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x v="73"/>
    <x v="2000"/>
    <b v="0"/>
    <s v="theater/plays"/>
    <n v="2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x v="65"/>
    <x v="2001"/>
    <b v="0"/>
    <s v="theater/plays"/>
    <n v="4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x v="81"/>
    <x v="1238"/>
    <b v="0"/>
    <s v="theater/plays"/>
    <n v="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x v="82"/>
    <x v="160"/>
    <b v="0"/>
    <s v="theater/plays"/>
    <n v="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x v="62"/>
    <x v="1582"/>
    <b v="0"/>
    <s v="theater/plays"/>
    <n v="5"/>
    <x v="1"/>
    <s v="plays"/>
    <x v="2871"/>
    <d v="2014-12-21T17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x v="78"/>
    <x v="121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x v="22"/>
    <x v="2002"/>
    <b v="0"/>
    <s v="theater/plays"/>
    <n v="3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x v="83"/>
    <x v="2003"/>
    <b v="0"/>
    <s v="theater/plays"/>
    <n v="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x v="83"/>
    <x v="1029"/>
    <b v="0"/>
    <s v="theater/plays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x v="78"/>
    <x v="121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x v="79"/>
    <x v="149"/>
    <b v="0"/>
    <s v="theater/plays"/>
    <n v="1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x v="80"/>
    <x v="2004"/>
    <b v="0"/>
    <s v="theater/plays"/>
    <n v="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x v="29"/>
    <x v="2005"/>
    <b v="0"/>
    <s v="theater/plays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x v="60"/>
    <x v="2006"/>
    <b v="0"/>
    <s v="theater/plays"/>
    <n v="2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x v="78"/>
    <x v="121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x v="80"/>
    <x v="2007"/>
    <b v="0"/>
    <s v="theater/plays"/>
    <n v="34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x v="81"/>
    <x v="2008"/>
    <b v="0"/>
    <s v="theater/plays"/>
    <n v="19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x v="80"/>
    <x v="2009"/>
    <b v="0"/>
    <s v="theater/plays"/>
    <n v="0"/>
    <x v="1"/>
    <s v="plays"/>
    <x v="2884"/>
    <d v="2014-12-05T17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x v="81"/>
    <x v="433"/>
    <b v="0"/>
    <s v="theater/plays"/>
    <n v="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x v="29"/>
    <x v="119"/>
    <b v="0"/>
    <s v="theater/plays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x v="29"/>
    <x v="144"/>
    <b v="0"/>
    <s v="theater/plays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x v="78"/>
    <x v="121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x v="25"/>
    <x v="2010"/>
    <b v="0"/>
    <s v="theater/plays"/>
    <n v="3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x v="83"/>
    <x v="582"/>
    <b v="0"/>
    <s v="theater/plays"/>
    <n v="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x v="73"/>
    <x v="1594"/>
    <b v="0"/>
    <s v="theater/plays"/>
    <n v="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x v="57"/>
    <x v="2011"/>
    <b v="0"/>
    <s v="theater/plays"/>
    <n v="9"/>
    <x v="1"/>
    <s v="plays"/>
    <x v="2892"/>
    <d v="2014-08-25T21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x v="84"/>
    <x v="381"/>
    <b v="0"/>
    <s v="theater/plays"/>
    <n v="1"/>
    <x v="1"/>
    <s v="plays"/>
    <x v="2893"/>
    <d v="2015-01-09T02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x v="78"/>
    <x v="121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x v="80"/>
    <x v="2012"/>
    <b v="0"/>
    <s v="theater/plays"/>
    <n v="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x v="8"/>
    <x v="2013"/>
    <b v="0"/>
    <s v="theater/plays"/>
    <n v="2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x v="83"/>
    <x v="2014"/>
    <b v="0"/>
    <s v="theater/plays"/>
    <n v="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x v="8"/>
    <x v="2015"/>
    <b v="0"/>
    <s v="theater/plays"/>
    <n v="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x v="78"/>
    <x v="121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x v="63"/>
    <x v="2016"/>
    <b v="0"/>
    <s v="theater/plays"/>
    <n v="6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x v="84"/>
    <x v="362"/>
    <b v="0"/>
    <s v="theater/plays"/>
    <n v="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x v="29"/>
    <x v="380"/>
    <b v="0"/>
    <s v="theater/plays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x v="80"/>
    <x v="2017"/>
    <b v="0"/>
    <s v="theater/plays"/>
    <n v="1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x v="80"/>
    <x v="644"/>
    <b v="0"/>
    <s v="theater/plays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x v="57"/>
    <x v="2018"/>
    <b v="0"/>
    <s v="theater/plays"/>
    <n v="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x v="63"/>
    <x v="2019"/>
    <b v="0"/>
    <s v="theater/plays"/>
    <n v="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x v="84"/>
    <x v="120"/>
    <b v="0"/>
    <s v="theater/plays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x v="81"/>
    <x v="1775"/>
    <b v="0"/>
    <s v="theater/plays"/>
    <n v="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x v="29"/>
    <x v="135"/>
    <b v="0"/>
    <s v="theater/plays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x v="29"/>
    <x v="120"/>
    <b v="0"/>
    <s v="theater/plays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x v="25"/>
    <x v="2020"/>
    <b v="0"/>
    <s v="theater/plays"/>
    <n v="3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x v="55"/>
    <x v="2021"/>
    <b v="0"/>
    <s v="theater/plays"/>
    <n v="1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x v="84"/>
    <x v="120"/>
    <b v="0"/>
    <s v="theater/plays"/>
    <n v="0"/>
    <x v="1"/>
    <s v="plays"/>
    <x v="2913"/>
    <d v="2014-09-06T22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x v="29"/>
    <x v="120"/>
    <b v="0"/>
    <s v="theater/plays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x v="83"/>
    <x v="2022"/>
    <b v="0"/>
    <s v="theater/plays"/>
    <n v="6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x v="63"/>
    <x v="2023"/>
    <b v="0"/>
    <s v="theater/plays"/>
    <n v="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x v="82"/>
    <x v="2024"/>
    <b v="0"/>
    <s v="theater/plays"/>
    <n v="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x v="9"/>
    <x v="353"/>
    <b v="0"/>
    <s v="theater/plays"/>
    <n v="2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x v="79"/>
    <x v="434"/>
    <b v="0"/>
    <s v="theater/plays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x v="62"/>
    <x v="2025"/>
    <b v="0"/>
    <s v="theater/plays"/>
    <n v="2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x v="83"/>
    <x v="1340"/>
    <b v="1"/>
    <s v="theater/musical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x v="79"/>
    <x v="160"/>
    <b v="1"/>
    <s v="theater/musical"/>
    <n v="1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x v="73"/>
    <x v="179"/>
    <b v="1"/>
    <s v="theater/musical"/>
    <n v="1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x v="206"/>
    <x v="2026"/>
    <b v="1"/>
    <s v="theater/musical"/>
    <n v="10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x v="473"/>
    <x v="2027"/>
    <b v="1"/>
    <s v="theater/musical"/>
    <n v="10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x v="133"/>
    <x v="753"/>
    <b v="1"/>
    <s v="theater/musical"/>
    <n v="1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x v="64"/>
    <x v="2028"/>
    <b v="1"/>
    <s v="theater/musical"/>
    <n v="13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x v="54"/>
    <x v="683"/>
    <b v="1"/>
    <s v="theater/musical"/>
    <n v="1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x v="58"/>
    <x v="2029"/>
    <b v="1"/>
    <s v="theater/musical"/>
    <n v="10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x v="95"/>
    <x v="2030"/>
    <b v="1"/>
    <s v="theater/musical"/>
    <n v="1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x v="82"/>
    <x v="596"/>
    <b v="1"/>
    <s v="theater/musical"/>
    <n v="1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x v="44"/>
    <x v="2031"/>
    <b v="1"/>
    <s v="theater/musical"/>
    <n v="1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x v="241"/>
    <x v="2032"/>
    <b v="1"/>
    <s v="theater/musical"/>
    <n v="10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x v="77"/>
    <x v="2033"/>
    <b v="1"/>
    <s v="theater/musical"/>
    <n v="1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x v="70"/>
    <x v="2034"/>
    <b v="1"/>
    <s v="theater/musical"/>
    <n v="1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x v="69"/>
    <x v="1753"/>
    <b v="1"/>
    <s v="theater/musical"/>
    <n v="128"/>
    <x v="1"/>
    <s v="musical"/>
    <x v="2936"/>
    <d v="2014-10-13T04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x v="165"/>
    <x v="2035"/>
    <b v="1"/>
    <s v="theater/musical"/>
    <n v="13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x v="58"/>
    <x v="2036"/>
    <b v="1"/>
    <s v="theater/musical"/>
    <n v="10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x v="20"/>
    <x v="2037"/>
    <b v="1"/>
    <s v="theater/musical"/>
    <n v="10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x v="51"/>
    <x v="129"/>
    <b v="1"/>
    <s v="theater/musical"/>
    <n v="10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x v="29"/>
    <x v="120"/>
    <b v="0"/>
    <s v="theater/spaces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x v="91"/>
    <x v="2038"/>
    <b v="0"/>
    <s v="theater/spaces"/>
    <n v="2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x v="78"/>
    <x v="121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x v="29"/>
    <x v="101"/>
    <b v="0"/>
    <s v="theater/spaces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x v="78"/>
    <x v="121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x v="84"/>
    <x v="120"/>
    <b v="0"/>
    <s v="theater/spaces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x v="62"/>
    <x v="2039"/>
    <b v="0"/>
    <s v="theater/spaces"/>
    <n v="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x v="82"/>
    <x v="2040"/>
    <b v="0"/>
    <s v="theater/spaces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x v="84"/>
    <x v="381"/>
    <b v="0"/>
    <s v="theater/spaces"/>
    <n v="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x v="78"/>
    <x v="121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x v="6"/>
    <x v="2041"/>
    <b v="0"/>
    <s v="theater/spaces"/>
    <n v="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x v="22"/>
    <x v="2042"/>
    <b v="0"/>
    <s v="theater/spaces"/>
    <n v="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x v="83"/>
    <x v="2043"/>
    <b v="0"/>
    <s v="theater/spaces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x v="78"/>
    <x v="121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x v="202"/>
    <x v="177"/>
    <b v="0"/>
    <s v="theater/spaces"/>
    <n v="6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x v="9"/>
    <x v="2044"/>
    <b v="0"/>
    <s v="theater/spaces"/>
    <n v="1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x v="83"/>
    <x v="723"/>
    <b v="0"/>
    <s v="theater/spaces"/>
    <n v="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x v="78"/>
    <x v="121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x v="78"/>
    <x v="121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x v="78"/>
    <x v="121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x v="52"/>
    <x v="2045"/>
    <b v="1"/>
    <s v="theater/plays"/>
    <n v="11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x v="9"/>
    <x v="546"/>
    <b v="1"/>
    <s v="theater/plays"/>
    <n v="12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x v="15"/>
    <x v="2046"/>
    <b v="1"/>
    <s v="theater/plays"/>
    <n v="10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x v="193"/>
    <x v="2047"/>
    <b v="1"/>
    <s v="theater/plays"/>
    <n v="10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x v="70"/>
    <x v="2048"/>
    <b v="1"/>
    <s v="theater/plays"/>
    <n v="10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x v="130"/>
    <x v="2049"/>
    <b v="1"/>
    <s v="theater/plays"/>
    <n v="11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x v="26"/>
    <x v="2050"/>
    <b v="1"/>
    <s v="theater/plays"/>
    <n v="114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x v="5"/>
    <x v="2051"/>
    <b v="1"/>
    <s v="theater/plays"/>
    <n v="1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x v="57"/>
    <x v="2052"/>
    <b v="1"/>
    <s v="theater/plays"/>
    <n v="1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x v="110"/>
    <x v="2053"/>
    <b v="1"/>
    <s v="theater/plays"/>
    <n v="1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x v="68"/>
    <x v="2054"/>
    <b v="1"/>
    <s v="theater/plays"/>
    <n v="100"/>
    <x v="1"/>
    <s v="plays"/>
    <x v="2971"/>
    <d v="2014-08-31T15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x v="57"/>
    <x v="2055"/>
    <b v="1"/>
    <s v="theater/plays"/>
    <n v="10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x v="51"/>
    <x v="2056"/>
    <b v="1"/>
    <s v="theater/plays"/>
    <n v="17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x v="45"/>
    <x v="1242"/>
    <b v="1"/>
    <s v="theater/plays"/>
    <n v="1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x v="116"/>
    <x v="2057"/>
    <b v="1"/>
    <s v="theater/plays"/>
    <n v="100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x v="25"/>
    <x v="2058"/>
    <b v="1"/>
    <s v="theater/plays"/>
    <n v="1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x v="209"/>
    <x v="787"/>
    <b v="1"/>
    <s v="theater/plays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x v="38"/>
    <x v="2059"/>
    <b v="1"/>
    <s v="theater/plays"/>
    <n v="12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x v="67"/>
    <x v="2060"/>
    <b v="1"/>
    <s v="theater/plays"/>
    <n v="10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x v="54"/>
    <x v="709"/>
    <b v="1"/>
    <s v="theater/plays"/>
    <n v="10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x v="174"/>
    <x v="1290"/>
    <b v="1"/>
    <s v="theater/spaces"/>
    <n v="12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x v="211"/>
    <x v="1149"/>
    <b v="1"/>
    <s v="theater/spaces"/>
    <n v="1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x v="486"/>
    <x v="2061"/>
    <b v="1"/>
    <s v="theater/spaces"/>
    <n v="14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x v="423"/>
    <x v="2062"/>
    <b v="1"/>
    <s v="theater/spaces"/>
    <n v="100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x v="112"/>
    <x v="2063"/>
    <b v="1"/>
    <s v="theater/spaces"/>
    <n v="12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x v="66"/>
    <x v="2064"/>
    <b v="1"/>
    <s v="theater/spaces"/>
    <n v="10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x v="236"/>
    <x v="2065"/>
    <b v="1"/>
    <s v="theater/spaces"/>
    <n v="110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x v="33"/>
    <x v="669"/>
    <b v="1"/>
    <s v="theater/spaces"/>
    <n v="100"/>
    <x v="1"/>
    <s v="spaces"/>
    <x v="2988"/>
    <d v="2016-06-20T08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x v="487"/>
    <x v="2066"/>
    <b v="1"/>
    <s v="theater/spaces"/>
    <n v="17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x v="74"/>
    <x v="2067"/>
    <b v="1"/>
    <s v="theater/spaces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x v="251"/>
    <x v="2068"/>
    <b v="1"/>
    <s v="theater/spaces"/>
    <n v="10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x v="31"/>
    <x v="2069"/>
    <b v="1"/>
    <s v="theater/spaces"/>
    <n v="105"/>
    <x v="1"/>
    <s v="spaces"/>
    <x v="2992"/>
    <d v="2016-10-09T18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x v="19"/>
    <x v="1187"/>
    <b v="1"/>
    <s v="theater/spaces"/>
    <n v="100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x v="211"/>
    <x v="2070"/>
    <b v="1"/>
    <s v="theater/spaces"/>
    <n v="45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x v="437"/>
    <x v="2071"/>
    <b v="1"/>
    <s v="theater/spaces"/>
    <n v="1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x v="413"/>
    <x v="2072"/>
    <b v="1"/>
    <s v="theater/spaces"/>
    <n v="1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x v="248"/>
    <x v="2073"/>
    <b v="1"/>
    <s v="theater/spaces"/>
    <n v="10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x v="488"/>
    <x v="2074"/>
    <b v="1"/>
    <s v="theater/spaces"/>
    <n v="1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x v="9"/>
    <x v="2075"/>
    <b v="1"/>
    <s v="theater/spaces"/>
    <n v="11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x v="22"/>
    <x v="368"/>
    <b v="1"/>
    <s v="theater/spaces"/>
    <n v="1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x v="489"/>
    <x v="2076"/>
    <b v="1"/>
    <s v="theater/spaces"/>
    <n v="31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x v="201"/>
    <x v="2077"/>
    <b v="1"/>
    <s v="theater/spaces"/>
    <n v="109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x v="57"/>
    <x v="2078"/>
    <b v="1"/>
    <s v="theater/spaces"/>
    <n v="1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x v="490"/>
    <x v="2079"/>
    <b v="1"/>
    <s v="theater/spaces"/>
    <n v="11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x v="115"/>
    <x v="2080"/>
    <b v="1"/>
    <s v="theater/spaces"/>
    <n v="120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x v="174"/>
    <x v="2081"/>
    <b v="1"/>
    <s v="theater/spaces"/>
    <n v="108"/>
    <x v="1"/>
    <s v="spaces"/>
    <x v="3006"/>
    <d v="2014-12-14T18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x v="9"/>
    <x v="1205"/>
    <b v="1"/>
    <s v="theater/spaces"/>
    <n v="1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x v="55"/>
    <x v="2082"/>
    <b v="1"/>
    <s v="theater/spaces"/>
    <n v="1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x v="130"/>
    <x v="2083"/>
    <b v="1"/>
    <s v="theater/spaces"/>
    <n v="12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x v="41"/>
    <x v="2084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x v="20"/>
    <x v="2085"/>
    <b v="1"/>
    <s v="theater/spaces"/>
    <n v="12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x v="165"/>
    <x v="2086"/>
    <b v="1"/>
    <s v="theater/spaces"/>
    <n v="11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x v="329"/>
    <x v="2087"/>
    <b v="1"/>
    <s v="theater/spaces"/>
    <n v="15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x v="491"/>
    <x v="2088"/>
    <b v="1"/>
    <s v="theater/spaces"/>
    <n v="11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x v="244"/>
    <x v="2089"/>
    <b v="1"/>
    <s v="theater/spaces"/>
    <n v="1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x v="17"/>
    <x v="2090"/>
    <b v="1"/>
    <s v="theater/spaces"/>
    <n v="10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x v="180"/>
    <x v="2091"/>
    <b v="1"/>
    <s v="theater/spaces"/>
    <n v="10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x v="14"/>
    <x v="2092"/>
    <b v="1"/>
    <s v="theater/spaces"/>
    <n v="1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x v="334"/>
    <x v="2093"/>
    <b v="1"/>
    <s v="theater/spaces"/>
    <n v="12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x v="209"/>
    <x v="2094"/>
    <b v="1"/>
    <s v="theater/spaces"/>
    <n v="10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x v="273"/>
    <x v="901"/>
    <b v="1"/>
    <s v="theater/spaces"/>
    <n v="116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x v="95"/>
    <x v="2095"/>
    <b v="1"/>
    <s v="theater/spaces"/>
    <n v="10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x v="79"/>
    <x v="2096"/>
    <b v="1"/>
    <s v="theater/spaces"/>
    <n v="1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x v="0"/>
    <x v="2097"/>
    <b v="1"/>
    <s v="theater/spaces"/>
    <n v="246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x v="108"/>
    <x v="2098"/>
    <b v="1"/>
    <s v="theater/spaces"/>
    <n v="3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x v="20"/>
    <x v="1769"/>
    <b v="1"/>
    <s v="theater/spaces"/>
    <n v="14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x v="492"/>
    <x v="2099"/>
    <b v="1"/>
    <s v="theater/spaces"/>
    <n v="131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x v="221"/>
    <x v="2100"/>
    <b v="1"/>
    <s v="theater/spaces"/>
    <n v="16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x v="493"/>
    <x v="2101"/>
    <b v="1"/>
    <s v="theater/spaces"/>
    <n v="110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x v="14"/>
    <x v="2102"/>
    <b v="1"/>
    <s v="theater/spaces"/>
    <n v="10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x v="60"/>
    <x v="246"/>
    <b v="1"/>
    <s v="theater/spaces"/>
    <n v="1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x v="20"/>
    <x v="1302"/>
    <b v="1"/>
    <s v="theater/spaces"/>
    <n v="12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x v="23"/>
    <x v="2103"/>
    <b v="1"/>
    <s v="theater/spaces"/>
    <n v="14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x v="494"/>
    <x v="2104"/>
    <b v="1"/>
    <s v="theater/spaces"/>
    <n v="113"/>
    <x v="1"/>
    <s v="spaces"/>
    <x v="3034"/>
    <d v="2016-11-01T03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x v="495"/>
    <x v="2105"/>
    <b v="1"/>
    <s v="theater/spaces"/>
    <n v="10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x v="313"/>
    <x v="2106"/>
    <b v="1"/>
    <s v="theater/spaces"/>
    <n v="12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x v="58"/>
    <x v="2107"/>
    <b v="1"/>
    <s v="theater/spaces"/>
    <n v="21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x v="74"/>
    <x v="2108"/>
    <b v="1"/>
    <s v="theater/spaces"/>
    <n v="1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x v="163"/>
    <x v="2109"/>
    <b v="1"/>
    <s v="theater/spaces"/>
    <n v="109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x v="288"/>
    <x v="2110"/>
    <b v="1"/>
    <s v="theater/spaces"/>
    <n v="108"/>
    <x v="1"/>
    <s v="spaces"/>
    <x v="3040"/>
    <d v="2015-06-26T23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x v="195"/>
    <x v="2111"/>
    <b v="1"/>
    <s v="theater/spaces"/>
    <n v="110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x v="77"/>
    <x v="2112"/>
    <b v="1"/>
    <s v="theater/spaces"/>
    <n v="1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x v="130"/>
    <x v="2113"/>
    <b v="1"/>
    <s v="theater/spaces"/>
    <n v="11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x v="239"/>
    <x v="2114"/>
    <b v="1"/>
    <s v="theater/spaces"/>
    <n v="10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x v="31"/>
    <x v="2115"/>
    <b v="1"/>
    <s v="theater/spaces"/>
    <n v="13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x v="6"/>
    <x v="2116"/>
    <b v="1"/>
    <s v="theater/spaces"/>
    <n v="1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x v="9"/>
    <x v="2117"/>
    <b v="1"/>
    <s v="theater/spaces"/>
    <n v="1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x v="5"/>
    <x v="2118"/>
    <b v="1"/>
    <s v="theater/spaces"/>
    <n v="16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x v="241"/>
    <x v="1793"/>
    <b v="1"/>
    <s v="theater/spaces"/>
    <n v="1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x v="82"/>
    <x v="2119"/>
    <b v="1"/>
    <s v="theater/spaces"/>
    <n v="1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x v="2"/>
    <x v="2120"/>
    <b v="0"/>
    <s v="theater/spaces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x v="84"/>
    <x v="822"/>
    <b v="0"/>
    <s v="theater/spaces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x v="83"/>
    <x v="140"/>
    <b v="0"/>
    <s v="theater/spaces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x v="78"/>
    <x v="121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x v="29"/>
    <x v="120"/>
    <b v="0"/>
    <s v="theater/spaces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x v="78"/>
    <x v="121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x v="78"/>
    <x v="121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x v="83"/>
    <x v="120"/>
    <b v="0"/>
    <s v="theater/spaces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x v="202"/>
    <x v="2121"/>
    <b v="0"/>
    <s v="theater/spaces"/>
    <n v="3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x v="79"/>
    <x v="1727"/>
    <b v="0"/>
    <s v="theater/spaces"/>
    <n v="0"/>
    <x v="1"/>
    <s v="spaces"/>
    <x v="3060"/>
    <d v="2015-09-28T06:35:34"/>
  </r>
  <r>
    <n v="3061"/>
    <s v="Help Save Parkway Cinemas!"/>
    <s v="Save a historic Local theater."/>
    <x v="80"/>
    <x v="117"/>
    <x v="2"/>
    <s v="US"/>
    <s v="USD"/>
    <n v="1407955748"/>
    <n v="1405363748"/>
    <b v="0"/>
    <x v="78"/>
    <x v="121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x v="85"/>
    <x v="2122"/>
    <b v="0"/>
    <s v="theater/spaces"/>
    <n v="67"/>
    <x v="1"/>
    <s v="spaces"/>
    <x v="3062"/>
    <d v="2015-09-30T18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x v="23"/>
    <x v="2123"/>
    <b v="0"/>
    <s v="theater/spaces"/>
    <n v="20"/>
    <x v="1"/>
    <s v="spaces"/>
    <x v="3063"/>
    <d v="2016-10-22T22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x v="250"/>
    <x v="2124"/>
    <b v="0"/>
    <s v="theater/spaces"/>
    <n v="1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x v="84"/>
    <x v="144"/>
    <b v="0"/>
    <s v="theater/spaces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x v="41"/>
    <x v="2125"/>
    <b v="0"/>
    <s v="theater/spaces"/>
    <n v="1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x v="29"/>
    <x v="438"/>
    <b v="0"/>
    <s v="theater/spaces"/>
    <n v="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x v="84"/>
    <x v="2126"/>
    <b v="0"/>
    <s v="theater/spaces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x v="63"/>
    <x v="2127"/>
    <b v="0"/>
    <s v="theater/spaces"/>
    <n v="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x v="38"/>
    <x v="2128"/>
    <b v="0"/>
    <s v="theater/spaces"/>
    <n v="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x v="27"/>
    <x v="2129"/>
    <b v="0"/>
    <s v="theater/spaces"/>
    <n v="6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x v="84"/>
    <x v="120"/>
    <b v="0"/>
    <s v="theater/spaces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x v="63"/>
    <x v="2130"/>
    <b v="0"/>
    <s v="theater/spaces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x v="83"/>
    <x v="2131"/>
    <b v="0"/>
    <s v="theater/spaces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x v="9"/>
    <x v="2132"/>
    <b v="0"/>
    <s v="theater/spaces"/>
    <n v="9"/>
    <x v="1"/>
    <s v="spaces"/>
    <x v="3075"/>
    <d v="2016-08-19T02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x v="133"/>
    <x v="2133"/>
    <b v="0"/>
    <s v="theater/spaces"/>
    <n v="1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x v="84"/>
    <x v="1780"/>
    <b v="0"/>
    <s v="theater/spaces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x v="83"/>
    <x v="1902"/>
    <b v="0"/>
    <s v="theater/spaces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x v="74"/>
    <x v="2134"/>
    <b v="0"/>
    <s v="theater/spaces"/>
    <n v="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x v="63"/>
    <x v="2135"/>
    <b v="0"/>
    <s v="theater/spaces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x v="81"/>
    <x v="2136"/>
    <b v="0"/>
    <s v="theater/spaces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x v="78"/>
    <x v="121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x v="83"/>
    <x v="791"/>
    <b v="0"/>
    <s v="theater/spaces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x v="79"/>
    <x v="2137"/>
    <b v="0"/>
    <s v="theater/spaces"/>
    <n v="1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x v="82"/>
    <x v="2138"/>
    <b v="0"/>
    <s v="theater/spaces"/>
    <n v="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x v="83"/>
    <x v="407"/>
    <b v="0"/>
    <s v="theater/spaces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x v="84"/>
    <x v="368"/>
    <b v="0"/>
    <s v="theater/spaces"/>
    <n v="1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x v="83"/>
    <x v="823"/>
    <b v="0"/>
    <s v="theater/spaces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x v="43"/>
    <x v="2139"/>
    <b v="0"/>
    <s v="theater/spaces"/>
    <n v="2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x v="82"/>
    <x v="2140"/>
    <b v="0"/>
    <s v="theater/spaces"/>
    <n v="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x v="82"/>
    <x v="1803"/>
    <b v="0"/>
    <s v="theater/spaces"/>
    <n v="1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x v="64"/>
    <x v="239"/>
    <b v="0"/>
    <s v="theater/spaces"/>
    <n v="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x v="57"/>
    <x v="2141"/>
    <b v="0"/>
    <s v="theater/spaces"/>
    <n v="2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x v="29"/>
    <x v="380"/>
    <b v="0"/>
    <s v="theater/spaces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x v="29"/>
    <x v="73"/>
    <b v="0"/>
    <s v="theater/spaces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x v="25"/>
    <x v="2142"/>
    <b v="0"/>
    <s v="theater/spaces"/>
    <n v="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x v="288"/>
    <x v="2143"/>
    <b v="0"/>
    <s v="theater/spaces"/>
    <n v="1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x v="74"/>
    <x v="2144"/>
    <b v="0"/>
    <s v="theater/spaces"/>
    <n v="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x v="81"/>
    <x v="2145"/>
    <b v="0"/>
    <s v="theater/spaces"/>
    <n v="1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x v="62"/>
    <x v="2146"/>
    <b v="0"/>
    <s v="theater/spaces"/>
    <n v="1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x v="8"/>
    <x v="380"/>
    <b v="0"/>
    <s v="theater/spaces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x v="240"/>
    <x v="2147"/>
    <b v="0"/>
    <s v="theater/spaces"/>
    <n v="39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x v="84"/>
    <x v="148"/>
    <b v="0"/>
    <s v="theater/spaces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x v="81"/>
    <x v="2148"/>
    <b v="0"/>
    <s v="theater/spaces"/>
    <n v="3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x v="162"/>
    <x v="2149"/>
    <b v="0"/>
    <s v="theater/spaces"/>
    <n v="4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x v="80"/>
    <x v="2150"/>
    <b v="0"/>
    <s v="theater/spaces"/>
    <n v="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x v="60"/>
    <x v="2151"/>
    <b v="0"/>
    <s v="theater/spaces"/>
    <n v="20"/>
    <x v="1"/>
    <s v="spaces"/>
    <x v="3107"/>
    <d v="2015-05-11T19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x v="84"/>
    <x v="31"/>
    <b v="0"/>
    <s v="theater/spaces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x v="229"/>
    <x v="658"/>
    <b v="0"/>
    <s v="theater/spaces"/>
    <n v="2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x v="29"/>
    <x v="119"/>
    <b v="0"/>
    <s v="theater/spaces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x v="88"/>
    <x v="2152"/>
    <b v="0"/>
    <s v="theater/spaces"/>
    <n v="2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x v="82"/>
    <x v="2153"/>
    <b v="0"/>
    <s v="theater/spaces"/>
    <n v="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x v="77"/>
    <x v="2154"/>
    <b v="0"/>
    <s v="theater/spaces"/>
    <n v="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x v="78"/>
    <x v="121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x v="29"/>
    <x v="462"/>
    <b v="0"/>
    <s v="theater/spaces"/>
    <n v="3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x v="73"/>
    <x v="1340"/>
    <b v="0"/>
    <s v="theater/spaces"/>
    <n v="5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x v="29"/>
    <x v="120"/>
    <b v="0"/>
    <s v="theater/spaces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x v="84"/>
    <x v="2155"/>
    <b v="0"/>
    <s v="theater/spaces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x v="29"/>
    <x v="144"/>
    <b v="0"/>
    <s v="theater/spaces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x v="73"/>
    <x v="2156"/>
    <b v="0"/>
    <s v="theater/spaces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x v="29"/>
    <x v="119"/>
    <b v="0"/>
    <s v="theater/spaces"/>
    <n v="1"/>
    <x v="1"/>
    <s v="spaces"/>
    <x v="3121"/>
    <d v="2014-09-26T16:18:55"/>
  </r>
  <r>
    <n v="3122"/>
    <s v="be back soon (Canceled)"/>
    <s v="cancelled until further notice"/>
    <x v="212"/>
    <x v="851"/>
    <x v="1"/>
    <s v="US"/>
    <s v="USD"/>
    <n v="1478733732"/>
    <n v="1478298132"/>
    <b v="0"/>
    <x v="84"/>
    <x v="2157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x v="493"/>
    <x v="2158"/>
    <b v="0"/>
    <s v="theater/spaces"/>
    <n v="6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x v="80"/>
    <x v="516"/>
    <b v="0"/>
    <s v="theater/spaces"/>
    <n v="0"/>
    <x v="1"/>
    <s v="spaces"/>
    <x v="3124"/>
    <d v="2015-02-02T18:43:21"/>
  </r>
  <r>
    <n v="3125"/>
    <s v="N/A (Canceled)"/>
    <s v="N/A"/>
    <x v="86"/>
    <x v="117"/>
    <x v="1"/>
    <s v="US"/>
    <s v="USD"/>
    <n v="1452142672"/>
    <n v="1449550672"/>
    <b v="0"/>
    <x v="78"/>
    <x v="121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x v="57"/>
    <x v="2159"/>
    <b v="0"/>
    <s v="theater/spaces"/>
    <n v="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x v="78"/>
    <x v="121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x v="27"/>
    <x v="2160"/>
    <b v="0"/>
    <s v="theater/plays"/>
    <n v="10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x v="29"/>
    <x v="119"/>
    <b v="0"/>
    <s v="theater/plays"/>
    <n v="1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x v="80"/>
    <x v="2161"/>
    <b v="0"/>
    <s v="theater/plays"/>
    <n v="4"/>
    <x v="1"/>
    <s v="plays"/>
    <x v="3130"/>
    <d v="2017-04-14T04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x v="8"/>
    <x v="399"/>
    <b v="0"/>
    <s v="theater/plays"/>
    <n v="16"/>
    <x v="1"/>
    <s v="plays"/>
    <x v="3131"/>
    <d v="2017-04-08T12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x v="29"/>
    <x v="119"/>
    <b v="0"/>
    <s v="theater/plays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x v="38"/>
    <x v="1178"/>
    <b v="0"/>
    <s v="theater/plays"/>
    <n v="1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x v="8"/>
    <x v="644"/>
    <b v="0"/>
    <s v="theater/plays"/>
    <n v="2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x v="63"/>
    <x v="2162"/>
    <b v="0"/>
    <s v="theater/plays"/>
    <n v="2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x v="19"/>
    <x v="2163"/>
    <b v="0"/>
    <s v="theater/plays"/>
    <n v="12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x v="29"/>
    <x v="73"/>
    <b v="0"/>
    <s v="theater/plays"/>
    <n v="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x v="78"/>
    <x v="121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x v="79"/>
    <x v="2164"/>
    <b v="0"/>
    <s v="theater/plays"/>
    <n v="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x v="80"/>
    <x v="1196"/>
    <b v="0"/>
    <s v="theater/plays"/>
    <n v="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x v="22"/>
    <x v="2165"/>
    <b v="0"/>
    <s v="theater/plays"/>
    <n v="5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x v="83"/>
    <x v="2"/>
    <b v="0"/>
    <s v="theater/plays"/>
    <n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x v="78"/>
    <x v="121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x v="209"/>
    <x v="2166"/>
    <b v="0"/>
    <s v="theater/plays"/>
    <n v="7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x v="78"/>
    <x v="121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x v="8"/>
    <x v="2167"/>
    <b v="0"/>
    <s v="theater/plays"/>
    <n v="1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x v="496"/>
    <x v="2168"/>
    <b v="1"/>
    <s v="theater/plays"/>
    <n v="118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x v="7"/>
    <x v="2169"/>
    <b v="1"/>
    <s v="theater/plays"/>
    <n v="13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x v="20"/>
    <x v="364"/>
    <b v="1"/>
    <s v="theater/plays"/>
    <n v="1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x v="201"/>
    <x v="2170"/>
    <b v="1"/>
    <s v="theater/plays"/>
    <n v="1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x v="69"/>
    <x v="2171"/>
    <b v="1"/>
    <s v="theater/plays"/>
    <n v="100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x v="85"/>
    <x v="2172"/>
    <b v="1"/>
    <s v="theater/plays"/>
    <n v="1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x v="198"/>
    <x v="2173"/>
    <b v="1"/>
    <s v="theater/plays"/>
    <n v="33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x v="252"/>
    <x v="2174"/>
    <b v="1"/>
    <s v="theater/plays"/>
    <n v="11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x v="177"/>
    <x v="1259"/>
    <b v="1"/>
    <s v="theater/plays"/>
    <n v="18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x v="30"/>
    <x v="2175"/>
    <b v="1"/>
    <s v="theater/plays"/>
    <n v="102"/>
    <x v="1"/>
    <s v="plays"/>
    <x v="3156"/>
    <d v="2012-06-01T22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x v="14"/>
    <x v="2176"/>
    <b v="1"/>
    <s v="theater/plays"/>
    <n v="101"/>
    <x v="1"/>
    <s v="plays"/>
    <x v="3157"/>
    <d v="2014-07-19T05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x v="50"/>
    <x v="2177"/>
    <b v="1"/>
    <s v="theater/plays"/>
    <n v="114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x v="47"/>
    <x v="1038"/>
    <b v="1"/>
    <s v="theater/plays"/>
    <n v="13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x v="7"/>
    <x v="20"/>
    <b v="1"/>
    <s v="theater/plays"/>
    <n v="1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x v="142"/>
    <x v="2178"/>
    <b v="1"/>
    <s v="theater/plays"/>
    <n v="10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x v="287"/>
    <x v="1403"/>
    <b v="1"/>
    <s v="theater/plays"/>
    <n v="1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x v="250"/>
    <x v="2179"/>
    <b v="1"/>
    <s v="theater/plays"/>
    <n v="11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x v="26"/>
    <x v="2180"/>
    <b v="1"/>
    <s v="theater/plays"/>
    <n v="10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x v="64"/>
    <x v="2181"/>
    <b v="1"/>
    <s v="theater/plays"/>
    <n v="1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x v="497"/>
    <x v="2182"/>
    <b v="1"/>
    <s v="theater/plays"/>
    <n v="160"/>
    <x v="1"/>
    <s v="plays"/>
    <x v="3166"/>
    <d v="2014-11-26T07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x v="165"/>
    <x v="2183"/>
    <b v="1"/>
    <s v="theater/plays"/>
    <n v="11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x v="42"/>
    <x v="2184"/>
    <b v="1"/>
    <s v="theater/plays"/>
    <n v="124"/>
    <x v="1"/>
    <s v="plays"/>
    <x v="3168"/>
    <d v="2014-06-13T22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x v="141"/>
    <x v="965"/>
    <b v="1"/>
    <s v="theater/plays"/>
    <n v="10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x v="26"/>
    <x v="29"/>
    <b v="1"/>
    <s v="theater/plays"/>
    <n v="11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x v="27"/>
    <x v="1250"/>
    <b v="1"/>
    <s v="theater/plays"/>
    <n v="109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x v="60"/>
    <x v="2185"/>
    <b v="1"/>
    <s v="theater/plays"/>
    <n v="11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x v="142"/>
    <x v="2186"/>
    <b v="1"/>
    <s v="theater/plays"/>
    <n v="1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x v="23"/>
    <x v="2187"/>
    <b v="1"/>
    <s v="theater/plays"/>
    <n v="1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x v="65"/>
    <x v="1867"/>
    <b v="1"/>
    <s v="theater/plays"/>
    <n v="11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x v="165"/>
    <x v="2188"/>
    <b v="1"/>
    <s v="theater/plays"/>
    <n v="11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x v="13"/>
    <x v="2189"/>
    <b v="1"/>
    <s v="theater/plays"/>
    <n v="11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x v="76"/>
    <x v="2190"/>
    <b v="1"/>
    <s v="theater/plays"/>
    <n v="172"/>
    <x v="1"/>
    <s v="plays"/>
    <x v="3178"/>
    <d v="2014-07-16T14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x v="95"/>
    <x v="2191"/>
    <b v="1"/>
    <s v="theater/plays"/>
    <n v="11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x v="43"/>
    <x v="2192"/>
    <b v="1"/>
    <s v="theater/plays"/>
    <n v="120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x v="41"/>
    <x v="811"/>
    <b v="1"/>
    <s v="theater/plays"/>
    <n v="109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x v="299"/>
    <x v="2193"/>
    <b v="1"/>
    <s v="theater/plays"/>
    <n v="1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x v="32"/>
    <x v="1583"/>
    <b v="1"/>
    <s v="theater/plays"/>
    <n v="10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x v="67"/>
    <x v="2194"/>
    <b v="1"/>
    <s v="theater/plays"/>
    <n v="10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x v="54"/>
    <x v="683"/>
    <b v="1"/>
    <s v="theater/plays"/>
    <n v="1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x v="16"/>
    <x v="2195"/>
    <b v="1"/>
    <s v="theater/plays"/>
    <n v="10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x v="138"/>
    <x v="2196"/>
    <b v="1"/>
    <s v="theater/plays"/>
    <n v="11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x v="82"/>
    <x v="2197"/>
    <b v="0"/>
    <s v="theater/musical"/>
    <n v="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x v="10"/>
    <x v="2198"/>
    <b v="0"/>
    <s v="theater/musical"/>
    <n v="1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x v="78"/>
    <x v="121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x v="80"/>
    <x v="2199"/>
    <b v="0"/>
    <s v="theater/musical"/>
    <n v="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x v="22"/>
    <x v="786"/>
    <b v="0"/>
    <s v="theater/musical"/>
    <n v="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x v="54"/>
    <x v="2200"/>
    <b v="0"/>
    <s v="theater/musical"/>
    <n v="1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x v="78"/>
    <x v="121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x v="70"/>
    <x v="1656"/>
    <b v="0"/>
    <s v="theater/musical"/>
    <n v="5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x v="79"/>
    <x v="462"/>
    <b v="0"/>
    <s v="theater/musical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x v="80"/>
    <x v="2201"/>
    <b v="0"/>
    <s v="theater/musical"/>
    <n v="1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x v="83"/>
    <x v="2202"/>
    <b v="0"/>
    <s v="theater/musical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x v="28"/>
    <x v="2203"/>
    <b v="0"/>
    <s v="theater/musical"/>
    <n v="5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x v="29"/>
    <x v="120"/>
    <b v="0"/>
    <s v="theater/musical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x v="84"/>
    <x v="381"/>
    <b v="0"/>
    <s v="theater/musical"/>
    <n v="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x v="20"/>
    <x v="183"/>
    <b v="0"/>
    <s v="theater/musical"/>
    <n v="5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x v="79"/>
    <x v="683"/>
    <b v="0"/>
    <s v="theater/musical"/>
    <n v="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x v="78"/>
    <x v="121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x v="8"/>
    <x v="1878"/>
    <b v="0"/>
    <s v="theater/musical"/>
    <n v="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x v="78"/>
    <x v="121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x v="17"/>
    <x v="2204"/>
    <b v="0"/>
    <s v="theater/musical"/>
    <n v="4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x v="141"/>
    <x v="2205"/>
    <b v="1"/>
    <s v="theater/plays"/>
    <n v="10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x v="334"/>
    <x v="2206"/>
    <b v="1"/>
    <s v="theater/plays"/>
    <n v="11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x v="65"/>
    <x v="2207"/>
    <b v="1"/>
    <s v="theater/plays"/>
    <n v="12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x v="498"/>
    <x v="2208"/>
    <b v="1"/>
    <s v="theater/plays"/>
    <n v="120"/>
    <x v="1"/>
    <s v="plays"/>
    <x v="3211"/>
    <d v="2014-08-15T02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x v="225"/>
    <x v="2209"/>
    <b v="1"/>
    <s v="theater/plays"/>
    <n v="12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x v="5"/>
    <x v="2210"/>
    <b v="1"/>
    <s v="theater/plays"/>
    <n v="10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x v="248"/>
    <x v="2211"/>
    <b v="1"/>
    <s v="theater/plays"/>
    <n v="1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x v="179"/>
    <x v="2212"/>
    <b v="1"/>
    <s v="theater/plays"/>
    <n v="10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x v="2"/>
    <x v="2213"/>
    <b v="1"/>
    <s v="theater/plays"/>
    <n v="100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x v="201"/>
    <x v="2214"/>
    <b v="1"/>
    <s v="theater/plays"/>
    <n v="11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x v="192"/>
    <x v="2215"/>
    <b v="1"/>
    <s v="theater/plays"/>
    <n v="1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x v="46"/>
    <x v="2216"/>
    <b v="1"/>
    <s v="theater/plays"/>
    <n v="100"/>
    <x v="1"/>
    <s v="plays"/>
    <x v="3219"/>
    <d v="2015-03-22T22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x v="211"/>
    <x v="2217"/>
    <b v="1"/>
    <s v="theater/plays"/>
    <n v="10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x v="116"/>
    <x v="247"/>
    <b v="1"/>
    <s v="theater/plays"/>
    <n v="1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x v="87"/>
    <x v="2218"/>
    <b v="1"/>
    <s v="theater/plays"/>
    <n v="1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x v="142"/>
    <x v="1145"/>
    <b v="1"/>
    <s v="theater/plays"/>
    <n v="110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x v="499"/>
    <x v="2219"/>
    <b v="1"/>
    <s v="theater/plays"/>
    <n v="10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x v="70"/>
    <x v="2220"/>
    <b v="1"/>
    <s v="theater/plays"/>
    <n v="1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x v="64"/>
    <x v="2221"/>
    <b v="1"/>
    <s v="theater/plays"/>
    <n v="10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x v="209"/>
    <x v="73"/>
    <b v="1"/>
    <s v="theater/plays"/>
    <n v="125"/>
    <x v="1"/>
    <s v="plays"/>
    <x v="3227"/>
    <d v="2017-01-17T21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x v="77"/>
    <x v="2222"/>
    <b v="1"/>
    <s v="theater/plays"/>
    <n v="10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x v="91"/>
    <x v="1345"/>
    <b v="1"/>
    <s v="theater/plays"/>
    <n v="10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x v="77"/>
    <x v="2223"/>
    <b v="1"/>
    <s v="theater/plays"/>
    <n v="11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x v="33"/>
    <x v="400"/>
    <b v="1"/>
    <s v="theater/plays"/>
    <n v="1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x v="55"/>
    <x v="2224"/>
    <b v="1"/>
    <s v="theater/plays"/>
    <n v="131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x v="42"/>
    <x v="2225"/>
    <b v="1"/>
    <s v="theater/plays"/>
    <n v="11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x v="248"/>
    <x v="2226"/>
    <b v="1"/>
    <s v="theater/plays"/>
    <n v="100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x v="331"/>
    <x v="2208"/>
    <b v="1"/>
    <s v="theater/plays"/>
    <n v="10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x v="238"/>
    <x v="2227"/>
    <b v="1"/>
    <s v="theater/plays"/>
    <n v="10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x v="314"/>
    <x v="2228"/>
    <b v="1"/>
    <s v="theater/plays"/>
    <n v="1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x v="1"/>
    <x v="1953"/>
    <b v="1"/>
    <s v="theater/plays"/>
    <n v="1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x v="201"/>
    <x v="2229"/>
    <b v="1"/>
    <s v="theater/plays"/>
    <n v="1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x v="69"/>
    <x v="2230"/>
    <b v="1"/>
    <s v="theater/plays"/>
    <n v="10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x v="157"/>
    <x v="2231"/>
    <b v="1"/>
    <s v="theater/plays"/>
    <n v="115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x v="275"/>
    <x v="1623"/>
    <b v="1"/>
    <s v="theater/plays"/>
    <n v="12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x v="26"/>
    <x v="2232"/>
    <b v="1"/>
    <s v="theater/plays"/>
    <n v="10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x v="50"/>
    <x v="2233"/>
    <b v="1"/>
    <s v="theater/plays"/>
    <n v="10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x v="500"/>
    <x v="2234"/>
    <b v="1"/>
    <s v="theater/plays"/>
    <n v="10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x v="189"/>
    <x v="1917"/>
    <b v="1"/>
    <s v="theater/plays"/>
    <n v="11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x v="7"/>
    <x v="2235"/>
    <b v="1"/>
    <s v="theater/plays"/>
    <n v="106"/>
    <x v="1"/>
    <s v="plays"/>
    <x v="3247"/>
    <d v="2015-07-12T10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x v="452"/>
    <x v="2236"/>
    <b v="1"/>
    <s v="theater/plays"/>
    <n v="1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x v="106"/>
    <x v="2237"/>
    <b v="1"/>
    <s v="theater/plays"/>
    <n v="10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x v="496"/>
    <x v="2238"/>
    <b v="1"/>
    <s v="theater/plays"/>
    <n v="10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x v="9"/>
    <x v="2239"/>
    <b v="1"/>
    <s v="theater/plays"/>
    <n v="111"/>
    <x v="1"/>
    <s v="plays"/>
    <x v="3251"/>
    <d v="2015-06-21T17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x v="133"/>
    <x v="1506"/>
    <b v="1"/>
    <s v="theater/plays"/>
    <n v="128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x v="248"/>
    <x v="2240"/>
    <b v="1"/>
    <s v="theater/plays"/>
    <n v="1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x v="153"/>
    <x v="2241"/>
    <b v="1"/>
    <s v="theater/plays"/>
    <n v="10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x v="59"/>
    <x v="2242"/>
    <b v="1"/>
    <s v="theater/plays"/>
    <n v="1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x v="282"/>
    <x v="1901"/>
    <b v="1"/>
    <s v="theater/plays"/>
    <n v="12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x v="14"/>
    <x v="1169"/>
    <b v="1"/>
    <s v="theater/plays"/>
    <n v="10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x v="11"/>
    <x v="2243"/>
    <b v="1"/>
    <s v="theater/plays"/>
    <n v="10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x v="174"/>
    <x v="2244"/>
    <b v="1"/>
    <s v="theater/plays"/>
    <n v="10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x v="196"/>
    <x v="2245"/>
    <b v="1"/>
    <s v="theater/plays"/>
    <n v="10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x v="72"/>
    <x v="2246"/>
    <b v="1"/>
    <s v="theater/plays"/>
    <n v="100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x v="179"/>
    <x v="2247"/>
    <b v="1"/>
    <s v="theater/plays"/>
    <n v="10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x v="32"/>
    <x v="2248"/>
    <b v="1"/>
    <s v="theater/plays"/>
    <n v="112"/>
    <x v="1"/>
    <s v="plays"/>
    <x v="3263"/>
    <d v="2015-10-30T21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x v="72"/>
    <x v="2249"/>
    <b v="1"/>
    <s v="theater/plays"/>
    <n v="1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x v="287"/>
    <x v="2250"/>
    <b v="1"/>
    <s v="theater/plays"/>
    <n v="164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x v="430"/>
    <x v="1042"/>
    <b v="1"/>
    <s v="theater/plays"/>
    <n v="1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x v="449"/>
    <x v="2251"/>
    <b v="1"/>
    <s v="theater/plays"/>
    <n v="1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x v="288"/>
    <x v="2252"/>
    <b v="1"/>
    <s v="theater/plays"/>
    <n v="1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x v="16"/>
    <x v="2253"/>
    <b v="1"/>
    <s v="theater/plays"/>
    <n v="102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x v="209"/>
    <x v="2254"/>
    <b v="1"/>
    <s v="theater/plays"/>
    <n v="102"/>
    <x v="1"/>
    <s v="plays"/>
    <x v="3270"/>
    <d v="2015-07-12T12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x v="13"/>
    <x v="2255"/>
    <b v="1"/>
    <s v="theater/plays"/>
    <n v="13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x v="108"/>
    <x v="2256"/>
    <b v="1"/>
    <s v="theater/plays"/>
    <n v="15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x v="64"/>
    <x v="2257"/>
    <b v="1"/>
    <s v="theater/plays"/>
    <n v="10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x v="172"/>
    <x v="2258"/>
    <b v="1"/>
    <s v="theater/plays"/>
    <n v="1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x v="8"/>
    <x v="2259"/>
    <b v="1"/>
    <s v="theater/plays"/>
    <n v="10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x v="61"/>
    <x v="2260"/>
    <b v="1"/>
    <s v="theater/plays"/>
    <n v="11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x v="61"/>
    <x v="2261"/>
    <b v="1"/>
    <s v="theater/plays"/>
    <n v="109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x v="69"/>
    <x v="2262"/>
    <b v="1"/>
    <s v="theater/plays"/>
    <n v="1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x v="287"/>
    <x v="2263"/>
    <b v="1"/>
    <s v="theater/plays"/>
    <n v="114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x v="209"/>
    <x v="2264"/>
    <b v="1"/>
    <s v="theater/plays"/>
    <n v="1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x v="5"/>
    <x v="2265"/>
    <b v="1"/>
    <s v="theater/plays"/>
    <n v="12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x v="186"/>
    <x v="2266"/>
    <b v="1"/>
    <s v="theater/plays"/>
    <n v="10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x v="5"/>
    <x v="2267"/>
    <b v="1"/>
    <s v="theater/plays"/>
    <n v="10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x v="41"/>
    <x v="2268"/>
    <b v="1"/>
    <s v="theater/plays"/>
    <n v="102"/>
    <x v="1"/>
    <s v="plays"/>
    <x v="3284"/>
    <d v="2016-01-29T05:59:00"/>
  </r>
  <r>
    <n v="3285"/>
    <s v="By Morning"/>
    <s v="A new play by Matthew Gasda"/>
    <x v="402"/>
    <x v="2173"/>
    <x v="0"/>
    <s v="US"/>
    <s v="USD"/>
    <n v="1488258000"/>
    <n v="1485556626"/>
    <b v="0"/>
    <x v="75"/>
    <x v="2269"/>
    <b v="1"/>
    <s v="theater/plays"/>
    <n v="1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x v="259"/>
    <x v="2270"/>
    <b v="1"/>
    <s v="theater/plays"/>
    <n v="102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x v="69"/>
    <x v="2271"/>
    <b v="1"/>
    <s v="theater/plays"/>
    <n v="1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x v="447"/>
    <x v="2272"/>
    <b v="1"/>
    <s v="theater/plays"/>
    <n v="100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x v="20"/>
    <x v="2273"/>
    <b v="1"/>
    <s v="theater/plays"/>
    <n v="13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x v="250"/>
    <x v="2274"/>
    <b v="1"/>
    <s v="theater/plays"/>
    <n v="12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x v="25"/>
    <x v="2275"/>
    <b v="1"/>
    <s v="theater/plays"/>
    <n v="11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x v="41"/>
    <x v="2276"/>
    <b v="1"/>
    <s v="theater/plays"/>
    <n v="28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x v="110"/>
    <x v="518"/>
    <b v="1"/>
    <s v="theater/plays"/>
    <n v="170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x v="54"/>
    <x v="2277"/>
    <b v="1"/>
    <s v="theater/plays"/>
    <n v="11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x v="74"/>
    <x v="1999"/>
    <b v="1"/>
    <s v="theater/plays"/>
    <n v="10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x v="5"/>
    <x v="2278"/>
    <b v="1"/>
    <s v="theater/plays"/>
    <n v="14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x v="34"/>
    <x v="2279"/>
    <b v="1"/>
    <s v="theater/plays"/>
    <n v="10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x v="250"/>
    <x v="2280"/>
    <b v="1"/>
    <s v="theater/plays"/>
    <n v="10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x v="287"/>
    <x v="2281"/>
    <b v="1"/>
    <s v="theater/plays"/>
    <n v="11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x v="106"/>
    <x v="2282"/>
    <b v="1"/>
    <s v="theater/plays"/>
    <n v="13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x v="16"/>
    <x v="699"/>
    <b v="1"/>
    <s v="theater/plays"/>
    <n v="133"/>
    <x v="1"/>
    <s v="plays"/>
    <x v="3301"/>
    <d v="2016-08-01T06:59:00"/>
  </r>
  <r>
    <n v="3302"/>
    <s v="El muro de BorÃ­s KiÃ©n"/>
    <s v="FilosofÃ­a de los anÃ³nimos"/>
    <x v="33"/>
    <x v="2186"/>
    <x v="0"/>
    <s v="ES"/>
    <s v="EUR"/>
    <n v="1481099176"/>
    <n v="1478507176"/>
    <b v="0"/>
    <x v="133"/>
    <x v="2283"/>
    <b v="1"/>
    <s v="theater/plays"/>
    <n v="10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x v="2"/>
    <x v="2284"/>
    <b v="1"/>
    <s v="theater/plays"/>
    <n v="11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x v="489"/>
    <x v="2285"/>
    <b v="1"/>
    <s v="theater/plays"/>
    <n v="10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x v="9"/>
    <x v="2286"/>
    <b v="1"/>
    <s v="theater/plays"/>
    <n v="1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x v="241"/>
    <x v="2287"/>
    <b v="1"/>
    <s v="theater/plays"/>
    <n v="17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x v="9"/>
    <x v="2288"/>
    <b v="1"/>
    <s v="theater/plays"/>
    <n v="10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x v="7"/>
    <x v="2289"/>
    <b v="1"/>
    <s v="theater/plays"/>
    <n v="122"/>
    <x v="1"/>
    <s v="plays"/>
    <x v="3308"/>
    <d v="2016-04-13T21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x v="162"/>
    <x v="656"/>
    <b v="1"/>
    <s v="theater/plays"/>
    <n v="159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x v="162"/>
    <x v="2290"/>
    <b v="1"/>
    <s v="theater/plays"/>
    <n v="10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x v="43"/>
    <x v="2291"/>
    <b v="1"/>
    <s v="theater/plays"/>
    <n v="110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x v="14"/>
    <x v="2254"/>
    <b v="1"/>
    <s v="theater/plays"/>
    <n v="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x v="60"/>
    <x v="2292"/>
    <b v="1"/>
    <s v="theater/plays"/>
    <n v="11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x v="6"/>
    <x v="2293"/>
    <b v="1"/>
    <s v="theater/plays"/>
    <n v="21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x v="30"/>
    <x v="2294"/>
    <b v="1"/>
    <s v="theater/plays"/>
    <n v="11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x v="207"/>
    <x v="2295"/>
    <b v="1"/>
    <s v="theater/plays"/>
    <n v="100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x v="59"/>
    <x v="2296"/>
    <b v="1"/>
    <s v="theater/plays"/>
    <n v="106"/>
    <x v="1"/>
    <s v="plays"/>
    <x v="3317"/>
    <d v="2016-06-08T00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x v="58"/>
    <x v="2297"/>
    <b v="1"/>
    <s v="theater/plays"/>
    <n v="12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x v="38"/>
    <x v="1178"/>
    <b v="1"/>
    <s v="theater/plays"/>
    <n v="1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x v="44"/>
    <x v="2298"/>
    <b v="1"/>
    <s v="theater/plays"/>
    <n v="1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x v="41"/>
    <x v="1245"/>
    <b v="1"/>
    <s v="theater/plays"/>
    <n v="10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x v="23"/>
    <x v="2299"/>
    <b v="1"/>
    <s v="theater/plays"/>
    <n v="10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x v="72"/>
    <x v="2047"/>
    <b v="1"/>
    <s v="theater/plays"/>
    <n v="126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x v="73"/>
    <x v="2300"/>
    <b v="1"/>
    <s v="theater/plays"/>
    <n v="10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x v="41"/>
    <x v="179"/>
    <b v="1"/>
    <s v="theater/plays"/>
    <n v="11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x v="7"/>
    <x v="2301"/>
    <b v="1"/>
    <s v="theater/plays"/>
    <n v="1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x v="51"/>
    <x v="2302"/>
    <b v="1"/>
    <s v="theater/plays"/>
    <n v="1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x v="82"/>
    <x v="2303"/>
    <b v="1"/>
    <s v="theater/plays"/>
    <n v="146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x v="55"/>
    <x v="2304"/>
    <b v="1"/>
    <s v="theater/plays"/>
    <n v="11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x v="50"/>
    <x v="2305"/>
    <b v="1"/>
    <s v="theater/plays"/>
    <n v="10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x v="71"/>
    <x v="2306"/>
    <b v="1"/>
    <s v="theater/plays"/>
    <n v="10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x v="183"/>
    <x v="2307"/>
    <b v="1"/>
    <s v="theater/plays"/>
    <n v="1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x v="112"/>
    <x v="2308"/>
    <b v="1"/>
    <s v="theater/plays"/>
    <n v="10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x v="67"/>
    <x v="2309"/>
    <b v="1"/>
    <s v="theater/plays"/>
    <n v="13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x v="287"/>
    <x v="2310"/>
    <b v="1"/>
    <s v="theater/plays"/>
    <n v="10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x v="82"/>
    <x v="1770"/>
    <b v="1"/>
    <s v="theater/plays"/>
    <n v="10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x v="69"/>
    <x v="2311"/>
    <b v="1"/>
    <s v="theater/plays"/>
    <n v="110"/>
    <x v="1"/>
    <s v="plays"/>
    <x v="3337"/>
    <d v="2014-10-10T21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x v="300"/>
    <x v="2312"/>
    <b v="1"/>
    <s v="theater/plays"/>
    <n v="10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x v="5"/>
    <x v="2313"/>
    <b v="1"/>
    <s v="theater/plays"/>
    <n v="10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x v="44"/>
    <x v="2314"/>
    <b v="1"/>
    <s v="theater/plays"/>
    <n v="13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x v="33"/>
    <x v="2315"/>
    <b v="1"/>
    <s v="theater/plays"/>
    <n v="10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x v="76"/>
    <x v="2316"/>
    <b v="1"/>
    <s v="theater/plays"/>
    <n v="1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x v="23"/>
    <x v="935"/>
    <b v="1"/>
    <s v="theater/plays"/>
    <n v="17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x v="244"/>
    <x v="2317"/>
    <b v="1"/>
    <s v="theater/plays"/>
    <n v="1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x v="62"/>
    <x v="73"/>
    <b v="1"/>
    <s v="theater/plays"/>
    <n v="13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x v="59"/>
    <x v="2318"/>
    <b v="1"/>
    <s v="theater/plays"/>
    <n v="11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x v="19"/>
    <x v="2319"/>
    <b v="1"/>
    <s v="theater/plays"/>
    <n v="1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x v="1"/>
    <x v="2320"/>
    <b v="1"/>
    <s v="theater/plays"/>
    <n v="10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x v="25"/>
    <x v="2321"/>
    <b v="1"/>
    <s v="theater/plays"/>
    <n v="15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x v="13"/>
    <x v="395"/>
    <b v="1"/>
    <s v="theater/plays"/>
    <n v="10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x v="241"/>
    <x v="2322"/>
    <b v="1"/>
    <s v="theater/plays"/>
    <n v="10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x v="16"/>
    <x v="2323"/>
    <b v="1"/>
    <s v="theater/plays"/>
    <n v="10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x v="34"/>
    <x v="1245"/>
    <b v="1"/>
    <s v="theater/plays"/>
    <n v="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x v="165"/>
    <x v="2145"/>
    <b v="1"/>
    <s v="theater/plays"/>
    <n v="10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x v="41"/>
    <x v="2324"/>
    <b v="1"/>
    <s v="theater/plays"/>
    <n v="12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x v="74"/>
    <x v="2325"/>
    <b v="1"/>
    <s v="theater/plays"/>
    <n v="1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x v="64"/>
    <x v="2326"/>
    <b v="1"/>
    <s v="theater/plays"/>
    <n v="1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x v="372"/>
    <x v="1555"/>
    <b v="1"/>
    <s v="theater/plays"/>
    <n v="103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x v="23"/>
    <x v="2327"/>
    <b v="1"/>
    <s v="theater/plays"/>
    <n v="106"/>
    <x v="1"/>
    <s v="plays"/>
    <x v="3359"/>
    <d v="2017-02-25T01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x v="250"/>
    <x v="2036"/>
    <b v="1"/>
    <s v="theater/plays"/>
    <n v="1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x v="32"/>
    <x v="1417"/>
    <b v="1"/>
    <s v="theater/plays"/>
    <n v="11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x v="9"/>
    <x v="2328"/>
    <b v="1"/>
    <s v="theater/plays"/>
    <n v="21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x v="55"/>
    <x v="2329"/>
    <b v="1"/>
    <s v="theater/plays"/>
    <n v="1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x v="250"/>
    <x v="2330"/>
    <b v="1"/>
    <s v="theater/plays"/>
    <n v="10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x v="83"/>
    <x v="2331"/>
    <b v="1"/>
    <s v="theater/plays"/>
    <n v="1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x v="59"/>
    <x v="2332"/>
    <b v="1"/>
    <s v="theater/plays"/>
    <n v="2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x v="209"/>
    <x v="2333"/>
    <b v="1"/>
    <s v="theater/plays"/>
    <n v="11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x v="23"/>
    <x v="2334"/>
    <b v="1"/>
    <s v="theater/plays"/>
    <n v="10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x v="241"/>
    <x v="2335"/>
    <b v="1"/>
    <s v="theater/plays"/>
    <n v="10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x v="55"/>
    <x v="2336"/>
    <b v="1"/>
    <s v="theater/plays"/>
    <n v="11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x v="82"/>
    <x v="2337"/>
    <b v="1"/>
    <s v="theater/plays"/>
    <n v="13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x v="74"/>
    <x v="134"/>
    <b v="1"/>
    <s v="theater/plays"/>
    <n v="10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x v="209"/>
    <x v="1509"/>
    <b v="1"/>
    <s v="theater/plays"/>
    <n v="10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x v="47"/>
    <x v="2338"/>
    <b v="1"/>
    <s v="theater/plays"/>
    <n v="1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x v="57"/>
    <x v="2339"/>
    <b v="1"/>
    <s v="theater/plays"/>
    <n v="1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x v="10"/>
    <x v="2340"/>
    <b v="1"/>
    <s v="theater/plays"/>
    <n v="10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x v="99"/>
    <x v="1708"/>
    <b v="1"/>
    <s v="theater/plays"/>
    <n v="1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x v="64"/>
    <x v="2341"/>
    <b v="1"/>
    <s v="theater/plays"/>
    <n v="10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x v="44"/>
    <x v="2342"/>
    <b v="1"/>
    <s v="theater/plays"/>
    <n v="10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x v="33"/>
    <x v="2343"/>
    <b v="1"/>
    <s v="theater/plays"/>
    <n v="1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x v="53"/>
    <x v="2344"/>
    <b v="1"/>
    <s v="theater/plays"/>
    <n v="10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x v="67"/>
    <x v="2345"/>
    <b v="1"/>
    <s v="theater/plays"/>
    <n v="1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x v="209"/>
    <x v="2346"/>
    <b v="1"/>
    <s v="theater/plays"/>
    <n v="11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x v="31"/>
    <x v="2347"/>
    <b v="1"/>
    <s v="theater/plays"/>
    <n v="100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x v="41"/>
    <x v="44"/>
    <b v="1"/>
    <s v="theater/plays"/>
    <n v="1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x v="14"/>
    <x v="392"/>
    <b v="1"/>
    <s v="theater/plays"/>
    <n v="1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x v="2"/>
    <x v="2348"/>
    <b v="1"/>
    <s v="theater/plays"/>
    <n v="1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x v="43"/>
    <x v="1154"/>
    <b v="1"/>
    <s v="theater/plays"/>
    <n v="10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x v="95"/>
    <x v="2349"/>
    <b v="1"/>
    <s v="theater/plays"/>
    <n v="1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x v="19"/>
    <x v="2320"/>
    <b v="1"/>
    <s v="theater/plays"/>
    <n v="1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x v="59"/>
    <x v="2296"/>
    <b v="1"/>
    <s v="theater/plays"/>
    <n v="2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x v="8"/>
    <x v="683"/>
    <b v="1"/>
    <s v="theater/plays"/>
    <n v="1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x v="34"/>
    <x v="2350"/>
    <b v="1"/>
    <s v="theater/plays"/>
    <n v="10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x v="74"/>
    <x v="2005"/>
    <b v="1"/>
    <s v="theater/plays"/>
    <n v="142"/>
    <x v="1"/>
    <s v="plays"/>
    <x v="3394"/>
    <d v="2014-07-27T14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x v="44"/>
    <x v="2351"/>
    <b v="1"/>
    <s v="theater/plays"/>
    <n v="1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x v="33"/>
    <x v="2352"/>
    <b v="1"/>
    <s v="theater/plays"/>
    <n v="10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x v="54"/>
    <x v="123"/>
    <b v="1"/>
    <s v="theater/plays"/>
    <n v="1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x v="71"/>
    <x v="555"/>
    <b v="1"/>
    <s v="theater/plays"/>
    <n v="11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x v="67"/>
    <x v="2353"/>
    <b v="1"/>
    <s v="theater/plays"/>
    <n v="1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x v="268"/>
    <x v="2354"/>
    <b v="1"/>
    <s v="theater/plays"/>
    <n v="10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x v="36"/>
    <x v="2355"/>
    <b v="1"/>
    <s v="theater/plays"/>
    <n v="1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x v="111"/>
    <x v="2356"/>
    <b v="1"/>
    <s v="theater/plays"/>
    <n v="1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x v="57"/>
    <x v="2124"/>
    <b v="1"/>
    <s v="theater/plays"/>
    <n v="1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x v="83"/>
    <x v="2357"/>
    <b v="1"/>
    <s v="theater/plays"/>
    <n v="1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x v="57"/>
    <x v="2358"/>
    <b v="1"/>
    <s v="theater/plays"/>
    <n v="138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x v="110"/>
    <x v="2359"/>
    <b v="1"/>
    <s v="theater/plays"/>
    <n v="10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x v="85"/>
    <x v="2360"/>
    <b v="1"/>
    <s v="theater/plays"/>
    <n v="10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x v="59"/>
    <x v="2361"/>
    <b v="1"/>
    <s v="theater/plays"/>
    <n v="2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x v="64"/>
    <x v="2362"/>
    <b v="1"/>
    <s v="theater/plays"/>
    <n v="12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x v="244"/>
    <x v="2363"/>
    <b v="1"/>
    <s v="theater/plays"/>
    <n v="109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x v="76"/>
    <x v="2364"/>
    <b v="1"/>
    <s v="theater/plays"/>
    <n v="10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x v="55"/>
    <x v="2365"/>
    <b v="1"/>
    <s v="theater/plays"/>
    <n v="1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x v="25"/>
    <x v="2235"/>
    <b v="1"/>
    <s v="theater/plays"/>
    <n v="13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x v="34"/>
    <x v="2366"/>
    <b v="1"/>
    <s v="theater/plays"/>
    <n v="1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x v="82"/>
    <x v="2367"/>
    <b v="1"/>
    <s v="theater/plays"/>
    <n v="1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x v="209"/>
    <x v="2368"/>
    <b v="1"/>
    <s v="theater/plays"/>
    <n v="12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x v="43"/>
    <x v="841"/>
    <b v="1"/>
    <s v="theater/plays"/>
    <n v="100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x v="66"/>
    <x v="2369"/>
    <b v="1"/>
    <s v="theater/plays"/>
    <n v="10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x v="67"/>
    <x v="2370"/>
    <b v="1"/>
    <s v="theater/plays"/>
    <n v="10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x v="69"/>
    <x v="2178"/>
    <b v="1"/>
    <s v="theater/plays"/>
    <n v="1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x v="15"/>
    <x v="2371"/>
    <b v="1"/>
    <s v="theater/plays"/>
    <n v="1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x v="67"/>
    <x v="2372"/>
    <b v="1"/>
    <s v="theater/plays"/>
    <n v="109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x v="73"/>
    <x v="431"/>
    <b v="1"/>
    <s v="theater/plays"/>
    <n v="14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x v="88"/>
    <x v="2373"/>
    <b v="1"/>
    <s v="theater/plays"/>
    <n v="10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x v="201"/>
    <x v="2374"/>
    <b v="1"/>
    <s v="theater/plays"/>
    <n v="103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x v="45"/>
    <x v="2375"/>
    <b v="1"/>
    <s v="theater/plays"/>
    <n v="10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x v="60"/>
    <x v="246"/>
    <b v="1"/>
    <s v="theater/plays"/>
    <n v="1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x v="13"/>
    <x v="2376"/>
    <b v="1"/>
    <s v="theater/plays"/>
    <n v="10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x v="8"/>
    <x v="1783"/>
    <b v="1"/>
    <s v="theater/plays"/>
    <n v="13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x v="250"/>
    <x v="2377"/>
    <b v="1"/>
    <s v="theater/plays"/>
    <n v="10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x v="64"/>
    <x v="2378"/>
    <b v="1"/>
    <s v="theater/plays"/>
    <n v="1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x v="288"/>
    <x v="2379"/>
    <b v="1"/>
    <s v="theater/plays"/>
    <n v="110"/>
    <x v="1"/>
    <s v="plays"/>
    <x v="3432"/>
    <d v="2016-02-05T22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x v="26"/>
    <x v="2380"/>
    <b v="1"/>
    <s v="theater/plays"/>
    <n v="100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x v="129"/>
    <x v="2381"/>
    <b v="1"/>
    <s v="theater/plays"/>
    <n v="10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x v="10"/>
    <x v="2382"/>
    <b v="1"/>
    <s v="theater/plays"/>
    <n v="11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x v="77"/>
    <x v="2383"/>
    <b v="1"/>
    <s v="theater/plays"/>
    <n v="10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x v="17"/>
    <x v="2384"/>
    <b v="1"/>
    <s v="theater/plays"/>
    <n v="1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x v="25"/>
    <x v="2385"/>
    <b v="1"/>
    <s v="theater/plays"/>
    <n v="10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x v="59"/>
    <x v="2386"/>
    <b v="1"/>
    <s v="theater/plays"/>
    <n v="13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x v="141"/>
    <x v="1085"/>
    <b v="1"/>
    <s v="theater/plays"/>
    <n v="10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x v="68"/>
    <x v="2387"/>
    <b v="1"/>
    <s v="theater/plays"/>
    <n v="1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x v="22"/>
    <x v="672"/>
    <b v="1"/>
    <s v="theater/plays"/>
    <n v="10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x v="43"/>
    <x v="2388"/>
    <b v="1"/>
    <s v="theater/plays"/>
    <n v="186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x v="9"/>
    <x v="2389"/>
    <b v="1"/>
    <s v="theater/plays"/>
    <n v="2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x v="162"/>
    <x v="2390"/>
    <b v="1"/>
    <s v="theater/plays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x v="20"/>
    <x v="2391"/>
    <b v="1"/>
    <s v="theater/plays"/>
    <n v="108"/>
    <x v="1"/>
    <s v="plays"/>
    <x v="3446"/>
    <d v="2015-02-05T12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x v="25"/>
    <x v="2392"/>
    <b v="1"/>
    <s v="theater/plays"/>
    <n v="10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x v="43"/>
    <x v="392"/>
    <b v="1"/>
    <s v="theater/plays"/>
    <n v="110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x v="9"/>
    <x v="1922"/>
    <b v="1"/>
    <s v="theater/plays"/>
    <n v="17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x v="70"/>
    <x v="2393"/>
    <b v="1"/>
    <s v="theater/plays"/>
    <n v="1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x v="38"/>
    <x v="2394"/>
    <b v="1"/>
    <s v="theater/plays"/>
    <n v="10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x v="77"/>
    <x v="2395"/>
    <b v="1"/>
    <s v="theater/plays"/>
    <n v="15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x v="25"/>
    <x v="440"/>
    <b v="1"/>
    <s v="theater/plays"/>
    <n v="1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x v="64"/>
    <x v="2396"/>
    <b v="1"/>
    <s v="theater/plays"/>
    <n v="10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x v="50"/>
    <x v="2397"/>
    <b v="1"/>
    <s v="theater/plays"/>
    <n v="1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x v="38"/>
    <x v="2398"/>
    <b v="1"/>
    <s v="theater/plays"/>
    <n v="191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x v="165"/>
    <x v="2399"/>
    <b v="1"/>
    <s v="theater/plays"/>
    <n v="14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x v="74"/>
    <x v="2400"/>
    <b v="1"/>
    <s v="theater/plays"/>
    <n v="12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x v="17"/>
    <x v="2401"/>
    <b v="1"/>
    <s v="theater/plays"/>
    <n v="126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x v="10"/>
    <x v="73"/>
    <b v="1"/>
    <s v="theater/plays"/>
    <n v="19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x v="8"/>
    <x v="2402"/>
    <b v="1"/>
    <s v="theater/plays"/>
    <n v="1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x v="57"/>
    <x v="2403"/>
    <b v="1"/>
    <s v="theater/plays"/>
    <n v="2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x v="229"/>
    <x v="2404"/>
    <b v="1"/>
    <s v="theater/plays"/>
    <n v="10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x v="251"/>
    <x v="2405"/>
    <b v="1"/>
    <s v="theater/plays"/>
    <n v="1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x v="17"/>
    <x v="2406"/>
    <b v="1"/>
    <s v="theater/plays"/>
    <n v="1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x v="42"/>
    <x v="2407"/>
    <b v="1"/>
    <s v="theater/plays"/>
    <n v="127"/>
    <x v="1"/>
    <s v="plays"/>
    <x v="3466"/>
    <d v="2016-04-19T23:27:30"/>
  </r>
  <r>
    <n v="3467"/>
    <s v="Venus in Fur, Los Angeles."/>
    <s v="Venus in Fur, By David Ives."/>
    <x v="9"/>
    <x v="168"/>
    <x v="0"/>
    <s v="US"/>
    <s v="USD"/>
    <n v="1426864032"/>
    <n v="1424275632"/>
    <b v="0"/>
    <x v="5"/>
    <x v="890"/>
    <b v="1"/>
    <s v="theater/plays"/>
    <n v="1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x v="57"/>
    <x v="2408"/>
    <b v="1"/>
    <s v="theater/plays"/>
    <n v="122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x v="287"/>
    <x v="2000"/>
    <b v="1"/>
    <s v="theater/plays"/>
    <n v="113"/>
    <x v="1"/>
    <s v="plays"/>
    <x v="3469"/>
    <d v="2016-04-28T15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x v="82"/>
    <x v="683"/>
    <b v="1"/>
    <s v="theater/plays"/>
    <n v="1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x v="209"/>
    <x v="1299"/>
    <b v="1"/>
    <s v="theater/plays"/>
    <n v="21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x v="23"/>
    <x v="2230"/>
    <b v="1"/>
    <s v="theater/plays"/>
    <n v="10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x v="51"/>
    <x v="2409"/>
    <b v="1"/>
    <s v="theater/plays"/>
    <n v="1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x v="70"/>
    <x v="2410"/>
    <b v="1"/>
    <s v="theater/plays"/>
    <n v="1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x v="57"/>
    <x v="135"/>
    <b v="1"/>
    <s v="theater/plays"/>
    <n v="1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x v="79"/>
    <x v="364"/>
    <b v="1"/>
    <s v="theater/plays"/>
    <n v="1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x v="70"/>
    <x v="2411"/>
    <b v="1"/>
    <s v="theater/plays"/>
    <n v="11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x v="7"/>
    <x v="2412"/>
    <b v="1"/>
    <s v="theater/plays"/>
    <n v="11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x v="66"/>
    <x v="2413"/>
    <b v="1"/>
    <s v="theater/plays"/>
    <n v="12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x v="62"/>
    <x v="2414"/>
    <b v="1"/>
    <s v="theater/plays"/>
    <n v="14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x v="195"/>
    <x v="2415"/>
    <b v="1"/>
    <s v="theater/plays"/>
    <n v="11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x v="144"/>
    <x v="366"/>
    <b v="1"/>
    <s v="theater/plays"/>
    <n v="13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x v="182"/>
    <x v="2376"/>
    <b v="1"/>
    <s v="theater/plays"/>
    <n v="16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x v="34"/>
    <x v="2416"/>
    <b v="1"/>
    <s v="theater/plays"/>
    <n v="11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x v="209"/>
    <x v="2281"/>
    <b v="1"/>
    <s v="theater/plays"/>
    <n v="1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x v="66"/>
    <x v="2417"/>
    <b v="1"/>
    <s v="theater/plays"/>
    <n v="15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x v="36"/>
    <x v="2418"/>
    <b v="1"/>
    <s v="theater/plays"/>
    <n v="12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x v="60"/>
    <x v="2419"/>
    <b v="1"/>
    <s v="theater/plays"/>
    <n v="12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x v="250"/>
    <x v="91"/>
    <b v="1"/>
    <s v="theater/plays"/>
    <n v="11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x v="74"/>
    <x v="1604"/>
    <b v="1"/>
    <s v="theater/plays"/>
    <n v="12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x v="73"/>
    <x v="2420"/>
    <b v="1"/>
    <s v="theater/plays"/>
    <n v="158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x v="2"/>
    <x v="2421"/>
    <b v="1"/>
    <s v="theater/plays"/>
    <n v="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x v="60"/>
    <x v="246"/>
    <b v="1"/>
    <s v="theater/plays"/>
    <n v="1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x v="62"/>
    <x v="2422"/>
    <b v="1"/>
    <s v="theater/plays"/>
    <n v="1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x v="250"/>
    <x v="797"/>
    <b v="1"/>
    <s v="theater/plays"/>
    <n v="10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x v="76"/>
    <x v="2423"/>
    <b v="1"/>
    <s v="theater/plays"/>
    <n v="12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x v="72"/>
    <x v="2424"/>
    <b v="1"/>
    <s v="theater/plays"/>
    <n v="10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x v="288"/>
    <x v="2425"/>
    <b v="1"/>
    <s v="theater/plays"/>
    <n v="1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x v="2"/>
    <x v="2426"/>
    <b v="1"/>
    <s v="theater/plays"/>
    <n v="10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x v="288"/>
    <x v="2427"/>
    <b v="1"/>
    <s v="theater/plays"/>
    <n v="10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x v="288"/>
    <x v="2428"/>
    <b v="1"/>
    <s v="theater/plays"/>
    <n v="10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x v="162"/>
    <x v="2429"/>
    <b v="1"/>
    <s v="theater/plays"/>
    <n v="10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x v="44"/>
    <x v="2430"/>
    <b v="1"/>
    <s v="theater/plays"/>
    <n v="10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x v="22"/>
    <x v="178"/>
    <b v="1"/>
    <s v="theater/plays"/>
    <n v="1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x v="70"/>
    <x v="2431"/>
    <b v="1"/>
    <s v="theater/plays"/>
    <n v="10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x v="60"/>
    <x v="2432"/>
    <b v="1"/>
    <s v="theater/plays"/>
    <n v="10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x v="250"/>
    <x v="1716"/>
    <b v="1"/>
    <s v="theater/plays"/>
    <n v="10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x v="41"/>
    <x v="1028"/>
    <b v="1"/>
    <s v="theater/plays"/>
    <n v="18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x v="51"/>
    <x v="2433"/>
    <b v="1"/>
    <s v="theater/plays"/>
    <n v="1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x v="41"/>
    <x v="2434"/>
    <b v="1"/>
    <s v="theater/plays"/>
    <n v="101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x v="10"/>
    <x v="2435"/>
    <b v="1"/>
    <s v="theater/plays"/>
    <n v="1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x v="57"/>
    <x v="2436"/>
    <b v="1"/>
    <s v="theater/plays"/>
    <n v="1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x v="34"/>
    <x v="2437"/>
    <b v="1"/>
    <s v="theater/plays"/>
    <n v="11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x v="73"/>
    <x v="687"/>
    <b v="1"/>
    <s v="theater/plays"/>
    <n v="11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x v="67"/>
    <x v="2438"/>
    <b v="1"/>
    <s v="theater/plays"/>
    <n v="10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x v="202"/>
    <x v="2439"/>
    <b v="1"/>
    <s v="theater/plays"/>
    <n v="1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x v="62"/>
    <x v="2440"/>
    <b v="1"/>
    <s v="theater/plays"/>
    <n v="1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x v="51"/>
    <x v="2441"/>
    <b v="1"/>
    <s v="theater/plays"/>
    <n v="110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x v="33"/>
    <x v="2442"/>
    <b v="1"/>
    <s v="theater/plays"/>
    <n v="101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x v="64"/>
    <x v="2443"/>
    <b v="1"/>
    <s v="theater/plays"/>
    <n v="1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x v="62"/>
    <x v="1300"/>
    <b v="1"/>
    <s v="theater/plays"/>
    <n v="16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x v="69"/>
    <x v="2444"/>
    <b v="1"/>
    <s v="theater/plays"/>
    <n v="10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x v="144"/>
    <x v="2445"/>
    <b v="1"/>
    <s v="theater/plays"/>
    <n v="1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x v="142"/>
    <x v="2446"/>
    <b v="1"/>
    <s v="theater/plays"/>
    <n v="10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x v="63"/>
    <x v="2447"/>
    <b v="1"/>
    <s v="theater/plays"/>
    <n v="1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x v="69"/>
    <x v="2448"/>
    <b v="1"/>
    <s v="theater/plays"/>
    <n v="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x v="48"/>
    <x v="2010"/>
    <b v="1"/>
    <s v="theater/plays"/>
    <n v="11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x v="77"/>
    <x v="2449"/>
    <b v="1"/>
    <s v="theater/plays"/>
    <n v="10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x v="59"/>
    <x v="2202"/>
    <b v="1"/>
    <s v="theater/plays"/>
    <n v="1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x v="19"/>
    <x v="178"/>
    <b v="1"/>
    <s v="theater/plays"/>
    <n v="100"/>
    <x v="1"/>
    <s v="plays"/>
    <x v="3530"/>
    <d v="2016-04-10T20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x v="55"/>
    <x v="2450"/>
    <b v="1"/>
    <s v="theater/plays"/>
    <n v="1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x v="74"/>
    <x v="2451"/>
    <b v="1"/>
    <s v="theater/plays"/>
    <n v="11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x v="22"/>
    <x v="2452"/>
    <b v="1"/>
    <s v="theater/plays"/>
    <n v="126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x v="386"/>
    <x v="2453"/>
    <b v="1"/>
    <s v="theater/plays"/>
    <n v="15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x v="67"/>
    <x v="1428"/>
    <b v="1"/>
    <s v="theater/plays"/>
    <n v="10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x v="57"/>
    <x v="2454"/>
    <b v="1"/>
    <s v="theater/plays"/>
    <n v="1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x v="33"/>
    <x v="145"/>
    <b v="1"/>
    <s v="theater/plays"/>
    <n v="18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x v="183"/>
    <x v="2455"/>
    <b v="1"/>
    <s v="theater/plays"/>
    <n v="12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x v="62"/>
    <x v="2456"/>
    <b v="1"/>
    <s v="theater/plays"/>
    <n v="12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x v="22"/>
    <x v="885"/>
    <b v="1"/>
    <s v="theater/plays"/>
    <n v="1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x v="58"/>
    <x v="104"/>
    <b v="1"/>
    <s v="theater/plays"/>
    <n v="1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x v="268"/>
    <x v="2457"/>
    <b v="1"/>
    <s v="theater/plays"/>
    <n v="1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x v="60"/>
    <x v="2458"/>
    <b v="1"/>
    <s v="theater/plays"/>
    <n v="105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x v="54"/>
    <x v="2459"/>
    <b v="1"/>
    <s v="theater/plays"/>
    <n v="1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x v="22"/>
    <x v="90"/>
    <b v="1"/>
    <s v="theater/plays"/>
    <n v="10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x v="10"/>
    <x v="2460"/>
    <b v="1"/>
    <s v="theater/plays"/>
    <n v="10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x v="226"/>
    <x v="2461"/>
    <b v="1"/>
    <s v="theater/plays"/>
    <n v="11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x v="62"/>
    <x v="2414"/>
    <b v="1"/>
    <s v="theater/plays"/>
    <n v="10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x v="288"/>
    <x v="2462"/>
    <b v="1"/>
    <s v="theater/plays"/>
    <n v="1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x v="31"/>
    <x v="2463"/>
    <b v="1"/>
    <s v="theater/plays"/>
    <n v="10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x v="20"/>
    <x v="1756"/>
    <b v="1"/>
    <s v="theater/plays"/>
    <n v="10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x v="9"/>
    <x v="2464"/>
    <b v="1"/>
    <s v="theater/plays"/>
    <n v="10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x v="201"/>
    <x v="1382"/>
    <b v="1"/>
    <s v="theater/plays"/>
    <n v="10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x v="28"/>
    <x v="2465"/>
    <b v="1"/>
    <s v="theater/plays"/>
    <n v="11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x v="25"/>
    <x v="1199"/>
    <b v="1"/>
    <s v="theater/plays"/>
    <n v="1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x v="9"/>
    <x v="2466"/>
    <b v="1"/>
    <s v="theater/plays"/>
    <n v="10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x v="501"/>
    <x v="2467"/>
    <b v="1"/>
    <s v="theater/plays"/>
    <n v="10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x v="19"/>
    <x v="2468"/>
    <b v="1"/>
    <s v="theater/plays"/>
    <n v="1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x v="54"/>
    <x v="2469"/>
    <b v="1"/>
    <s v="theater/plays"/>
    <n v="10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x v="142"/>
    <x v="2470"/>
    <b v="1"/>
    <s v="theater/plays"/>
    <n v="10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x v="241"/>
    <x v="2471"/>
    <b v="1"/>
    <s v="theater/plays"/>
    <n v="10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x v="162"/>
    <x v="2472"/>
    <b v="1"/>
    <s v="theater/plays"/>
    <n v="1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x v="20"/>
    <x v="2473"/>
    <b v="1"/>
    <s v="theater/plays"/>
    <n v="105"/>
    <x v="1"/>
    <s v="plays"/>
    <x v="3563"/>
    <d v="2016-08-01T19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x v="57"/>
    <x v="2474"/>
    <b v="1"/>
    <s v="theater/plays"/>
    <n v="10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x v="8"/>
    <x v="2475"/>
    <b v="1"/>
    <s v="theater/plays"/>
    <n v="13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x v="44"/>
    <x v="2476"/>
    <b v="1"/>
    <s v="theater/plays"/>
    <n v="10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x v="14"/>
    <x v="2477"/>
    <b v="1"/>
    <s v="theater/plays"/>
    <n v="10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x v="10"/>
    <x v="700"/>
    <b v="1"/>
    <s v="theater/plays"/>
    <n v="1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x v="14"/>
    <x v="2478"/>
    <b v="1"/>
    <s v="theater/plays"/>
    <n v="100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x v="55"/>
    <x v="1336"/>
    <b v="1"/>
    <s v="theater/plays"/>
    <n v="114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x v="20"/>
    <x v="2479"/>
    <b v="1"/>
    <s v="theater/plays"/>
    <n v="122"/>
    <x v="1"/>
    <s v="plays"/>
    <x v="3571"/>
    <d v="2014-10-30T20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x v="82"/>
    <x v="2480"/>
    <b v="1"/>
    <s v="theater/plays"/>
    <n v="100"/>
    <x v="1"/>
    <s v="plays"/>
    <x v="3572"/>
    <d v="2015-06-21T13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x v="76"/>
    <x v="2481"/>
    <b v="1"/>
    <s v="theater/plays"/>
    <n v="1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x v="43"/>
    <x v="2482"/>
    <b v="1"/>
    <s v="theater/plays"/>
    <n v="10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x v="332"/>
    <x v="2483"/>
    <b v="1"/>
    <s v="theater/plays"/>
    <n v="1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x v="81"/>
    <x v="135"/>
    <b v="1"/>
    <s v="theater/plays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x v="74"/>
    <x v="673"/>
    <b v="1"/>
    <s v="theater/plays"/>
    <n v="130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x v="77"/>
    <x v="1318"/>
    <b v="1"/>
    <s v="theater/plays"/>
    <n v="100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x v="25"/>
    <x v="669"/>
    <b v="1"/>
    <s v="theater/plays"/>
    <n v="1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x v="74"/>
    <x v="2484"/>
    <b v="1"/>
    <s v="theater/plays"/>
    <n v="11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x v="43"/>
    <x v="836"/>
    <b v="1"/>
    <s v="theater/plays"/>
    <n v="100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x v="72"/>
    <x v="2485"/>
    <b v="1"/>
    <s v="theater/plays"/>
    <n v="2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x v="54"/>
    <x v="938"/>
    <b v="1"/>
    <s v="theater/plays"/>
    <n v="10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x v="300"/>
    <x v="2486"/>
    <b v="1"/>
    <s v="theater/plays"/>
    <n v="11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x v="23"/>
    <x v="2487"/>
    <b v="1"/>
    <s v="theater/plays"/>
    <n v="119"/>
    <x v="1"/>
    <s v="plays"/>
    <x v="3585"/>
    <d v="2014-12-21T17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x v="241"/>
    <x v="2488"/>
    <b v="1"/>
    <s v="theater/plays"/>
    <n v="1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x v="33"/>
    <x v="2489"/>
    <b v="1"/>
    <s v="theater/plays"/>
    <n v="12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x v="202"/>
    <x v="2490"/>
    <b v="1"/>
    <s v="theater/plays"/>
    <n v="10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x v="95"/>
    <x v="2491"/>
    <b v="1"/>
    <s v="theater/plays"/>
    <n v="12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x v="196"/>
    <x v="2492"/>
    <b v="1"/>
    <s v="theater/plays"/>
    <n v="10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x v="59"/>
    <x v="2493"/>
    <b v="1"/>
    <s v="theater/plays"/>
    <n v="1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x v="2"/>
    <x v="2494"/>
    <b v="1"/>
    <s v="theater/plays"/>
    <n v="12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x v="68"/>
    <x v="2495"/>
    <b v="1"/>
    <s v="theater/plays"/>
    <n v="11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x v="17"/>
    <x v="2496"/>
    <b v="1"/>
    <s v="theater/plays"/>
    <n v="126"/>
    <x v="1"/>
    <s v="plays"/>
    <x v="3594"/>
    <d v="2016-09-04T01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x v="95"/>
    <x v="2497"/>
    <b v="1"/>
    <s v="theater/plays"/>
    <n v="11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x v="41"/>
    <x v="2498"/>
    <b v="1"/>
    <s v="theater/plays"/>
    <n v="10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x v="51"/>
    <x v="2499"/>
    <b v="1"/>
    <s v="theater/plays"/>
    <n v="103"/>
    <x v="1"/>
    <s v="plays"/>
    <x v="3597"/>
    <d v="2016-03-03T05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x v="74"/>
    <x v="99"/>
    <b v="1"/>
    <s v="theater/plays"/>
    <n v="11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x v="57"/>
    <x v="1225"/>
    <b v="1"/>
    <s v="theater/plays"/>
    <n v="202"/>
    <x v="1"/>
    <s v="plays"/>
    <x v="3599"/>
    <d v="2015-08-30T00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x v="80"/>
    <x v="2500"/>
    <b v="1"/>
    <s v="theater/plays"/>
    <n v="13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x v="28"/>
    <x v="104"/>
    <b v="1"/>
    <s v="theater/plays"/>
    <n v="1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x v="72"/>
    <x v="2501"/>
    <b v="1"/>
    <s v="theater/plays"/>
    <n v="10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x v="7"/>
    <x v="290"/>
    <b v="1"/>
    <s v="theater/plays"/>
    <n v="17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x v="50"/>
    <x v="2502"/>
    <b v="1"/>
    <s v="theater/plays"/>
    <n v="11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x v="41"/>
    <x v="76"/>
    <b v="1"/>
    <s v="theater/plays"/>
    <n v="1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x v="31"/>
    <x v="2503"/>
    <b v="1"/>
    <s v="theater/plays"/>
    <n v="130"/>
    <x v="1"/>
    <s v="plays"/>
    <x v="3606"/>
    <d v="2016-08-14T14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x v="9"/>
    <x v="2005"/>
    <b v="1"/>
    <s v="theater/plays"/>
    <n v="1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x v="74"/>
    <x v="1354"/>
    <b v="1"/>
    <s v="theater/plays"/>
    <n v="1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x v="64"/>
    <x v="2504"/>
    <b v="1"/>
    <s v="theater/plays"/>
    <n v="15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x v="162"/>
    <x v="2505"/>
    <b v="1"/>
    <s v="theater/plays"/>
    <n v="16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x v="13"/>
    <x v="583"/>
    <b v="1"/>
    <s v="theater/plays"/>
    <n v="1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x v="7"/>
    <x v="2506"/>
    <b v="1"/>
    <s v="theater/plays"/>
    <n v="144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x v="9"/>
    <x v="368"/>
    <b v="1"/>
    <s v="theater/plays"/>
    <n v="10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x v="26"/>
    <x v="2507"/>
    <b v="1"/>
    <s v="theater/plays"/>
    <n v="10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x v="250"/>
    <x v="2508"/>
    <b v="1"/>
    <s v="theater/plays"/>
    <n v="10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x v="43"/>
    <x v="2509"/>
    <b v="1"/>
    <s v="theater/plays"/>
    <n v="12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x v="13"/>
    <x v="383"/>
    <b v="1"/>
    <s v="theater/plays"/>
    <n v="11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x v="66"/>
    <x v="2350"/>
    <b v="1"/>
    <s v="theater/plays"/>
    <n v="1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x v="57"/>
    <x v="1137"/>
    <b v="1"/>
    <s v="theater/plays"/>
    <n v="11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x v="438"/>
    <x v="2510"/>
    <b v="1"/>
    <s v="theater/plays"/>
    <n v="10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x v="16"/>
    <x v="2511"/>
    <b v="1"/>
    <s v="theater/plays"/>
    <n v="110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x v="64"/>
    <x v="635"/>
    <b v="1"/>
    <s v="theater/plays"/>
    <n v="100"/>
    <x v="1"/>
    <s v="plays"/>
    <x v="3622"/>
    <d v="2014-09-28T03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x v="69"/>
    <x v="1461"/>
    <b v="1"/>
    <s v="theater/plays"/>
    <n v="1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x v="70"/>
    <x v="2512"/>
    <b v="1"/>
    <s v="theater/plays"/>
    <n v="1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x v="76"/>
    <x v="1765"/>
    <b v="1"/>
    <s v="theater/plays"/>
    <n v="1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x v="53"/>
    <x v="2513"/>
    <b v="1"/>
    <s v="theater/plays"/>
    <n v="1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x v="60"/>
    <x v="2514"/>
    <b v="1"/>
    <s v="theater/plays"/>
    <n v="1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x v="78"/>
    <x v="121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x v="84"/>
    <x v="120"/>
    <b v="0"/>
    <s v="theater/musical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x v="29"/>
    <x v="120"/>
    <b v="0"/>
    <s v="theater/musical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x v="211"/>
    <x v="2515"/>
    <b v="0"/>
    <s v="theater/musical"/>
    <n v="5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x v="29"/>
    <x v="101"/>
    <b v="0"/>
    <s v="theater/musical"/>
    <n v="2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x v="162"/>
    <x v="2516"/>
    <b v="0"/>
    <s v="theater/musical"/>
    <n v="3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x v="59"/>
    <x v="2517"/>
    <b v="0"/>
    <s v="theater/musical"/>
    <n v="4"/>
    <x v="1"/>
    <s v="musical"/>
    <x v="3634"/>
    <d v="2017-01-14T03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x v="73"/>
    <x v="2518"/>
    <b v="0"/>
    <s v="theater/musical"/>
    <n v="3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x v="78"/>
    <x v="121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x v="25"/>
    <x v="2519"/>
    <b v="0"/>
    <s v="theater/musical"/>
    <n v="31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x v="84"/>
    <x v="1694"/>
    <b v="0"/>
    <s v="theater/musical"/>
    <n v="7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x v="29"/>
    <x v="120"/>
    <b v="0"/>
    <s v="theater/musical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x v="83"/>
    <x v="1714"/>
    <b v="0"/>
    <s v="theater/musical"/>
    <n v="6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x v="78"/>
    <x v="121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x v="84"/>
    <x v="501"/>
    <b v="0"/>
    <s v="theater/musical"/>
    <n v="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x v="78"/>
    <x v="121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x v="8"/>
    <x v="2520"/>
    <b v="0"/>
    <s v="theater/musical"/>
    <n v="1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x v="29"/>
    <x v="120"/>
    <b v="0"/>
    <s v="theater/musical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x v="22"/>
    <x v="2521"/>
    <b v="0"/>
    <s v="theater/musical"/>
    <n v="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x v="84"/>
    <x v="2"/>
    <b v="0"/>
    <s v="theater/musical"/>
    <n v="6"/>
    <x v="1"/>
    <s v="musical"/>
    <x v="3647"/>
    <d v="2016-09-30T17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x v="196"/>
    <x v="2522"/>
    <b v="1"/>
    <s v="theater/plays"/>
    <n v="10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x v="22"/>
    <x v="1158"/>
    <b v="1"/>
    <s v="theater/plays"/>
    <n v="1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x v="57"/>
    <x v="2011"/>
    <b v="1"/>
    <s v="theater/plays"/>
    <n v="1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x v="82"/>
    <x v="1337"/>
    <b v="1"/>
    <s v="theater/plays"/>
    <n v="1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x v="57"/>
    <x v="2523"/>
    <b v="1"/>
    <s v="theater/plays"/>
    <n v="25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x v="51"/>
    <x v="2524"/>
    <b v="1"/>
    <s v="theater/plays"/>
    <n v="10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x v="44"/>
    <x v="2525"/>
    <b v="1"/>
    <s v="theater/plays"/>
    <n v="17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x v="1"/>
    <x v="2526"/>
    <b v="1"/>
    <s v="theater/plays"/>
    <n v="11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x v="67"/>
    <x v="2527"/>
    <b v="1"/>
    <s v="theater/plays"/>
    <n v="10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x v="9"/>
    <x v="2528"/>
    <b v="1"/>
    <s v="theater/plays"/>
    <n v="111"/>
    <x v="1"/>
    <s v="plays"/>
    <x v="3657"/>
    <d v="2016-06-01T21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x v="9"/>
    <x v="1700"/>
    <b v="1"/>
    <s v="theater/plays"/>
    <n v="1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x v="62"/>
    <x v="2529"/>
    <b v="1"/>
    <s v="theater/plays"/>
    <n v="102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x v="19"/>
    <x v="2530"/>
    <b v="1"/>
    <s v="theater/plays"/>
    <n v="10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x v="17"/>
    <x v="2531"/>
    <b v="1"/>
    <s v="theater/plays"/>
    <n v="11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x v="244"/>
    <x v="2532"/>
    <b v="1"/>
    <s v="theater/plays"/>
    <n v="1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x v="82"/>
    <x v="433"/>
    <b v="1"/>
    <s v="theater/plays"/>
    <n v="1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x v="10"/>
    <x v="2533"/>
    <b v="1"/>
    <s v="theater/plays"/>
    <n v="109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x v="25"/>
    <x v="2534"/>
    <b v="1"/>
    <s v="theater/plays"/>
    <n v="115"/>
    <x v="1"/>
    <s v="plays"/>
    <x v="3665"/>
    <d v="2015-10-28T19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x v="44"/>
    <x v="2535"/>
    <b v="1"/>
    <s v="theater/plays"/>
    <n v="1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x v="6"/>
    <x v="2536"/>
    <b v="1"/>
    <s v="theater/plays"/>
    <n v="10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x v="33"/>
    <x v="2537"/>
    <b v="1"/>
    <s v="theater/plays"/>
    <n v="1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x v="57"/>
    <x v="2538"/>
    <b v="1"/>
    <s v="theater/plays"/>
    <n v="1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x v="8"/>
    <x v="2539"/>
    <b v="1"/>
    <s v="theater/plays"/>
    <n v="11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x v="244"/>
    <x v="2540"/>
    <b v="1"/>
    <s v="theater/plays"/>
    <n v="10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x v="7"/>
    <x v="2541"/>
    <b v="1"/>
    <s v="theater/plays"/>
    <n v="1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x v="229"/>
    <x v="2542"/>
    <b v="1"/>
    <s v="theater/plays"/>
    <n v="11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x v="162"/>
    <x v="2543"/>
    <b v="1"/>
    <s v="theater/plays"/>
    <n v="1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x v="83"/>
    <x v="457"/>
    <b v="1"/>
    <s v="theater/plays"/>
    <n v="14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x v="38"/>
    <x v="2544"/>
    <b v="1"/>
    <s v="theater/plays"/>
    <n v="129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x v="473"/>
    <x v="2545"/>
    <b v="1"/>
    <s v="theater/plays"/>
    <n v="103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x v="162"/>
    <x v="2546"/>
    <b v="1"/>
    <s v="theater/plays"/>
    <n v="1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x v="209"/>
    <x v="2547"/>
    <b v="1"/>
    <s v="theater/plays"/>
    <n v="11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x v="69"/>
    <x v="2548"/>
    <b v="1"/>
    <s v="theater/plays"/>
    <n v="11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x v="59"/>
    <x v="1025"/>
    <b v="1"/>
    <s v="theater/plays"/>
    <n v="11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x v="85"/>
    <x v="69"/>
    <b v="1"/>
    <s v="theater/plays"/>
    <n v="13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x v="36"/>
    <x v="2549"/>
    <b v="1"/>
    <s v="theater/plays"/>
    <n v="11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x v="23"/>
    <x v="2550"/>
    <b v="1"/>
    <s v="theater/plays"/>
    <n v="1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x v="149"/>
    <x v="17"/>
    <b v="1"/>
    <s v="theater/plays"/>
    <n v="10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x v="79"/>
    <x v="2551"/>
    <b v="1"/>
    <s v="theater/plays"/>
    <n v="10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x v="20"/>
    <x v="2552"/>
    <b v="1"/>
    <s v="theater/plays"/>
    <n v="1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x v="70"/>
    <x v="995"/>
    <b v="1"/>
    <s v="theater/plays"/>
    <n v="10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x v="95"/>
    <x v="2553"/>
    <b v="1"/>
    <s v="theater/plays"/>
    <n v="11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x v="162"/>
    <x v="2554"/>
    <b v="1"/>
    <s v="theater/plays"/>
    <n v="120"/>
    <x v="1"/>
    <s v="plays"/>
    <x v="3690"/>
    <d v="2014-11-27T15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x v="220"/>
    <x v="2555"/>
    <b v="1"/>
    <s v="theater/plays"/>
    <n v="128"/>
    <x v="1"/>
    <s v="plays"/>
    <x v="3691"/>
    <d v="2015-03-02T04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x v="57"/>
    <x v="2556"/>
    <b v="1"/>
    <s v="theater/plays"/>
    <n v="1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x v="25"/>
    <x v="2557"/>
    <b v="1"/>
    <s v="theater/plays"/>
    <n v="12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x v="65"/>
    <x v="2558"/>
    <b v="1"/>
    <s v="theater/plays"/>
    <n v="10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x v="51"/>
    <x v="2559"/>
    <b v="1"/>
    <s v="theater/plays"/>
    <n v="100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x v="76"/>
    <x v="2560"/>
    <b v="1"/>
    <s v="theater/plays"/>
    <n v="1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x v="209"/>
    <x v="2561"/>
    <b v="1"/>
    <s v="theater/plays"/>
    <n v="1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x v="327"/>
    <x v="2562"/>
    <b v="1"/>
    <s v="theater/plays"/>
    <n v="11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x v="244"/>
    <x v="2007"/>
    <b v="1"/>
    <s v="theater/plays"/>
    <n v="101"/>
    <x v="1"/>
    <s v="plays"/>
    <x v="3699"/>
    <d v="2014-10-15T14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x v="59"/>
    <x v="2274"/>
    <b v="1"/>
    <s v="theater/plays"/>
    <n v="12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x v="70"/>
    <x v="2563"/>
    <b v="1"/>
    <s v="theater/plays"/>
    <n v="100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x v="64"/>
    <x v="2564"/>
    <b v="1"/>
    <s v="theater/plays"/>
    <n v="10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x v="209"/>
    <x v="2565"/>
    <b v="1"/>
    <s v="theater/plays"/>
    <n v="12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x v="74"/>
    <x v="2566"/>
    <b v="1"/>
    <s v="theater/plays"/>
    <n v="13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x v="2"/>
    <x v="1829"/>
    <b v="1"/>
    <s v="theater/plays"/>
    <n v="10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x v="62"/>
    <x v="2567"/>
    <b v="1"/>
    <s v="theater/plays"/>
    <n v="12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x v="23"/>
    <x v="2568"/>
    <b v="1"/>
    <s v="theater/plays"/>
    <n v="1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x v="70"/>
    <x v="2569"/>
    <b v="1"/>
    <s v="theater/plays"/>
    <n v="3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x v="2"/>
    <x v="2570"/>
    <b v="1"/>
    <s v="theater/plays"/>
    <n v="10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x v="74"/>
    <x v="2571"/>
    <b v="1"/>
    <s v="theater/plays"/>
    <n v="141"/>
    <x v="1"/>
    <s v="plays"/>
    <x v="3710"/>
    <d v="2015-04-03T13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x v="64"/>
    <x v="2572"/>
    <b v="1"/>
    <s v="theater/plays"/>
    <n v="1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x v="201"/>
    <x v="734"/>
    <b v="1"/>
    <s v="theater/plays"/>
    <n v="1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x v="10"/>
    <x v="2573"/>
    <b v="1"/>
    <s v="theater/plays"/>
    <n v="10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x v="174"/>
    <x v="2574"/>
    <b v="1"/>
    <s v="theater/plays"/>
    <n v="10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x v="74"/>
    <x v="2575"/>
    <b v="1"/>
    <s v="theater/plays"/>
    <n v="10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x v="54"/>
    <x v="843"/>
    <b v="1"/>
    <s v="theater/plays"/>
    <n v="15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x v="62"/>
    <x v="2576"/>
    <b v="1"/>
    <s v="theater/plays"/>
    <n v="10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x v="67"/>
    <x v="2577"/>
    <b v="1"/>
    <s v="theater/plays"/>
    <n v="239"/>
    <x v="1"/>
    <s v="plays"/>
    <x v="3718"/>
    <d v="2015-02-27T17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x v="80"/>
    <x v="2432"/>
    <b v="1"/>
    <s v="theater/plays"/>
    <n v="210"/>
    <x v="1"/>
    <s v="plays"/>
    <x v="3719"/>
    <d v="2015-06-22T17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x v="244"/>
    <x v="2578"/>
    <b v="1"/>
    <s v="theater/plays"/>
    <n v="1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x v="34"/>
    <x v="2579"/>
    <b v="1"/>
    <s v="theater/plays"/>
    <n v="1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x v="2"/>
    <x v="2580"/>
    <b v="1"/>
    <s v="theater/plays"/>
    <n v="111"/>
    <x v="1"/>
    <s v="plays"/>
    <x v="3722"/>
    <d v="2016-02-11T22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x v="287"/>
    <x v="2581"/>
    <b v="1"/>
    <s v="theater/plays"/>
    <n v="10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x v="30"/>
    <x v="2582"/>
    <b v="1"/>
    <s v="theater/plays"/>
    <n v="10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x v="41"/>
    <x v="2583"/>
    <b v="1"/>
    <s v="theater/plays"/>
    <n v="1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x v="67"/>
    <x v="2584"/>
    <b v="1"/>
    <s v="theater/plays"/>
    <n v="33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x v="51"/>
    <x v="2503"/>
    <b v="1"/>
    <s v="theater/plays"/>
    <n v="1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x v="162"/>
    <x v="2585"/>
    <b v="0"/>
    <s v="theater/plays"/>
    <n v="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x v="81"/>
    <x v="2586"/>
    <b v="0"/>
    <s v="theater/plays"/>
    <n v="7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x v="29"/>
    <x v="101"/>
    <b v="0"/>
    <s v="theater/plays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x v="8"/>
    <x v="1237"/>
    <b v="0"/>
    <s v="theater/plays"/>
    <n v="1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x v="80"/>
    <x v="163"/>
    <b v="0"/>
    <s v="theater/plays"/>
    <n v="1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x v="78"/>
    <x v="121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x v="63"/>
    <x v="2254"/>
    <b v="0"/>
    <s v="theater/plays"/>
    <n v="28"/>
    <x v="1"/>
    <s v="plays"/>
    <x v="3734"/>
    <d v="2015-05-25T21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x v="84"/>
    <x v="119"/>
    <b v="0"/>
    <s v="theater/plays"/>
    <n v="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x v="29"/>
    <x v="119"/>
    <b v="0"/>
    <s v="theater/plays"/>
    <n v="1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x v="80"/>
    <x v="822"/>
    <b v="0"/>
    <s v="theater/plays"/>
    <n v="21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x v="79"/>
    <x v="817"/>
    <b v="0"/>
    <s v="theater/plays"/>
    <n v="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x v="22"/>
    <x v="2587"/>
    <b v="0"/>
    <s v="theater/plays"/>
    <n v="2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x v="25"/>
    <x v="2588"/>
    <b v="0"/>
    <s v="theater/plays"/>
    <n v="1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x v="78"/>
    <x v="121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x v="80"/>
    <x v="380"/>
    <b v="0"/>
    <s v="theater/plays"/>
    <n v="2"/>
    <x v="1"/>
    <s v="plays"/>
    <x v="3742"/>
    <d v="2014-09-06T05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x v="78"/>
    <x v="121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x v="78"/>
    <x v="121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x v="29"/>
    <x v="119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x v="29"/>
    <x v="2589"/>
    <b v="0"/>
    <s v="theater/plays"/>
    <n v="2"/>
    <x v="1"/>
    <s v="plays"/>
    <x v="3746"/>
    <d v="2016-10-08T09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x v="29"/>
    <x v="380"/>
    <b v="0"/>
    <s v="theater/plays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x v="47"/>
    <x v="2590"/>
    <b v="1"/>
    <s v="theater/musical"/>
    <n v="10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x v="63"/>
    <x v="753"/>
    <b v="1"/>
    <s v="theater/musical"/>
    <n v="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x v="33"/>
    <x v="2591"/>
    <b v="1"/>
    <s v="theater/musical"/>
    <n v="10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x v="202"/>
    <x v="2592"/>
    <b v="1"/>
    <s v="theater/musical"/>
    <n v="13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x v="41"/>
    <x v="789"/>
    <b v="1"/>
    <s v="theater/musical"/>
    <n v="11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x v="209"/>
    <x v="2593"/>
    <b v="1"/>
    <s v="theater/musical"/>
    <n v="10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x v="74"/>
    <x v="2594"/>
    <b v="1"/>
    <s v="theater/musical"/>
    <n v="12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x v="33"/>
    <x v="2595"/>
    <b v="1"/>
    <s v="theater/musical"/>
    <n v="13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x v="57"/>
    <x v="2596"/>
    <b v="1"/>
    <s v="theater/musical"/>
    <n v="10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x v="133"/>
    <x v="2597"/>
    <b v="1"/>
    <s v="theater/musical"/>
    <n v="109"/>
    <x v="1"/>
    <s v="musical"/>
    <x v="3757"/>
    <d v="2014-12-01T20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x v="55"/>
    <x v="1254"/>
    <b v="1"/>
    <s v="theater/musical"/>
    <n v="102"/>
    <x v="1"/>
    <s v="musical"/>
    <x v="3758"/>
    <d v="2014-05-19T05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x v="106"/>
    <x v="2598"/>
    <b v="1"/>
    <s v="theater/musical"/>
    <n v="11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x v="110"/>
    <x v="2599"/>
    <b v="1"/>
    <s v="theater/musical"/>
    <n v="10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x v="83"/>
    <x v="2600"/>
    <b v="1"/>
    <s v="theater/musical"/>
    <n v="1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x v="33"/>
    <x v="2601"/>
    <b v="1"/>
    <s v="theater/musical"/>
    <n v="10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x v="99"/>
    <x v="2602"/>
    <b v="1"/>
    <s v="theater/musical"/>
    <n v="1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x v="74"/>
    <x v="2480"/>
    <b v="1"/>
    <s v="theater/musical"/>
    <n v="1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x v="329"/>
    <x v="2603"/>
    <b v="1"/>
    <s v="theater/musical"/>
    <n v="11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x v="93"/>
    <x v="2604"/>
    <b v="1"/>
    <s v="theater/musical"/>
    <n v="1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x v="66"/>
    <x v="645"/>
    <b v="1"/>
    <s v="theater/musical"/>
    <n v="11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x v="6"/>
    <x v="2605"/>
    <b v="1"/>
    <s v="theater/musical"/>
    <n v="10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x v="41"/>
    <x v="2606"/>
    <b v="1"/>
    <s v="theater/musical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x v="9"/>
    <x v="101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x v="44"/>
    <x v="2607"/>
    <b v="1"/>
    <s v="theater/musical"/>
    <n v="1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x v="51"/>
    <x v="2608"/>
    <b v="1"/>
    <s v="theater/musical"/>
    <n v="110"/>
    <x v="1"/>
    <s v="musical"/>
    <x v="3772"/>
    <d v="2016-11-29T06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x v="7"/>
    <x v="2609"/>
    <b v="1"/>
    <s v="theater/musical"/>
    <n v="10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x v="20"/>
    <x v="101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x v="25"/>
    <x v="1451"/>
    <b v="1"/>
    <s v="theater/musical"/>
    <n v="10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x v="225"/>
    <x v="2610"/>
    <b v="1"/>
    <s v="theater/musical"/>
    <n v="1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x v="211"/>
    <x v="1129"/>
    <b v="1"/>
    <s v="theater/musical"/>
    <n v="143"/>
    <x v="1"/>
    <s v="musical"/>
    <x v="3777"/>
    <d v="2014-09-27T04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x v="17"/>
    <x v="2611"/>
    <b v="1"/>
    <s v="theater/musical"/>
    <n v="105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x v="248"/>
    <x v="938"/>
    <b v="1"/>
    <s v="theater/musical"/>
    <n v="10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x v="209"/>
    <x v="101"/>
    <b v="1"/>
    <s v="theater/musical"/>
    <n v="12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x v="47"/>
    <x v="2612"/>
    <b v="1"/>
    <s v="theater/musical"/>
    <n v="1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x v="74"/>
    <x v="2613"/>
    <b v="1"/>
    <s v="theater/musical"/>
    <n v="10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x v="54"/>
    <x v="2614"/>
    <b v="1"/>
    <s v="theater/musical"/>
    <n v="1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x v="73"/>
    <x v="2615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x v="209"/>
    <x v="965"/>
    <b v="1"/>
    <s v="theater/musical"/>
    <n v="15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x v="26"/>
    <x v="2616"/>
    <b v="1"/>
    <s v="theater/musical"/>
    <n v="11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x v="73"/>
    <x v="2617"/>
    <b v="1"/>
    <s v="theater/musical"/>
    <n v="10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x v="29"/>
    <x v="130"/>
    <b v="0"/>
    <s v="theater/musical"/>
    <n v="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x v="80"/>
    <x v="2005"/>
    <b v="0"/>
    <s v="theater/musical"/>
    <n v="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x v="78"/>
    <x v="121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x v="78"/>
    <x v="121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x v="84"/>
    <x v="827"/>
    <b v="0"/>
    <s v="theater/musical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x v="54"/>
    <x v="2618"/>
    <b v="0"/>
    <s v="theater/musical"/>
    <n v="6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x v="29"/>
    <x v="73"/>
    <b v="0"/>
    <s v="theater/musical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x v="84"/>
    <x v="144"/>
    <b v="0"/>
    <s v="theater/musical"/>
    <n v="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x v="29"/>
    <x v="120"/>
    <b v="0"/>
    <s v="theater/musical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x v="77"/>
    <x v="2619"/>
    <b v="0"/>
    <s v="theater/musical"/>
    <n v="9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x v="81"/>
    <x v="1491"/>
    <b v="0"/>
    <s v="theater/musical"/>
    <n v="1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x v="80"/>
    <x v="965"/>
    <b v="0"/>
    <s v="theater/musical"/>
    <n v="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x v="38"/>
    <x v="2620"/>
    <b v="0"/>
    <s v="theater/musical"/>
    <n v="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x v="82"/>
    <x v="2621"/>
    <b v="0"/>
    <s v="theater/musical"/>
    <n v="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x v="78"/>
    <x v="121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x v="244"/>
    <x v="2382"/>
    <b v="0"/>
    <s v="theater/musical"/>
    <n v="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x v="78"/>
    <x v="121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x v="84"/>
    <x v="1720"/>
    <b v="0"/>
    <s v="theater/musical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x v="29"/>
    <x v="144"/>
    <b v="0"/>
    <s v="theater/musical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x v="82"/>
    <x v="2622"/>
    <b v="0"/>
    <s v="theater/musical"/>
    <n v="3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x v="54"/>
    <x v="683"/>
    <b v="1"/>
    <s v="theater/plays"/>
    <n v="1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x v="44"/>
    <x v="1316"/>
    <b v="1"/>
    <s v="theater/plays"/>
    <n v="10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x v="55"/>
    <x v="2623"/>
    <b v="1"/>
    <s v="theater/plays"/>
    <n v="1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x v="10"/>
    <x v="794"/>
    <b v="1"/>
    <s v="theater/plays"/>
    <n v="33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x v="202"/>
    <x v="2624"/>
    <b v="1"/>
    <s v="theater/plays"/>
    <n v="11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x v="74"/>
    <x v="2625"/>
    <b v="1"/>
    <s v="theater/plays"/>
    <n v="1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x v="69"/>
    <x v="2626"/>
    <b v="1"/>
    <s v="theater/plays"/>
    <n v="140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x v="9"/>
    <x v="73"/>
    <b v="1"/>
    <s v="theater/plays"/>
    <n v="1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x v="77"/>
    <x v="2627"/>
    <b v="1"/>
    <s v="theater/plays"/>
    <n v="11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x v="9"/>
    <x v="2628"/>
    <b v="1"/>
    <s v="theater/plays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x v="73"/>
    <x v="2629"/>
    <b v="1"/>
    <s v="theater/plays"/>
    <n v="22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x v="55"/>
    <x v="2630"/>
    <b v="1"/>
    <s v="theater/plays"/>
    <n v="10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x v="9"/>
    <x v="1615"/>
    <b v="1"/>
    <s v="theater/plays"/>
    <n v="14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x v="67"/>
    <x v="2631"/>
    <b v="1"/>
    <s v="theater/plays"/>
    <n v="10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x v="88"/>
    <x v="2632"/>
    <b v="1"/>
    <s v="theater/plays"/>
    <n v="110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x v="14"/>
    <x v="1622"/>
    <b v="1"/>
    <s v="theater/plays"/>
    <n v="1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x v="63"/>
    <x v="2633"/>
    <b v="1"/>
    <s v="theater/plays"/>
    <n v="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x v="72"/>
    <x v="2634"/>
    <b v="1"/>
    <s v="theater/plays"/>
    <n v="10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x v="55"/>
    <x v="440"/>
    <b v="1"/>
    <s v="theater/plays"/>
    <n v="11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x v="71"/>
    <x v="2635"/>
    <b v="1"/>
    <s v="theater/plays"/>
    <n v="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x v="33"/>
    <x v="2636"/>
    <b v="1"/>
    <s v="theater/plays"/>
    <n v="1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x v="22"/>
    <x v="2637"/>
    <b v="1"/>
    <s v="theater/plays"/>
    <n v="100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x v="83"/>
    <x v="753"/>
    <b v="1"/>
    <s v="theater/plays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x v="82"/>
    <x v="2638"/>
    <b v="1"/>
    <s v="theater/plays"/>
    <n v="10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x v="82"/>
    <x v="2639"/>
    <b v="1"/>
    <s v="theater/plays"/>
    <n v="10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x v="9"/>
    <x v="277"/>
    <b v="1"/>
    <s v="theater/plays"/>
    <n v="11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x v="7"/>
    <x v="2640"/>
    <b v="1"/>
    <s v="theater/plays"/>
    <n v="10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x v="22"/>
    <x v="375"/>
    <b v="1"/>
    <s v="theater/plays"/>
    <n v="16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x v="25"/>
    <x v="2641"/>
    <b v="1"/>
    <s v="theater/plays"/>
    <n v="113"/>
    <x v="1"/>
    <s v="plays"/>
    <x v="3836"/>
    <d v="2016-08-03T04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x v="57"/>
    <x v="2642"/>
    <b v="1"/>
    <s v="theater/plays"/>
    <n v="10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x v="61"/>
    <x v="2643"/>
    <b v="1"/>
    <s v="theater/plays"/>
    <n v="10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x v="58"/>
    <x v="2644"/>
    <b v="1"/>
    <s v="theater/plays"/>
    <n v="10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x v="83"/>
    <x v="94"/>
    <b v="1"/>
    <s v="theater/plays"/>
    <n v="650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x v="69"/>
    <x v="2645"/>
    <b v="0"/>
    <s v="theater/plays"/>
    <n v="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x v="23"/>
    <x v="2646"/>
    <b v="0"/>
    <s v="theater/plays"/>
    <n v="2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x v="10"/>
    <x v="2647"/>
    <b v="0"/>
    <s v="theater/plays"/>
    <n v="2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x v="133"/>
    <x v="2648"/>
    <b v="0"/>
    <s v="theater/plays"/>
    <n v="4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x v="8"/>
    <x v="2649"/>
    <b v="0"/>
    <s v="theater/plays"/>
    <n v="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x v="22"/>
    <x v="2120"/>
    <b v="0"/>
    <s v="theater/plays"/>
    <n v="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x v="82"/>
    <x v="2650"/>
    <b v="0"/>
    <s v="theater/plays"/>
    <n v="1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x v="68"/>
    <x v="2651"/>
    <b v="0"/>
    <s v="theater/plays"/>
    <n v="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x v="33"/>
    <x v="2652"/>
    <b v="0"/>
    <s v="theater/plays"/>
    <n v="7"/>
    <x v="1"/>
    <s v="plays"/>
    <x v="3849"/>
    <d v="2015-06-11T18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x v="80"/>
    <x v="2653"/>
    <b v="0"/>
    <s v="theater/plays"/>
    <n v="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x v="54"/>
    <x v="2654"/>
    <b v="0"/>
    <s v="theater/plays"/>
    <n v="3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x v="84"/>
    <x v="119"/>
    <b v="0"/>
    <s v="theater/plays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x v="84"/>
    <x v="31"/>
    <b v="0"/>
    <s v="theater/plays"/>
    <n v="0"/>
    <x v="1"/>
    <s v="plays"/>
    <x v="3853"/>
    <d v="2014-09-01T20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x v="9"/>
    <x v="2655"/>
    <b v="0"/>
    <s v="theater/plays"/>
    <n v="1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x v="29"/>
    <x v="380"/>
    <b v="0"/>
    <s v="theater/plays"/>
    <n v="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x v="29"/>
    <x v="120"/>
    <b v="0"/>
    <s v="theater/plays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x v="80"/>
    <x v="177"/>
    <b v="0"/>
    <s v="theater/plays"/>
    <n v="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x v="29"/>
    <x v="119"/>
    <b v="0"/>
    <s v="theater/plays"/>
    <n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x v="29"/>
    <x v="120"/>
    <b v="0"/>
    <s v="theater/plays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x v="62"/>
    <x v="2656"/>
    <b v="0"/>
    <s v="theater/plays"/>
    <n v="18"/>
    <x v="1"/>
    <s v="plays"/>
    <x v="3860"/>
    <d v="2014-08-12T15:51:50"/>
  </r>
  <r>
    <n v="3861"/>
    <s v="READY OR NOT HERE I COME"/>
    <s v="THE COMING OF THE LORD!"/>
    <x v="13"/>
    <x v="173"/>
    <x v="2"/>
    <s v="US"/>
    <s v="USD"/>
    <n v="1415828820"/>
    <n v="1412258977"/>
    <b v="0"/>
    <x v="29"/>
    <x v="101"/>
    <b v="0"/>
    <s v="theater/plays"/>
    <n v="5"/>
    <x v="1"/>
    <s v="plays"/>
    <x v="3861"/>
    <d v="2014-11-12T21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x v="29"/>
    <x v="120"/>
    <b v="0"/>
    <s v="theater/plays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x v="78"/>
    <x v="121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x v="83"/>
    <x v="135"/>
    <b v="0"/>
    <s v="theater/plays"/>
    <n v="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x v="25"/>
    <x v="2235"/>
    <b v="0"/>
    <s v="theater/plays"/>
    <n v="2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x v="84"/>
    <x v="148"/>
    <b v="0"/>
    <s v="theater/plays"/>
    <n v="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x v="81"/>
    <x v="2214"/>
    <b v="0"/>
    <s v="theater/plays"/>
    <n v="13"/>
    <x v="1"/>
    <s v="plays"/>
    <x v="3867"/>
    <d v="2016-06-18T19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x v="29"/>
    <x v="119"/>
    <b v="0"/>
    <s v="theater/musical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x v="41"/>
    <x v="882"/>
    <b v="0"/>
    <s v="theater/musical"/>
    <n v="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x v="73"/>
    <x v="1795"/>
    <b v="0"/>
    <s v="theater/musical"/>
    <n v="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x v="83"/>
    <x v="140"/>
    <b v="0"/>
    <s v="theater/musical"/>
    <n v="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x v="78"/>
    <x v="121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x v="78"/>
    <x v="121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x v="78"/>
    <x v="121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x v="78"/>
    <x v="121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x v="67"/>
    <x v="2355"/>
    <b v="0"/>
    <s v="theater/musical"/>
    <n v="5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x v="25"/>
    <x v="2657"/>
    <b v="0"/>
    <s v="theater/musical"/>
    <n v="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x v="29"/>
    <x v="119"/>
    <b v="0"/>
    <s v="theater/musical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x v="78"/>
    <x v="121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x v="57"/>
    <x v="350"/>
    <b v="0"/>
    <s v="theater/musical"/>
    <n v="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x v="29"/>
    <x v="380"/>
    <b v="0"/>
    <s v="theater/musical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x v="78"/>
    <x v="121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x v="78"/>
    <x v="121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x v="78"/>
    <x v="121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x v="78"/>
    <x v="121"/>
    <b v="0"/>
    <s v="theater/musical"/>
    <n v="0"/>
    <x v="1"/>
    <s v="musical"/>
    <x v="3885"/>
    <d v="2016-05-09T22:49:51"/>
  </r>
  <r>
    <n v="3886"/>
    <s v="a (Canceled)"/>
    <n v="1"/>
    <x v="3"/>
    <x v="117"/>
    <x v="1"/>
    <s v="AU"/>
    <s v="AUD"/>
    <n v="1418275702"/>
    <n v="1415683702"/>
    <b v="0"/>
    <x v="78"/>
    <x v="121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x v="84"/>
    <x v="827"/>
    <b v="0"/>
    <s v="theater/musical"/>
    <n v="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x v="25"/>
    <x v="2418"/>
    <b v="0"/>
    <s v="theater/plays"/>
    <n v="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x v="82"/>
    <x v="2658"/>
    <b v="0"/>
    <s v="theater/plays"/>
    <n v="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x v="22"/>
    <x v="2659"/>
    <b v="0"/>
    <s v="theater/plays"/>
    <n v="17"/>
    <x v="1"/>
    <s v="plays"/>
    <x v="3890"/>
    <d v="2015-08-15T18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x v="63"/>
    <x v="2218"/>
    <b v="0"/>
    <s v="theater/plays"/>
    <n v="3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x v="78"/>
    <x v="121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x v="87"/>
    <x v="2660"/>
    <b v="0"/>
    <s v="theater/plays"/>
    <n v="2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x v="202"/>
    <x v="1296"/>
    <b v="0"/>
    <s v="theater/plays"/>
    <n v="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x v="29"/>
    <x v="73"/>
    <b v="0"/>
    <s v="theater/plays"/>
    <n v="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x v="80"/>
    <x v="655"/>
    <b v="0"/>
    <s v="theater/plays"/>
    <n v="1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x v="73"/>
    <x v="878"/>
    <b v="0"/>
    <s v="theater/plays"/>
    <n v="1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x v="38"/>
    <x v="1302"/>
    <b v="0"/>
    <s v="theater/plays"/>
    <n v="3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x v="84"/>
    <x v="368"/>
    <b v="0"/>
    <s v="theater/plays"/>
    <n v="1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x v="81"/>
    <x v="2661"/>
    <b v="0"/>
    <s v="theater/plays"/>
    <n v="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x v="29"/>
    <x v="380"/>
    <b v="0"/>
    <s v="theater/plays"/>
    <n v="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x v="162"/>
    <x v="2662"/>
    <b v="0"/>
    <s v="theater/plays"/>
    <n v="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x v="78"/>
    <x v="121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x v="84"/>
    <x v="1720"/>
    <b v="0"/>
    <s v="theater/plays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x v="63"/>
    <x v="2663"/>
    <b v="0"/>
    <s v="theater/plays"/>
    <n v="1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x v="38"/>
    <x v="2664"/>
    <b v="0"/>
    <s v="theater/plays"/>
    <n v="67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x v="80"/>
    <x v="2665"/>
    <b v="0"/>
    <s v="theater/plays"/>
    <n v="1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x v="80"/>
    <x v="1783"/>
    <b v="0"/>
    <s v="theater/plays"/>
    <n v="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x v="80"/>
    <x v="1178"/>
    <b v="0"/>
    <s v="theater/plays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x v="83"/>
    <x v="2666"/>
    <b v="0"/>
    <s v="theater/plays"/>
    <n v="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x v="17"/>
    <x v="2417"/>
    <b v="0"/>
    <s v="theater/plays"/>
    <n v="3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x v="29"/>
    <x v="120"/>
    <b v="0"/>
    <s v="theater/plays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x v="63"/>
    <x v="2667"/>
    <b v="0"/>
    <s v="theater/plays"/>
    <n v="1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x v="74"/>
    <x v="2274"/>
    <b v="0"/>
    <s v="theater/plays"/>
    <n v="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x v="29"/>
    <x v="144"/>
    <b v="0"/>
    <s v="theater/plays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x v="78"/>
    <x v="121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x v="29"/>
    <x v="119"/>
    <b v="0"/>
    <s v="theater/plays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x v="83"/>
    <x v="375"/>
    <b v="0"/>
    <s v="theater/plays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x v="83"/>
    <x v="179"/>
    <b v="0"/>
    <s v="theater/plays"/>
    <n v="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x v="83"/>
    <x v="817"/>
    <b v="0"/>
    <s v="theater/plays"/>
    <n v="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x v="78"/>
    <x v="121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x v="79"/>
    <x v="2668"/>
    <b v="0"/>
    <s v="theater/plays"/>
    <n v="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x v="57"/>
    <x v="2669"/>
    <b v="0"/>
    <s v="theater/plays"/>
    <n v="1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x v="244"/>
    <x v="1338"/>
    <b v="0"/>
    <s v="theater/plays"/>
    <n v="1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x v="83"/>
    <x v="144"/>
    <b v="0"/>
    <s v="theater/plays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x v="29"/>
    <x v="2"/>
    <b v="0"/>
    <s v="theater/plays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x v="84"/>
    <x v="381"/>
    <b v="0"/>
    <s v="theater/plays"/>
    <n v="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x v="63"/>
    <x v="2670"/>
    <b v="0"/>
    <s v="theater/plays"/>
    <n v="1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x v="25"/>
    <x v="2671"/>
    <b v="0"/>
    <s v="theater/plays"/>
    <n v="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x v="78"/>
    <x v="121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x v="78"/>
    <x v="121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x v="29"/>
    <x v="120"/>
    <b v="0"/>
    <s v="theater/plays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x v="8"/>
    <x v="1466"/>
    <b v="0"/>
    <s v="theater/plays"/>
    <n v="1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x v="8"/>
    <x v="2672"/>
    <b v="0"/>
    <s v="theater/plays"/>
    <n v="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x v="23"/>
    <x v="2213"/>
    <b v="0"/>
    <s v="theater/plays"/>
    <n v="4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x v="78"/>
    <x v="121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x v="73"/>
    <x v="2673"/>
    <b v="0"/>
    <s v="theater/plays"/>
    <n v="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x v="81"/>
    <x v="295"/>
    <b v="0"/>
    <s v="theater/plays"/>
    <n v="1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x v="29"/>
    <x v="144"/>
    <b v="0"/>
    <s v="theater/plays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x v="84"/>
    <x v="148"/>
    <b v="0"/>
    <s v="theater/plays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x v="84"/>
    <x v="380"/>
    <b v="0"/>
    <s v="theater/plays"/>
    <n v="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x v="78"/>
    <x v="121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x v="62"/>
    <x v="2674"/>
    <b v="0"/>
    <s v="theater/plays"/>
    <n v="3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x v="78"/>
    <x v="121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x v="29"/>
    <x v="144"/>
    <b v="0"/>
    <s v="theater/plays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x v="81"/>
    <x v="492"/>
    <b v="0"/>
    <s v="theater/plays"/>
    <n v="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x v="84"/>
    <x v="470"/>
    <b v="0"/>
    <s v="theater/plays"/>
    <n v="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x v="78"/>
    <x v="121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x v="58"/>
    <x v="2675"/>
    <b v="0"/>
    <s v="theater/plays"/>
    <n v="1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x v="29"/>
    <x v="380"/>
    <b v="0"/>
    <s v="theater/plays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x v="29"/>
    <x v="120"/>
    <b v="0"/>
    <s v="theater/plays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x v="29"/>
    <x v="380"/>
    <b v="0"/>
    <s v="theater/plays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x v="78"/>
    <x v="121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x v="78"/>
    <x v="121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x v="22"/>
    <x v="97"/>
    <b v="0"/>
    <s v="theater/plays"/>
    <n v="2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x v="78"/>
    <x v="121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x v="29"/>
    <x v="582"/>
    <b v="0"/>
    <s v="theater/plays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x v="38"/>
    <x v="2676"/>
    <b v="0"/>
    <s v="theater/plays"/>
    <n v="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x v="8"/>
    <x v="821"/>
    <b v="0"/>
    <s v="theater/plays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x v="80"/>
    <x v="784"/>
    <b v="0"/>
    <s v="theater/plays"/>
    <n v="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x v="84"/>
    <x v="678"/>
    <b v="0"/>
    <s v="theater/plays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x v="83"/>
    <x v="2"/>
    <b v="0"/>
    <s v="theater/plays"/>
    <n v="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x v="78"/>
    <x v="121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x v="83"/>
    <x v="823"/>
    <b v="0"/>
    <s v="theater/plays"/>
    <n v="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x v="80"/>
    <x v="367"/>
    <b v="0"/>
    <s v="theater/plays"/>
    <n v="14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x v="84"/>
    <x v="377"/>
    <b v="0"/>
    <s v="theater/plays"/>
    <n v="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x v="73"/>
    <x v="2121"/>
    <b v="0"/>
    <s v="theater/plays"/>
    <n v="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x v="202"/>
    <x v="1447"/>
    <b v="0"/>
    <s v="theater/plays"/>
    <n v="1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x v="79"/>
    <x v="2677"/>
    <b v="0"/>
    <s v="theater/plays"/>
    <n v="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x v="84"/>
    <x v="148"/>
    <b v="0"/>
    <s v="theater/plays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x v="79"/>
    <x v="2678"/>
    <b v="0"/>
    <s v="theater/plays"/>
    <n v="1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x v="22"/>
    <x v="2679"/>
    <b v="0"/>
    <s v="theater/plays"/>
    <n v="2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x v="77"/>
    <x v="2680"/>
    <b v="0"/>
    <s v="theater/plays"/>
    <n v="7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x v="202"/>
    <x v="2681"/>
    <b v="0"/>
    <s v="theater/plays"/>
    <n v="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x v="78"/>
    <x v="121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x v="73"/>
    <x v="2682"/>
    <b v="0"/>
    <s v="theater/plays"/>
    <n v="4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x v="79"/>
    <x v="2683"/>
    <b v="0"/>
    <s v="theater/plays"/>
    <n v="1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x v="22"/>
    <x v="1261"/>
    <b v="0"/>
    <s v="theater/plays"/>
    <n v="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x v="79"/>
    <x v="1714"/>
    <b v="0"/>
    <s v="theater/plays"/>
    <n v="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x v="63"/>
    <x v="2641"/>
    <b v="0"/>
    <s v="theater/plays"/>
    <n v="18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x v="63"/>
    <x v="628"/>
    <b v="0"/>
    <s v="theater/plays"/>
    <n v="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x v="81"/>
    <x v="441"/>
    <b v="0"/>
    <s v="theater/plays"/>
    <n v="2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x v="67"/>
    <x v="2684"/>
    <b v="0"/>
    <s v="theater/plays"/>
    <n v="3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x v="73"/>
    <x v="2653"/>
    <b v="0"/>
    <s v="theater/plays"/>
    <n v="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x v="10"/>
    <x v="2685"/>
    <b v="0"/>
    <s v="theater/plays"/>
    <n v="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x v="62"/>
    <x v="2686"/>
    <b v="0"/>
    <s v="theater/plays"/>
    <n v="10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x v="62"/>
    <x v="2687"/>
    <b v="0"/>
    <s v="theater/plays"/>
    <n v="38"/>
    <x v="1"/>
    <s v="plays"/>
    <x v="3987"/>
    <d v="2014-05-16T22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x v="80"/>
    <x v="1729"/>
    <b v="0"/>
    <s v="theater/plays"/>
    <n v="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x v="78"/>
    <x v="121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x v="83"/>
    <x v="1534"/>
    <b v="0"/>
    <s v="theater/plays"/>
    <n v="4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x v="29"/>
    <x v="101"/>
    <b v="0"/>
    <s v="theater/plays"/>
    <n v="2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x v="82"/>
    <x v="2688"/>
    <b v="0"/>
    <s v="theater/plays"/>
    <n v="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x v="29"/>
    <x v="362"/>
    <b v="0"/>
    <s v="theater/plays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x v="29"/>
    <x v="144"/>
    <b v="0"/>
    <s v="theater/plays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x v="80"/>
    <x v="827"/>
    <b v="0"/>
    <s v="theater/plays"/>
    <n v="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x v="57"/>
    <x v="779"/>
    <b v="0"/>
    <s v="theater/plays"/>
    <n v="1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x v="78"/>
    <x v="121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x v="8"/>
    <x v="2689"/>
    <b v="0"/>
    <s v="theater/plays"/>
    <n v="5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x v="25"/>
    <x v="2690"/>
    <b v="0"/>
    <s v="theater/plays"/>
    <n v="17"/>
    <x v="1"/>
    <s v="plays"/>
    <x v="3999"/>
    <d v="2014-08-31T19:51:49"/>
  </r>
  <r>
    <n v="4000"/>
    <s v="The Escorts"/>
    <s v="An Enticing Trip into the World of Assisted Dying"/>
    <x v="6"/>
    <x v="115"/>
    <x v="2"/>
    <s v="US"/>
    <s v="USD"/>
    <n v="1462631358"/>
    <n v="1457450958"/>
    <b v="0"/>
    <x v="29"/>
    <x v="119"/>
    <b v="0"/>
    <s v="theater/plays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x v="25"/>
    <x v="2671"/>
    <b v="0"/>
    <s v="theater/plays"/>
    <n v="3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x v="80"/>
    <x v="2012"/>
    <b v="0"/>
    <s v="theater/plays"/>
    <n v="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x v="84"/>
    <x v="965"/>
    <b v="0"/>
    <s v="theater/plays"/>
    <n v="10"/>
    <x v="1"/>
    <s v="plays"/>
    <x v="4003"/>
    <d v="2015-02-15T14:05:47"/>
  </r>
  <r>
    <n v="4004"/>
    <s v="South Florida Tours"/>
    <s v="Help Launch The Queen Into South Florida!"/>
    <x v="2"/>
    <x v="116"/>
    <x v="2"/>
    <s v="US"/>
    <s v="USD"/>
    <n v="1412740457"/>
    <n v="1410148457"/>
    <b v="0"/>
    <x v="29"/>
    <x v="120"/>
    <b v="0"/>
    <s v="theater/plays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x v="84"/>
    <x v="135"/>
    <b v="0"/>
    <s v="theater/plays"/>
    <n v="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x v="29"/>
    <x v="447"/>
    <b v="0"/>
    <s v="theater/plays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x v="29"/>
    <x v="144"/>
    <b v="0"/>
    <s v="theater/plays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x v="80"/>
    <x v="2"/>
    <b v="0"/>
    <s v="theater/plays"/>
    <n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x v="83"/>
    <x v="380"/>
    <b v="0"/>
    <s v="theater/plays"/>
    <n v="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x v="44"/>
    <x v="2691"/>
    <b v="0"/>
    <s v="theater/plays"/>
    <n v="2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x v="80"/>
    <x v="2692"/>
    <b v="0"/>
    <s v="theater/plays"/>
    <n v="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x v="78"/>
    <x v="121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x v="84"/>
    <x v="31"/>
    <b v="0"/>
    <s v="theater/plays"/>
    <n v="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x v="78"/>
    <x v="121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x v="29"/>
    <x v="120"/>
    <b v="0"/>
    <s v="theater/plays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x v="63"/>
    <x v="119"/>
    <b v="0"/>
    <s v="theater/plays"/>
    <n v="14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x v="84"/>
    <x v="1780"/>
    <b v="0"/>
    <s v="theater/plays"/>
    <n v="1"/>
    <x v="1"/>
    <s v="plays"/>
    <x v="4017"/>
    <d v="2014-09-04T16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x v="80"/>
    <x v="151"/>
    <b v="0"/>
    <s v="theater/plays"/>
    <n v="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x v="80"/>
    <x v="1797"/>
    <b v="0"/>
    <s v="theater/plays"/>
    <n v="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x v="83"/>
    <x v="836"/>
    <b v="0"/>
    <s v="theater/plays"/>
    <n v="17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x v="84"/>
    <x v="368"/>
    <b v="0"/>
    <s v="theater/plays"/>
    <n v="1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x v="438"/>
    <x v="2693"/>
    <b v="0"/>
    <s v="theater/plays"/>
    <n v="7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x v="78"/>
    <x v="121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x v="29"/>
    <x v="119"/>
    <b v="0"/>
    <s v="theater/plays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x v="80"/>
    <x v="368"/>
    <b v="0"/>
    <s v="theater/plays"/>
    <n v="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x v="78"/>
    <x v="121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x v="63"/>
    <x v="2557"/>
    <b v="0"/>
    <s v="theater/plays"/>
    <n v="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x v="202"/>
    <x v="2534"/>
    <b v="0"/>
    <s v="theater/plays"/>
    <n v="28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x v="78"/>
    <x v="121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x v="79"/>
    <x v="583"/>
    <b v="0"/>
    <s v="theater/plays"/>
    <n v="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x v="78"/>
    <x v="121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x v="63"/>
    <x v="578"/>
    <b v="0"/>
    <s v="theater/plays"/>
    <n v="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x v="225"/>
    <x v="2694"/>
    <b v="0"/>
    <s v="theater/plays"/>
    <n v="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x v="84"/>
    <x v="101"/>
    <b v="0"/>
    <s v="theater/plays"/>
    <n v="1"/>
    <x v="1"/>
    <s v="plays"/>
    <x v="4034"/>
    <d v="2015-04-03T21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x v="20"/>
    <x v="2695"/>
    <b v="0"/>
    <s v="theater/plays"/>
    <n v="3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x v="57"/>
    <x v="2696"/>
    <b v="0"/>
    <s v="theater/plays"/>
    <n v="4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x v="84"/>
    <x v="375"/>
    <b v="0"/>
    <s v="theater/plays"/>
    <n v="1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x v="80"/>
    <x v="2697"/>
    <b v="0"/>
    <s v="theater/plays"/>
    <n v="1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x v="81"/>
    <x v="88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x v="84"/>
    <x v="2698"/>
    <b v="0"/>
    <s v="theater/plays"/>
    <n v="31"/>
    <x v="1"/>
    <s v="plays"/>
    <x v="4040"/>
    <d v="2015-07-18T03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x v="84"/>
    <x v="678"/>
    <b v="0"/>
    <s v="theater/plays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x v="83"/>
    <x v="582"/>
    <b v="0"/>
    <s v="theater/plays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x v="78"/>
    <x v="121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x v="80"/>
    <x v="690"/>
    <b v="0"/>
    <s v="theater/plays"/>
    <n v="3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x v="29"/>
    <x v="120"/>
    <b v="0"/>
    <s v="theater/plays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x v="8"/>
    <x v="134"/>
    <b v="0"/>
    <s v="theater/plays"/>
    <n v="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x v="80"/>
    <x v="440"/>
    <b v="0"/>
    <s v="theater/plays"/>
    <n v="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x v="110"/>
    <x v="2699"/>
    <b v="0"/>
    <s v="theater/plays"/>
    <n v="1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x v="29"/>
    <x v="580"/>
    <b v="0"/>
    <s v="theater/plays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x v="29"/>
    <x v="120"/>
    <b v="0"/>
    <s v="theater/plays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x v="78"/>
    <x v="121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x v="62"/>
    <x v="2700"/>
    <b v="0"/>
    <s v="theater/plays"/>
    <n v="38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x v="84"/>
    <x v="687"/>
    <b v="0"/>
    <s v="theater/plays"/>
    <n v="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x v="78"/>
    <x v="121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x v="64"/>
    <x v="2701"/>
    <b v="0"/>
    <s v="theater/plays"/>
    <n v="1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x v="82"/>
    <x v="596"/>
    <b v="0"/>
    <s v="theater/plays"/>
    <n v="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x v="79"/>
    <x v="947"/>
    <b v="0"/>
    <s v="theater/plays"/>
    <n v="2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x v="80"/>
    <x v="2702"/>
    <b v="0"/>
    <s v="theater/plays"/>
    <n v="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x v="63"/>
    <x v="669"/>
    <b v="0"/>
    <s v="theater/plays"/>
    <n v="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x v="81"/>
    <x v="2629"/>
    <b v="0"/>
    <s v="theater/plays"/>
    <n v="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x v="78"/>
    <x v="121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x v="83"/>
    <x v="2703"/>
    <b v="0"/>
    <s v="theater/plays"/>
    <n v="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x v="82"/>
    <x v="2"/>
    <b v="0"/>
    <s v="theater/plays"/>
    <n v="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x v="79"/>
    <x v="1057"/>
    <b v="0"/>
    <s v="theater/plays"/>
    <n v="19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x v="80"/>
    <x v="2704"/>
    <b v="0"/>
    <s v="theater/plays"/>
    <n v="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x v="29"/>
    <x v="380"/>
    <b v="0"/>
    <s v="theater/plays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x v="57"/>
    <x v="2705"/>
    <b v="0"/>
    <s v="theater/plays"/>
    <n v="6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x v="29"/>
    <x v="2706"/>
    <b v="0"/>
    <s v="theater/plays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x v="62"/>
    <x v="2707"/>
    <b v="0"/>
    <s v="theater/plays"/>
    <n v="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x v="79"/>
    <x v="440"/>
    <b v="0"/>
    <s v="theater/plays"/>
    <n v="1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x v="78"/>
    <x v="121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x v="84"/>
    <x v="447"/>
    <b v="0"/>
    <s v="theater/plays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x v="84"/>
    <x v="2708"/>
    <b v="0"/>
    <s v="theater/plays"/>
    <n v="1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x v="64"/>
    <x v="431"/>
    <b v="0"/>
    <s v="theater/plays"/>
    <n v="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x v="62"/>
    <x v="2709"/>
    <b v="0"/>
    <s v="theater/plays"/>
    <n v="2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x v="78"/>
    <x v="121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x v="79"/>
    <x v="2710"/>
    <b v="0"/>
    <s v="theater/plays"/>
    <n v="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x v="78"/>
    <x v="121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x v="29"/>
    <x v="144"/>
    <b v="0"/>
    <s v="theater/plays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x v="78"/>
    <x v="121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x v="8"/>
    <x v="2242"/>
    <b v="0"/>
    <s v="theater/plays"/>
    <n v="1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x v="84"/>
    <x v="1720"/>
    <b v="0"/>
    <s v="theater/plays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x v="79"/>
    <x v="2711"/>
    <b v="0"/>
    <s v="theater/plays"/>
    <n v="2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x v="29"/>
    <x v="119"/>
    <b v="0"/>
    <s v="theater/plays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x v="29"/>
    <x v="119"/>
    <b v="0"/>
    <s v="theater/plays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x v="81"/>
    <x v="2712"/>
    <b v="0"/>
    <s v="theater/plays"/>
    <n v="5"/>
    <x v="1"/>
    <s v="plays"/>
    <x v="4086"/>
    <d v="2015-11-21T04:00:00"/>
  </r>
  <r>
    <n v="4087"/>
    <s v="Stage Production &quot;The Nail Shop&quot;"/>
    <s v="Comedy Stage Play"/>
    <x v="376"/>
    <x v="117"/>
    <x v="2"/>
    <s v="US"/>
    <s v="USD"/>
    <n v="1468777786"/>
    <n v="1466185786"/>
    <b v="0"/>
    <x v="78"/>
    <x v="121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x v="83"/>
    <x v="2561"/>
    <b v="0"/>
    <s v="theater/plays"/>
    <n v="1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x v="22"/>
    <x v="179"/>
    <b v="0"/>
    <s v="theater/plays"/>
    <n v="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x v="83"/>
    <x v="1545"/>
    <b v="0"/>
    <s v="theater/plays"/>
    <n v="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x v="22"/>
    <x v="156"/>
    <b v="0"/>
    <s v="theater/plays"/>
    <n v="1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x v="29"/>
    <x v="135"/>
    <b v="0"/>
    <s v="theater/plays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x v="80"/>
    <x v="2"/>
    <b v="0"/>
    <s v="theater/plays"/>
    <n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x v="22"/>
    <x v="2713"/>
    <b v="0"/>
    <s v="theater/plays"/>
    <n v="37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x v="29"/>
    <x v="2714"/>
    <b v="0"/>
    <s v="theater/plays"/>
    <n v="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x v="81"/>
    <x v="2715"/>
    <b v="0"/>
    <s v="theater/plays"/>
    <n v="1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x v="78"/>
    <x v="121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x v="78"/>
    <x v="121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x v="29"/>
    <x v="73"/>
    <b v="0"/>
    <s v="theater/plays"/>
    <n v="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x v="78"/>
    <x v="121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x v="78"/>
    <x v="121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x v="79"/>
    <x v="2716"/>
    <b v="0"/>
    <s v="theater/plays"/>
    <n v="2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x v="79"/>
    <x v="407"/>
    <b v="0"/>
    <s v="theater/plays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x v="25"/>
    <x v="2717"/>
    <b v="0"/>
    <s v="theater/plays"/>
    <n v="2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x v="79"/>
    <x v="2718"/>
    <b v="0"/>
    <s v="theater/plays"/>
    <n v="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x v="51"/>
    <x v="2719"/>
    <b v="0"/>
    <s v="theater/plays"/>
    <n v="7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x v="80"/>
    <x v="2150"/>
    <b v="0"/>
    <s v="theater/plays"/>
    <n v="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x v="29"/>
    <x v="578"/>
    <b v="0"/>
    <s v="theater/plays"/>
    <n v="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x v="78"/>
    <x v="121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x v="79"/>
    <x v="2720"/>
    <b v="0"/>
    <s v="theater/plays"/>
    <n v="2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x v="79"/>
    <x v="2721"/>
    <b v="0"/>
    <s v="theater/plays"/>
    <n v="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x v="29"/>
    <x v="120"/>
    <b v="0"/>
    <s v="theater/plays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x v="83"/>
    <x v="120"/>
    <b v="0"/>
    <s v="theater/plays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39241-CA6A-40D7-A0A3-5EC9F9D84BD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C1FE0-1D9E-4D11-BB10-9D52207BDF6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1702E-451B-4235-8B2E-7019FED7B340}" name="PivotTable1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CCCD2-E653-423A-B78B-6C9E97DF023E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C13" firstHeaderRow="0" firstDataRow="1" firstDataCol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ategory" fld="16" subtotal="count" baseField="16" baseItem="4"/>
    <dataField name="Average of pledged" fld="4" subtotal="average" baseField="16" baseItem="1" numFmtId="164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D5" sqref="D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16.77734375" style="6" bestFit="1" customWidth="1"/>
    <col min="14" max="14" width="36.44140625" customWidth="1"/>
    <col min="15" max="15" width="41.109375" customWidth="1"/>
    <col min="16" max="16" width="14.88671875" bestFit="1" customWidth="1"/>
    <col min="17" max="17" width="11.33203125" bestFit="1" customWidth="1"/>
    <col min="18" max="18" width="13.88671875" bestFit="1" customWidth="1"/>
    <col min="19" max="19" width="24.5546875" bestFit="1" customWidth="1"/>
    <col min="20" max="20" width="24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5" t="s">
        <v>8307</v>
      </c>
      <c r="N1" s="1" t="s">
        <v>8263</v>
      </c>
      <c r="O1" s="1" t="s">
        <v>8264</v>
      </c>
      <c r="P1" s="1" t="s">
        <v>8306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6">
        <f t="shared" ref="M2:M65" si="0">ROUND(SUM(E2/L2),2)</f>
        <v>63.92</v>
      </c>
      <c r="N2" t="b">
        <v>1</v>
      </c>
      <c r="O2" t="s">
        <v>8265</v>
      </c>
      <c r="P2">
        <f t="shared" ref="P2:P65" si="1">+ROUND(SUM(E2/D2)*100,0)</f>
        <v>137</v>
      </c>
      <c r="Q2" t="str">
        <f>LEFT(O2,FIND("/",O2)-1)</f>
        <v>film &amp; video</v>
      </c>
      <c r="R2" t="str">
        <f>RIGHT(O2,LEN(O2)-FIND("/",O2))</f>
        <v>television</v>
      </c>
      <c r="S2" s="10">
        <f t="shared" ref="S2:S65" si="2">(((J2/60)/60)/24)+DATE(1970,1,1)</f>
        <v>42177.007071759261</v>
      </c>
      <c r="T2" s="10">
        <f t="shared" ref="T2:T65" si="3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6">
        <f t="shared" si="0"/>
        <v>185.48</v>
      </c>
      <c r="N3" t="b">
        <v>1</v>
      </c>
      <c r="O3" t="s">
        <v>8265</v>
      </c>
      <c r="P3">
        <f t="shared" si="1"/>
        <v>143</v>
      </c>
      <c r="Q3" t="str">
        <f t="shared" ref="Q3:Q66" si="4">LEFT(O3,FIND("/",O3)-1)</f>
        <v>film &amp; video</v>
      </c>
      <c r="R3" t="str">
        <f t="shared" ref="R3:R66" si="5">RIGHT(O3,LEN(O3)-FIND("/",O3))</f>
        <v>television</v>
      </c>
      <c r="S3" s="10">
        <f t="shared" si="2"/>
        <v>42766.600497685184</v>
      </c>
      <c r="T3" s="10">
        <f t="shared" si="3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6">
        <f t="shared" si="0"/>
        <v>15</v>
      </c>
      <c r="N4" t="b">
        <v>1</v>
      </c>
      <c r="O4" t="s">
        <v>8265</v>
      </c>
      <c r="P4">
        <f t="shared" si="1"/>
        <v>105</v>
      </c>
      <c r="Q4" t="str">
        <f t="shared" si="4"/>
        <v>film &amp; video</v>
      </c>
      <c r="R4" t="str">
        <f t="shared" si="5"/>
        <v>television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6">
        <f t="shared" si="0"/>
        <v>69.27</v>
      </c>
      <c r="N5" t="b">
        <v>1</v>
      </c>
      <c r="O5" t="s">
        <v>8265</v>
      </c>
      <c r="P5">
        <f t="shared" si="1"/>
        <v>104</v>
      </c>
      <c r="Q5" t="str">
        <f t="shared" si="4"/>
        <v>film &amp; video</v>
      </c>
      <c r="R5" t="str">
        <f t="shared" si="5"/>
        <v>television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6">
        <f t="shared" si="0"/>
        <v>190.55</v>
      </c>
      <c r="N6" t="b">
        <v>1</v>
      </c>
      <c r="O6" t="s">
        <v>8265</v>
      </c>
      <c r="P6">
        <f t="shared" si="1"/>
        <v>123</v>
      </c>
      <c r="Q6" t="str">
        <f t="shared" si="4"/>
        <v>film &amp; video</v>
      </c>
      <c r="R6" t="str">
        <f t="shared" si="5"/>
        <v>television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6">
        <f t="shared" si="0"/>
        <v>93.4</v>
      </c>
      <c r="N7" t="b">
        <v>1</v>
      </c>
      <c r="O7" t="s">
        <v>8265</v>
      </c>
      <c r="P7">
        <f t="shared" si="1"/>
        <v>110</v>
      </c>
      <c r="Q7" t="str">
        <f t="shared" si="4"/>
        <v>film &amp; video</v>
      </c>
      <c r="R7" t="str">
        <f t="shared" si="5"/>
        <v>television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6">
        <f t="shared" si="0"/>
        <v>146.88</v>
      </c>
      <c r="N8" t="b">
        <v>1</v>
      </c>
      <c r="O8" t="s">
        <v>8265</v>
      </c>
      <c r="P8">
        <f t="shared" si="1"/>
        <v>106</v>
      </c>
      <c r="Q8" t="str">
        <f t="shared" si="4"/>
        <v>film &amp; video</v>
      </c>
      <c r="R8" t="str">
        <f t="shared" si="5"/>
        <v>television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6">
        <f t="shared" si="0"/>
        <v>159.82</v>
      </c>
      <c r="N9" t="b">
        <v>1</v>
      </c>
      <c r="O9" t="s">
        <v>8265</v>
      </c>
      <c r="P9">
        <f t="shared" si="1"/>
        <v>101</v>
      </c>
      <c r="Q9" t="str">
        <f t="shared" si="4"/>
        <v>film &amp; video</v>
      </c>
      <c r="R9" t="str">
        <f t="shared" si="5"/>
        <v>television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6">
        <f t="shared" si="0"/>
        <v>291.79000000000002</v>
      </c>
      <c r="N10" t="b">
        <v>1</v>
      </c>
      <c r="O10" t="s">
        <v>8265</v>
      </c>
      <c r="P10">
        <f t="shared" si="1"/>
        <v>100</v>
      </c>
      <c r="Q10" t="str">
        <f t="shared" si="4"/>
        <v>film &amp; video</v>
      </c>
      <c r="R10" t="str">
        <f t="shared" si="5"/>
        <v>television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6">
        <f t="shared" si="0"/>
        <v>31.5</v>
      </c>
      <c r="N11" t="b">
        <v>1</v>
      </c>
      <c r="O11" t="s">
        <v>8265</v>
      </c>
      <c r="P11">
        <f t="shared" si="1"/>
        <v>126</v>
      </c>
      <c r="Q11" t="str">
        <f t="shared" si="4"/>
        <v>film &amp; video</v>
      </c>
      <c r="R11" t="str">
        <f t="shared" si="5"/>
        <v>television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6">
        <f t="shared" si="0"/>
        <v>158.68</v>
      </c>
      <c r="N12" t="b">
        <v>1</v>
      </c>
      <c r="O12" t="s">
        <v>8265</v>
      </c>
      <c r="P12">
        <f t="shared" si="1"/>
        <v>101</v>
      </c>
      <c r="Q12" t="str">
        <f t="shared" si="4"/>
        <v>film &amp; video</v>
      </c>
      <c r="R12" t="str">
        <f t="shared" si="5"/>
        <v>television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6">
        <f t="shared" si="0"/>
        <v>80.33</v>
      </c>
      <c r="N13" t="b">
        <v>1</v>
      </c>
      <c r="O13" t="s">
        <v>8265</v>
      </c>
      <c r="P13">
        <f t="shared" si="1"/>
        <v>121</v>
      </c>
      <c r="Q13" t="str">
        <f t="shared" si="4"/>
        <v>film &amp; video</v>
      </c>
      <c r="R13" t="str">
        <f t="shared" si="5"/>
        <v>television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6">
        <f t="shared" si="0"/>
        <v>59.96</v>
      </c>
      <c r="N14" t="b">
        <v>1</v>
      </c>
      <c r="O14" t="s">
        <v>8265</v>
      </c>
      <c r="P14">
        <f t="shared" si="1"/>
        <v>165</v>
      </c>
      <c r="Q14" t="str">
        <f t="shared" si="4"/>
        <v>film &amp; video</v>
      </c>
      <c r="R14" t="str">
        <f t="shared" si="5"/>
        <v>television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6">
        <f t="shared" si="0"/>
        <v>109.78</v>
      </c>
      <c r="N15" t="b">
        <v>1</v>
      </c>
      <c r="O15" t="s">
        <v>8265</v>
      </c>
      <c r="P15">
        <f t="shared" si="1"/>
        <v>160</v>
      </c>
      <c r="Q15" t="str">
        <f t="shared" si="4"/>
        <v>film &amp; video</v>
      </c>
      <c r="R15" t="str">
        <f t="shared" si="5"/>
        <v>television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6">
        <f t="shared" si="0"/>
        <v>147.71</v>
      </c>
      <c r="N16" t="b">
        <v>1</v>
      </c>
      <c r="O16" t="s">
        <v>8265</v>
      </c>
      <c r="P16">
        <f t="shared" si="1"/>
        <v>101</v>
      </c>
      <c r="Q16" t="str">
        <f t="shared" si="4"/>
        <v>film &amp; video</v>
      </c>
      <c r="R16" t="str">
        <f t="shared" si="5"/>
        <v>television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6">
        <f t="shared" si="0"/>
        <v>21.76</v>
      </c>
      <c r="N17" t="b">
        <v>1</v>
      </c>
      <c r="O17" t="s">
        <v>8265</v>
      </c>
      <c r="P17">
        <f t="shared" si="1"/>
        <v>107</v>
      </c>
      <c r="Q17" t="str">
        <f t="shared" si="4"/>
        <v>film &amp; video</v>
      </c>
      <c r="R17" t="str">
        <f t="shared" si="5"/>
        <v>television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6">
        <f t="shared" si="0"/>
        <v>171.84</v>
      </c>
      <c r="N18" t="b">
        <v>1</v>
      </c>
      <c r="O18" t="s">
        <v>8265</v>
      </c>
      <c r="P18">
        <f t="shared" si="1"/>
        <v>100</v>
      </c>
      <c r="Q18" t="str">
        <f t="shared" si="4"/>
        <v>film &amp; video</v>
      </c>
      <c r="R18" t="str">
        <f t="shared" si="5"/>
        <v>television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6">
        <f t="shared" si="0"/>
        <v>41.94</v>
      </c>
      <c r="N19" t="b">
        <v>1</v>
      </c>
      <c r="O19" t="s">
        <v>8265</v>
      </c>
      <c r="P19">
        <f t="shared" si="1"/>
        <v>101</v>
      </c>
      <c r="Q19" t="str">
        <f t="shared" si="4"/>
        <v>film &amp; video</v>
      </c>
      <c r="R19" t="str">
        <f t="shared" si="5"/>
        <v>television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6">
        <f t="shared" si="0"/>
        <v>93.26</v>
      </c>
      <c r="N20" t="b">
        <v>1</v>
      </c>
      <c r="O20" t="s">
        <v>8265</v>
      </c>
      <c r="P20">
        <f t="shared" si="1"/>
        <v>106</v>
      </c>
      <c r="Q20" t="str">
        <f t="shared" si="4"/>
        <v>film &amp; video</v>
      </c>
      <c r="R20" t="str">
        <f t="shared" si="5"/>
        <v>television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6">
        <f t="shared" si="0"/>
        <v>56.14</v>
      </c>
      <c r="N21" t="b">
        <v>1</v>
      </c>
      <c r="O21" t="s">
        <v>8265</v>
      </c>
      <c r="P21">
        <f t="shared" si="1"/>
        <v>145</v>
      </c>
      <c r="Q21" t="str">
        <f t="shared" si="4"/>
        <v>film &amp; video</v>
      </c>
      <c r="R21" t="str">
        <f t="shared" si="5"/>
        <v>television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6">
        <f t="shared" si="0"/>
        <v>80.16</v>
      </c>
      <c r="N22" t="b">
        <v>1</v>
      </c>
      <c r="O22" t="s">
        <v>8265</v>
      </c>
      <c r="P22">
        <f t="shared" si="1"/>
        <v>100</v>
      </c>
      <c r="Q22" t="str">
        <f t="shared" si="4"/>
        <v>film &amp; video</v>
      </c>
      <c r="R22" t="str">
        <f t="shared" si="5"/>
        <v>television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6">
        <f t="shared" si="0"/>
        <v>199.9</v>
      </c>
      <c r="N23" t="b">
        <v>1</v>
      </c>
      <c r="O23" t="s">
        <v>8265</v>
      </c>
      <c r="P23">
        <f t="shared" si="1"/>
        <v>109</v>
      </c>
      <c r="Q23" t="str">
        <f t="shared" si="4"/>
        <v>film &amp; video</v>
      </c>
      <c r="R23" t="str">
        <f t="shared" si="5"/>
        <v>television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6">
        <f t="shared" si="0"/>
        <v>51.25</v>
      </c>
      <c r="N24" t="b">
        <v>1</v>
      </c>
      <c r="O24" t="s">
        <v>8265</v>
      </c>
      <c r="P24">
        <f t="shared" si="1"/>
        <v>117</v>
      </c>
      <c r="Q24" t="str">
        <f t="shared" si="4"/>
        <v>film &amp; video</v>
      </c>
      <c r="R24" t="str">
        <f t="shared" si="5"/>
        <v>television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6">
        <f t="shared" si="0"/>
        <v>103.04</v>
      </c>
      <c r="N25" t="b">
        <v>1</v>
      </c>
      <c r="O25" t="s">
        <v>8265</v>
      </c>
      <c r="P25">
        <f t="shared" si="1"/>
        <v>119</v>
      </c>
      <c r="Q25" t="str">
        <f t="shared" si="4"/>
        <v>film &amp; video</v>
      </c>
      <c r="R25" t="str">
        <f t="shared" si="5"/>
        <v>television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6">
        <f t="shared" si="0"/>
        <v>66.349999999999994</v>
      </c>
      <c r="N26" t="b">
        <v>1</v>
      </c>
      <c r="O26" t="s">
        <v>8265</v>
      </c>
      <c r="P26">
        <f t="shared" si="1"/>
        <v>109</v>
      </c>
      <c r="Q26" t="str">
        <f t="shared" si="4"/>
        <v>film &amp; video</v>
      </c>
      <c r="R26" t="str">
        <f t="shared" si="5"/>
        <v>television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6">
        <f t="shared" si="0"/>
        <v>57.14</v>
      </c>
      <c r="N27" t="b">
        <v>1</v>
      </c>
      <c r="O27" t="s">
        <v>8265</v>
      </c>
      <c r="P27">
        <f t="shared" si="1"/>
        <v>133</v>
      </c>
      <c r="Q27" t="str">
        <f t="shared" si="4"/>
        <v>film &amp; video</v>
      </c>
      <c r="R27" t="str">
        <f t="shared" si="5"/>
        <v>television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6">
        <f t="shared" si="0"/>
        <v>102.11</v>
      </c>
      <c r="N28" t="b">
        <v>1</v>
      </c>
      <c r="O28" t="s">
        <v>8265</v>
      </c>
      <c r="P28">
        <f t="shared" si="1"/>
        <v>155</v>
      </c>
      <c r="Q28" t="str">
        <f t="shared" si="4"/>
        <v>film &amp; video</v>
      </c>
      <c r="R28" t="str">
        <f t="shared" si="5"/>
        <v>television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6">
        <f t="shared" si="0"/>
        <v>148.97</v>
      </c>
      <c r="N29" t="b">
        <v>1</v>
      </c>
      <c r="O29" t="s">
        <v>8265</v>
      </c>
      <c r="P29">
        <f t="shared" si="1"/>
        <v>112</v>
      </c>
      <c r="Q29" t="str">
        <f t="shared" si="4"/>
        <v>film &amp; video</v>
      </c>
      <c r="R29" t="str">
        <f t="shared" si="5"/>
        <v>television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6">
        <f t="shared" si="0"/>
        <v>169.61</v>
      </c>
      <c r="N30" t="b">
        <v>1</v>
      </c>
      <c r="O30" t="s">
        <v>8265</v>
      </c>
      <c r="P30">
        <f t="shared" si="1"/>
        <v>100</v>
      </c>
      <c r="Q30" t="str">
        <f t="shared" si="4"/>
        <v>film &amp; video</v>
      </c>
      <c r="R30" t="str">
        <f t="shared" si="5"/>
        <v>television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6">
        <f t="shared" si="0"/>
        <v>31.62</v>
      </c>
      <c r="N31" t="b">
        <v>1</v>
      </c>
      <c r="O31" t="s">
        <v>8265</v>
      </c>
      <c r="P31">
        <f t="shared" si="1"/>
        <v>123</v>
      </c>
      <c r="Q31" t="str">
        <f t="shared" si="4"/>
        <v>film &amp; video</v>
      </c>
      <c r="R31" t="str">
        <f t="shared" si="5"/>
        <v>television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6">
        <f t="shared" si="0"/>
        <v>76.45</v>
      </c>
      <c r="N32" t="b">
        <v>1</v>
      </c>
      <c r="O32" t="s">
        <v>8265</v>
      </c>
      <c r="P32">
        <f t="shared" si="1"/>
        <v>101</v>
      </c>
      <c r="Q32" t="str">
        <f t="shared" si="4"/>
        <v>film &amp; video</v>
      </c>
      <c r="R32" t="str">
        <f t="shared" si="5"/>
        <v>television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6">
        <f t="shared" si="0"/>
        <v>13</v>
      </c>
      <c r="N33" t="b">
        <v>1</v>
      </c>
      <c r="O33" t="s">
        <v>8265</v>
      </c>
      <c r="P33">
        <f t="shared" si="1"/>
        <v>100</v>
      </c>
      <c r="Q33" t="str">
        <f t="shared" si="4"/>
        <v>film &amp; video</v>
      </c>
      <c r="R33" t="str">
        <f t="shared" si="5"/>
        <v>television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6">
        <f t="shared" si="0"/>
        <v>320.45</v>
      </c>
      <c r="N34" t="b">
        <v>1</v>
      </c>
      <c r="O34" t="s">
        <v>8265</v>
      </c>
      <c r="P34">
        <f t="shared" si="1"/>
        <v>100</v>
      </c>
      <c r="Q34" t="str">
        <f t="shared" si="4"/>
        <v>film &amp; video</v>
      </c>
      <c r="R34" t="str">
        <f t="shared" si="5"/>
        <v>television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6">
        <f t="shared" si="0"/>
        <v>83.75</v>
      </c>
      <c r="N35" t="b">
        <v>1</v>
      </c>
      <c r="O35" t="s">
        <v>8265</v>
      </c>
      <c r="P35">
        <f t="shared" si="1"/>
        <v>102</v>
      </c>
      <c r="Q35" t="str">
        <f t="shared" si="4"/>
        <v>film &amp; video</v>
      </c>
      <c r="R35" t="str">
        <f t="shared" si="5"/>
        <v>television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6">
        <f t="shared" si="0"/>
        <v>49.88</v>
      </c>
      <c r="N36" t="b">
        <v>1</v>
      </c>
      <c r="O36" t="s">
        <v>8265</v>
      </c>
      <c r="P36">
        <f t="shared" si="1"/>
        <v>130</v>
      </c>
      <c r="Q36" t="str">
        <f t="shared" si="4"/>
        <v>film &amp; video</v>
      </c>
      <c r="R36" t="str">
        <f t="shared" si="5"/>
        <v>television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6">
        <f t="shared" si="0"/>
        <v>59.46</v>
      </c>
      <c r="N37" t="b">
        <v>1</v>
      </c>
      <c r="O37" t="s">
        <v>8265</v>
      </c>
      <c r="P37">
        <f t="shared" si="1"/>
        <v>167</v>
      </c>
      <c r="Q37" t="str">
        <f t="shared" si="4"/>
        <v>film &amp; video</v>
      </c>
      <c r="R37" t="str">
        <f t="shared" si="5"/>
        <v>television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6">
        <f t="shared" si="0"/>
        <v>193.84</v>
      </c>
      <c r="N38" t="b">
        <v>1</v>
      </c>
      <c r="O38" t="s">
        <v>8265</v>
      </c>
      <c r="P38">
        <f t="shared" si="1"/>
        <v>142</v>
      </c>
      <c r="Q38" t="str">
        <f t="shared" si="4"/>
        <v>film &amp; video</v>
      </c>
      <c r="R38" t="str">
        <f t="shared" si="5"/>
        <v>television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6">
        <f t="shared" si="0"/>
        <v>159.51</v>
      </c>
      <c r="N39" t="b">
        <v>1</v>
      </c>
      <c r="O39" t="s">
        <v>8265</v>
      </c>
      <c r="P39">
        <f t="shared" si="1"/>
        <v>183</v>
      </c>
      <c r="Q39" t="str">
        <f t="shared" si="4"/>
        <v>film &amp; video</v>
      </c>
      <c r="R39" t="str">
        <f t="shared" si="5"/>
        <v>television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6">
        <f t="shared" si="0"/>
        <v>41.68</v>
      </c>
      <c r="N40" t="b">
        <v>1</v>
      </c>
      <c r="O40" t="s">
        <v>8265</v>
      </c>
      <c r="P40">
        <f t="shared" si="1"/>
        <v>110</v>
      </c>
      <c r="Q40" t="str">
        <f t="shared" si="4"/>
        <v>film &amp; video</v>
      </c>
      <c r="R40" t="str">
        <f t="shared" si="5"/>
        <v>television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6">
        <f t="shared" si="0"/>
        <v>150.9</v>
      </c>
      <c r="N41" t="b">
        <v>1</v>
      </c>
      <c r="O41" t="s">
        <v>8265</v>
      </c>
      <c r="P41">
        <f t="shared" si="1"/>
        <v>131</v>
      </c>
      <c r="Q41" t="str">
        <f t="shared" si="4"/>
        <v>film &amp; video</v>
      </c>
      <c r="R41" t="str">
        <f t="shared" si="5"/>
        <v>television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6">
        <f t="shared" si="0"/>
        <v>126.69</v>
      </c>
      <c r="N42" t="b">
        <v>1</v>
      </c>
      <c r="O42" t="s">
        <v>8265</v>
      </c>
      <c r="P42">
        <f t="shared" si="1"/>
        <v>101</v>
      </c>
      <c r="Q42" t="str">
        <f t="shared" si="4"/>
        <v>film &amp; video</v>
      </c>
      <c r="R42" t="str">
        <f t="shared" si="5"/>
        <v>television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6">
        <f t="shared" si="0"/>
        <v>105.26</v>
      </c>
      <c r="N43" t="b">
        <v>1</v>
      </c>
      <c r="O43" t="s">
        <v>8265</v>
      </c>
      <c r="P43">
        <f t="shared" si="1"/>
        <v>100</v>
      </c>
      <c r="Q43" t="str">
        <f t="shared" si="4"/>
        <v>film &amp; video</v>
      </c>
      <c r="R43" t="str">
        <f t="shared" si="5"/>
        <v>television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6">
        <f t="shared" si="0"/>
        <v>117.51</v>
      </c>
      <c r="N44" t="b">
        <v>1</v>
      </c>
      <c r="O44" t="s">
        <v>8265</v>
      </c>
      <c r="P44">
        <f t="shared" si="1"/>
        <v>142</v>
      </c>
      <c r="Q44" t="str">
        <f t="shared" si="4"/>
        <v>film &amp; video</v>
      </c>
      <c r="R44" t="str">
        <f t="shared" si="5"/>
        <v>television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6">
        <f t="shared" si="0"/>
        <v>117.36</v>
      </c>
      <c r="N45" t="b">
        <v>1</v>
      </c>
      <c r="O45" t="s">
        <v>8265</v>
      </c>
      <c r="P45">
        <f t="shared" si="1"/>
        <v>309</v>
      </c>
      <c r="Q45" t="str">
        <f t="shared" si="4"/>
        <v>film &amp; video</v>
      </c>
      <c r="R45" t="str">
        <f t="shared" si="5"/>
        <v>television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6">
        <f t="shared" si="0"/>
        <v>133.33000000000001</v>
      </c>
      <c r="N46" t="b">
        <v>1</v>
      </c>
      <c r="O46" t="s">
        <v>8265</v>
      </c>
      <c r="P46">
        <f t="shared" si="1"/>
        <v>100</v>
      </c>
      <c r="Q46" t="str">
        <f t="shared" si="4"/>
        <v>film &amp; video</v>
      </c>
      <c r="R46" t="str">
        <f t="shared" si="5"/>
        <v>television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6">
        <f t="shared" si="0"/>
        <v>98.36</v>
      </c>
      <c r="N47" t="b">
        <v>1</v>
      </c>
      <c r="O47" t="s">
        <v>8265</v>
      </c>
      <c r="P47">
        <f t="shared" si="1"/>
        <v>120</v>
      </c>
      <c r="Q47" t="str">
        <f t="shared" si="4"/>
        <v>film &amp; video</v>
      </c>
      <c r="R47" t="str">
        <f t="shared" si="5"/>
        <v>television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6">
        <f t="shared" si="0"/>
        <v>194.44</v>
      </c>
      <c r="N48" t="b">
        <v>1</v>
      </c>
      <c r="O48" t="s">
        <v>8265</v>
      </c>
      <c r="P48">
        <f t="shared" si="1"/>
        <v>104</v>
      </c>
      <c r="Q48" t="str">
        <f t="shared" si="4"/>
        <v>film &amp; video</v>
      </c>
      <c r="R48" t="str">
        <f t="shared" si="5"/>
        <v>television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6">
        <f t="shared" si="0"/>
        <v>76.87</v>
      </c>
      <c r="N49" t="b">
        <v>1</v>
      </c>
      <c r="O49" t="s">
        <v>8265</v>
      </c>
      <c r="P49">
        <f t="shared" si="1"/>
        <v>108</v>
      </c>
      <c r="Q49" t="str">
        <f t="shared" si="4"/>
        <v>film &amp; video</v>
      </c>
      <c r="R49" t="str">
        <f t="shared" si="5"/>
        <v>television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6">
        <f t="shared" si="0"/>
        <v>56.82</v>
      </c>
      <c r="N50" t="b">
        <v>1</v>
      </c>
      <c r="O50" t="s">
        <v>8265</v>
      </c>
      <c r="P50">
        <f t="shared" si="1"/>
        <v>108</v>
      </c>
      <c r="Q50" t="str">
        <f t="shared" si="4"/>
        <v>film &amp; video</v>
      </c>
      <c r="R50" t="str">
        <f t="shared" si="5"/>
        <v>television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6">
        <f t="shared" si="0"/>
        <v>137.93</v>
      </c>
      <c r="N51" t="b">
        <v>1</v>
      </c>
      <c r="O51" t="s">
        <v>8265</v>
      </c>
      <c r="P51">
        <f t="shared" si="1"/>
        <v>100</v>
      </c>
      <c r="Q51" t="str">
        <f t="shared" si="4"/>
        <v>film &amp; video</v>
      </c>
      <c r="R51" t="str">
        <f t="shared" si="5"/>
        <v>television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6">
        <f t="shared" si="0"/>
        <v>27.27</v>
      </c>
      <c r="N52" t="b">
        <v>1</v>
      </c>
      <c r="O52" t="s">
        <v>8265</v>
      </c>
      <c r="P52">
        <f t="shared" si="1"/>
        <v>100</v>
      </c>
      <c r="Q52" t="str">
        <f t="shared" si="4"/>
        <v>film &amp; video</v>
      </c>
      <c r="R52" t="str">
        <f t="shared" si="5"/>
        <v>television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6">
        <f t="shared" si="0"/>
        <v>118.34</v>
      </c>
      <c r="N53" t="b">
        <v>1</v>
      </c>
      <c r="O53" t="s">
        <v>8265</v>
      </c>
      <c r="P53">
        <f t="shared" si="1"/>
        <v>128</v>
      </c>
      <c r="Q53" t="str">
        <f t="shared" si="4"/>
        <v>film &amp; video</v>
      </c>
      <c r="R53" t="str">
        <f t="shared" si="5"/>
        <v>television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6">
        <f t="shared" si="0"/>
        <v>223.48</v>
      </c>
      <c r="N54" t="b">
        <v>1</v>
      </c>
      <c r="O54" t="s">
        <v>8265</v>
      </c>
      <c r="P54">
        <f t="shared" si="1"/>
        <v>116</v>
      </c>
      <c r="Q54" t="str">
        <f t="shared" si="4"/>
        <v>film &amp; video</v>
      </c>
      <c r="R54" t="str">
        <f t="shared" si="5"/>
        <v>television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6">
        <f t="shared" si="0"/>
        <v>28.11</v>
      </c>
      <c r="N55" t="b">
        <v>1</v>
      </c>
      <c r="O55" t="s">
        <v>8265</v>
      </c>
      <c r="P55">
        <f t="shared" si="1"/>
        <v>110</v>
      </c>
      <c r="Q55" t="str">
        <f t="shared" si="4"/>
        <v>film &amp; video</v>
      </c>
      <c r="R55" t="str">
        <f t="shared" si="5"/>
        <v>television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6">
        <f t="shared" si="0"/>
        <v>194.23</v>
      </c>
      <c r="N56" t="b">
        <v>1</v>
      </c>
      <c r="O56" t="s">
        <v>8265</v>
      </c>
      <c r="P56">
        <f t="shared" si="1"/>
        <v>101</v>
      </c>
      <c r="Q56" t="str">
        <f t="shared" si="4"/>
        <v>film &amp; video</v>
      </c>
      <c r="R56" t="str">
        <f t="shared" si="5"/>
        <v>television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6">
        <f t="shared" si="0"/>
        <v>128.94999999999999</v>
      </c>
      <c r="N57" t="b">
        <v>1</v>
      </c>
      <c r="O57" t="s">
        <v>8265</v>
      </c>
      <c r="P57">
        <f t="shared" si="1"/>
        <v>129</v>
      </c>
      <c r="Q57" t="str">
        <f t="shared" si="4"/>
        <v>film &amp; video</v>
      </c>
      <c r="R57" t="str">
        <f t="shared" si="5"/>
        <v>television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6">
        <f t="shared" si="0"/>
        <v>49.32</v>
      </c>
      <c r="N58" t="b">
        <v>1</v>
      </c>
      <c r="O58" t="s">
        <v>8265</v>
      </c>
      <c r="P58">
        <f t="shared" si="1"/>
        <v>107</v>
      </c>
      <c r="Q58" t="str">
        <f t="shared" si="4"/>
        <v>film &amp; video</v>
      </c>
      <c r="R58" t="str">
        <f t="shared" si="5"/>
        <v>television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6">
        <f t="shared" si="0"/>
        <v>221.52</v>
      </c>
      <c r="N59" t="b">
        <v>1</v>
      </c>
      <c r="O59" t="s">
        <v>8265</v>
      </c>
      <c r="P59">
        <f t="shared" si="1"/>
        <v>102</v>
      </c>
      <c r="Q59" t="str">
        <f t="shared" si="4"/>
        <v>film &amp; video</v>
      </c>
      <c r="R59" t="str">
        <f t="shared" si="5"/>
        <v>television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6">
        <f t="shared" si="0"/>
        <v>137.21</v>
      </c>
      <c r="N60" t="b">
        <v>1</v>
      </c>
      <c r="O60" t="s">
        <v>8265</v>
      </c>
      <c r="P60">
        <f t="shared" si="1"/>
        <v>103</v>
      </c>
      <c r="Q60" t="str">
        <f t="shared" si="4"/>
        <v>film &amp; video</v>
      </c>
      <c r="R60" t="str">
        <f t="shared" si="5"/>
        <v>television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6">
        <f t="shared" si="0"/>
        <v>606.82000000000005</v>
      </c>
      <c r="N61" t="b">
        <v>1</v>
      </c>
      <c r="O61" t="s">
        <v>8265</v>
      </c>
      <c r="P61">
        <f t="shared" si="1"/>
        <v>100</v>
      </c>
      <c r="Q61" t="str">
        <f t="shared" si="4"/>
        <v>film &amp; video</v>
      </c>
      <c r="R61" t="str">
        <f t="shared" si="5"/>
        <v>television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6">
        <f t="shared" si="0"/>
        <v>43.04</v>
      </c>
      <c r="N62" t="b">
        <v>1</v>
      </c>
      <c r="O62" t="s">
        <v>8266</v>
      </c>
      <c r="P62">
        <f t="shared" si="1"/>
        <v>103</v>
      </c>
      <c r="Q62" t="str">
        <f t="shared" si="4"/>
        <v>film &amp; video</v>
      </c>
      <c r="R62" t="str">
        <f t="shared" si="5"/>
        <v>shorts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6">
        <f t="shared" si="0"/>
        <v>322.39</v>
      </c>
      <c r="N63" t="b">
        <v>1</v>
      </c>
      <c r="O63" t="s">
        <v>8266</v>
      </c>
      <c r="P63">
        <f t="shared" si="1"/>
        <v>148</v>
      </c>
      <c r="Q63" t="str">
        <f t="shared" si="4"/>
        <v>film &amp; video</v>
      </c>
      <c r="R63" t="str">
        <f t="shared" si="5"/>
        <v>shorts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6">
        <f t="shared" si="0"/>
        <v>96.71</v>
      </c>
      <c r="N64" t="b">
        <v>1</v>
      </c>
      <c r="O64" t="s">
        <v>8266</v>
      </c>
      <c r="P64">
        <f t="shared" si="1"/>
        <v>155</v>
      </c>
      <c r="Q64" t="str">
        <f t="shared" si="4"/>
        <v>film &amp; video</v>
      </c>
      <c r="R64" t="str">
        <f t="shared" si="5"/>
        <v>shorts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6">
        <f t="shared" si="0"/>
        <v>35.47</v>
      </c>
      <c r="N65" t="b">
        <v>1</v>
      </c>
      <c r="O65" t="s">
        <v>8266</v>
      </c>
      <c r="P65">
        <f t="shared" si="1"/>
        <v>114</v>
      </c>
      <c r="Q65" t="str">
        <f t="shared" si="4"/>
        <v>film &amp; video</v>
      </c>
      <c r="R65" t="str">
        <f t="shared" si="5"/>
        <v>shorts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6">
        <f t="shared" ref="M66:M129" si="6">ROUND(SUM(E66/L66),2)</f>
        <v>86.67</v>
      </c>
      <c r="N66" t="b">
        <v>1</v>
      </c>
      <c r="O66" t="s">
        <v>8266</v>
      </c>
      <c r="P66">
        <f t="shared" ref="P66:P129" si="7">+ROUND(SUM(E66/D66)*100,0)</f>
        <v>173</v>
      </c>
      <c r="Q66" t="str">
        <f t="shared" si="4"/>
        <v>film &amp; video</v>
      </c>
      <c r="R66" t="str">
        <f t="shared" si="5"/>
        <v>shorts</v>
      </c>
      <c r="S66" s="10">
        <f t="shared" ref="S66:S129" si="8">(((J66/60)/60)/24)+DATE(1970,1,1)</f>
        <v>41433.01829861111</v>
      </c>
      <c r="T66" s="10">
        <f t="shared" ref="T66:T129" si="9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6">
        <f t="shared" si="6"/>
        <v>132.05000000000001</v>
      </c>
      <c r="N67" t="b">
        <v>1</v>
      </c>
      <c r="O67" t="s">
        <v>8266</v>
      </c>
      <c r="P67">
        <f t="shared" si="7"/>
        <v>108</v>
      </c>
      <c r="Q67" t="str">
        <f t="shared" ref="Q67:Q130" si="10">LEFT(O67,FIND("/",O67)-1)</f>
        <v>film &amp; video</v>
      </c>
      <c r="R67" t="str">
        <f t="shared" ref="R67:R130" si="11">RIGHT(O67,LEN(O67)-FIND("/",O67))</f>
        <v>shorts</v>
      </c>
      <c r="S67" s="10">
        <f t="shared" si="8"/>
        <v>41835.821226851855</v>
      </c>
      <c r="T67" s="10">
        <f t="shared" si="9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6">
        <f t="shared" si="6"/>
        <v>91.23</v>
      </c>
      <c r="N68" t="b">
        <v>1</v>
      </c>
      <c r="O68" t="s">
        <v>8266</v>
      </c>
      <c r="P68">
        <f t="shared" si="7"/>
        <v>119</v>
      </c>
      <c r="Q68" t="str">
        <f t="shared" si="10"/>
        <v>film &amp; video</v>
      </c>
      <c r="R68" t="str">
        <f t="shared" si="11"/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6">
        <f t="shared" si="6"/>
        <v>116.25</v>
      </c>
      <c r="N69" t="b">
        <v>1</v>
      </c>
      <c r="O69" t="s">
        <v>8266</v>
      </c>
      <c r="P69">
        <f t="shared" si="7"/>
        <v>116</v>
      </c>
      <c r="Q69" t="str">
        <f t="shared" si="10"/>
        <v>film &amp; video</v>
      </c>
      <c r="R69" t="str">
        <f t="shared" si="11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6">
        <f t="shared" si="6"/>
        <v>21.19</v>
      </c>
      <c r="N70" t="b">
        <v>1</v>
      </c>
      <c r="O70" t="s">
        <v>8266</v>
      </c>
      <c r="P70">
        <f t="shared" si="7"/>
        <v>127</v>
      </c>
      <c r="Q70" t="str">
        <f t="shared" si="10"/>
        <v>film &amp; video</v>
      </c>
      <c r="R70" t="str">
        <f t="shared" si="11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6">
        <f t="shared" si="6"/>
        <v>62.33</v>
      </c>
      <c r="N71" t="b">
        <v>1</v>
      </c>
      <c r="O71" t="s">
        <v>8266</v>
      </c>
      <c r="P71">
        <f t="shared" si="7"/>
        <v>111</v>
      </c>
      <c r="Q71" t="str">
        <f t="shared" si="10"/>
        <v>film &amp; video</v>
      </c>
      <c r="R71" t="str">
        <f t="shared" si="11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6">
        <f t="shared" si="6"/>
        <v>37.409999999999997</v>
      </c>
      <c r="N72" t="b">
        <v>1</v>
      </c>
      <c r="O72" t="s">
        <v>8266</v>
      </c>
      <c r="P72">
        <f t="shared" si="7"/>
        <v>127</v>
      </c>
      <c r="Q72" t="str">
        <f t="shared" si="10"/>
        <v>film &amp; video</v>
      </c>
      <c r="R72" t="str">
        <f t="shared" si="11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6">
        <f t="shared" si="6"/>
        <v>69.72</v>
      </c>
      <c r="N73" t="b">
        <v>1</v>
      </c>
      <c r="O73" t="s">
        <v>8266</v>
      </c>
      <c r="P73">
        <f t="shared" si="7"/>
        <v>124</v>
      </c>
      <c r="Q73" t="str">
        <f t="shared" si="10"/>
        <v>film &amp; video</v>
      </c>
      <c r="R73" t="str">
        <f t="shared" si="11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6">
        <f t="shared" si="6"/>
        <v>58.17</v>
      </c>
      <c r="N74" t="b">
        <v>1</v>
      </c>
      <c r="O74" t="s">
        <v>8266</v>
      </c>
      <c r="P74">
        <f t="shared" si="7"/>
        <v>108</v>
      </c>
      <c r="Q74" t="str">
        <f t="shared" si="10"/>
        <v>film &amp; video</v>
      </c>
      <c r="R74" t="str">
        <f t="shared" si="11"/>
        <v>shorts</v>
      </c>
      <c r="S74" s="10">
        <f t="shared" si="8"/>
        <v>41208.010196759256</v>
      </c>
      <c r="T74" s="10">
        <f t="shared" si="9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6">
        <f t="shared" si="6"/>
        <v>50</v>
      </c>
      <c r="N75" t="b">
        <v>1</v>
      </c>
      <c r="O75" t="s">
        <v>8266</v>
      </c>
      <c r="P75">
        <f t="shared" si="7"/>
        <v>100</v>
      </c>
      <c r="Q75" t="str">
        <f t="shared" si="10"/>
        <v>film &amp; video</v>
      </c>
      <c r="R75" t="str">
        <f t="shared" si="11"/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6">
        <f t="shared" si="6"/>
        <v>19.47</v>
      </c>
      <c r="N76" t="b">
        <v>1</v>
      </c>
      <c r="O76" t="s">
        <v>8266</v>
      </c>
      <c r="P76">
        <f t="shared" si="7"/>
        <v>113</v>
      </c>
      <c r="Q76" t="str">
        <f t="shared" si="10"/>
        <v>film &amp; video</v>
      </c>
      <c r="R76" t="str">
        <f t="shared" si="11"/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6">
        <f t="shared" si="6"/>
        <v>85.96</v>
      </c>
      <c r="N77" t="b">
        <v>1</v>
      </c>
      <c r="O77" t="s">
        <v>8266</v>
      </c>
      <c r="P77">
        <f t="shared" si="7"/>
        <v>115</v>
      </c>
      <c r="Q77" t="str">
        <f t="shared" si="10"/>
        <v>film &amp; video</v>
      </c>
      <c r="R77" t="str">
        <f t="shared" si="11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6">
        <f t="shared" si="6"/>
        <v>30.67</v>
      </c>
      <c r="N78" t="b">
        <v>1</v>
      </c>
      <c r="O78" t="s">
        <v>8266</v>
      </c>
      <c r="P78">
        <f t="shared" si="7"/>
        <v>153</v>
      </c>
      <c r="Q78" t="str">
        <f t="shared" si="10"/>
        <v>film &amp; video</v>
      </c>
      <c r="R78" t="str">
        <f t="shared" si="11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6">
        <f t="shared" si="6"/>
        <v>60.38</v>
      </c>
      <c r="N79" t="b">
        <v>1</v>
      </c>
      <c r="O79" t="s">
        <v>8266</v>
      </c>
      <c r="P79">
        <f t="shared" si="7"/>
        <v>393</v>
      </c>
      <c r="Q79" t="str">
        <f t="shared" si="10"/>
        <v>film &amp; video</v>
      </c>
      <c r="R79" t="str">
        <f t="shared" si="11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6">
        <f t="shared" si="6"/>
        <v>38.6</v>
      </c>
      <c r="N80" t="b">
        <v>1</v>
      </c>
      <c r="O80" t="s">
        <v>8266</v>
      </c>
      <c r="P80">
        <f t="shared" si="7"/>
        <v>2702</v>
      </c>
      <c r="Q80" t="str">
        <f t="shared" si="10"/>
        <v>film &amp; video</v>
      </c>
      <c r="R80" t="str">
        <f t="shared" si="11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6">
        <f t="shared" si="6"/>
        <v>40.270000000000003</v>
      </c>
      <c r="N81" t="b">
        <v>1</v>
      </c>
      <c r="O81" t="s">
        <v>8266</v>
      </c>
      <c r="P81">
        <f t="shared" si="7"/>
        <v>127</v>
      </c>
      <c r="Q81" t="str">
        <f t="shared" si="10"/>
        <v>film &amp; video</v>
      </c>
      <c r="R81" t="str">
        <f t="shared" si="11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6">
        <f t="shared" si="6"/>
        <v>273.83</v>
      </c>
      <c r="N82" t="b">
        <v>1</v>
      </c>
      <c r="O82" t="s">
        <v>8266</v>
      </c>
      <c r="P82">
        <f t="shared" si="7"/>
        <v>107</v>
      </c>
      <c r="Q82" t="str">
        <f t="shared" si="10"/>
        <v>film &amp; video</v>
      </c>
      <c r="R82" t="str">
        <f t="shared" si="11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6">
        <f t="shared" si="6"/>
        <v>53.04</v>
      </c>
      <c r="N83" t="b">
        <v>1</v>
      </c>
      <c r="O83" t="s">
        <v>8266</v>
      </c>
      <c r="P83">
        <f t="shared" si="7"/>
        <v>198</v>
      </c>
      <c r="Q83" t="str">
        <f t="shared" si="10"/>
        <v>film &amp; video</v>
      </c>
      <c r="R83" t="str">
        <f t="shared" si="11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6">
        <f t="shared" si="6"/>
        <v>40.01</v>
      </c>
      <c r="N84" t="b">
        <v>1</v>
      </c>
      <c r="O84" t="s">
        <v>8266</v>
      </c>
      <c r="P84">
        <f t="shared" si="7"/>
        <v>100</v>
      </c>
      <c r="Q84" t="str">
        <f t="shared" si="10"/>
        <v>film &amp; video</v>
      </c>
      <c r="R84" t="str">
        <f t="shared" si="11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6">
        <f t="shared" si="6"/>
        <v>15.77</v>
      </c>
      <c r="N85" t="b">
        <v>1</v>
      </c>
      <c r="O85" t="s">
        <v>8266</v>
      </c>
      <c r="P85">
        <f t="shared" si="7"/>
        <v>103</v>
      </c>
      <c r="Q85" t="str">
        <f t="shared" si="10"/>
        <v>film &amp; video</v>
      </c>
      <c r="R85" t="str">
        <f t="shared" si="11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6">
        <f t="shared" si="6"/>
        <v>71.430000000000007</v>
      </c>
      <c r="N86" t="b">
        <v>1</v>
      </c>
      <c r="O86" t="s">
        <v>8266</v>
      </c>
      <c r="P86">
        <f t="shared" si="7"/>
        <v>100</v>
      </c>
      <c r="Q86" t="str">
        <f t="shared" si="10"/>
        <v>film &amp; video</v>
      </c>
      <c r="R86" t="str">
        <f t="shared" si="11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6">
        <f t="shared" si="6"/>
        <v>71.709999999999994</v>
      </c>
      <c r="N87" t="b">
        <v>1</v>
      </c>
      <c r="O87" t="s">
        <v>8266</v>
      </c>
      <c r="P87">
        <f t="shared" si="7"/>
        <v>126</v>
      </c>
      <c r="Q87" t="str">
        <f t="shared" si="10"/>
        <v>film &amp; video</v>
      </c>
      <c r="R87" t="str">
        <f t="shared" si="11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6">
        <f t="shared" si="6"/>
        <v>375.76</v>
      </c>
      <c r="N88" t="b">
        <v>1</v>
      </c>
      <c r="O88" t="s">
        <v>8266</v>
      </c>
      <c r="P88">
        <f t="shared" si="7"/>
        <v>106</v>
      </c>
      <c r="Q88" t="str">
        <f t="shared" si="10"/>
        <v>film &amp; video</v>
      </c>
      <c r="R88" t="str">
        <f t="shared" si="11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6">
        <f t="shared" si="6"/>
        <v>104.6</v>
      </c>
      <c r="N89" t="b">
        <v>1</v>
      </c>
      <c r="O89" t="s">
        <v>8266</v>
      </c>
      <c r="P89">
        <f t="shared" si="7"/>
        <v>105</v>
      </c>
      <c r="Q89" t="str">
        <f t="shared" si="10"/>
        <v>film &amp; video</v>
      </c>
      <c r="R89" t="str">
        <f t="shared" si="11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6">
        <f t="shared" si="6"/>
        <v>60</v>
      </c>
      <c r="N90" t="b">
        <v>1</v>
      </c>
      <c r="O90" t="s">
        <v>8266</v>
      </c>
      <c r="P90">
        <f t="shared" si="7"/>
        <v>103</v>
      </c>
      <c r="Q90" t="str">
        <f t="shared" si="10"/>
        <v>film &amp; video</v>
      </c>
      <c r="R90" t="str">
        <f t="shared" si="11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6">
        <f t="shared" si="6"/>
        <v>123.29</v>
      </c>
      <c r="N91" t="b">
        <v>1</v>
      </c>
      <c r="O91" t="s">
        <v>8266</v>
      </c>
      <c r="P91">
        <f t="shared" si="7"/>
        <v>115</v>
      </c>
      <c r="Q91" t="str">
        <f t="shared" si="10"/>
        <v>film &amp; video</v>
      </c>
      <c r="R91" t="str">
        <f t="shared" si="11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6">
        <f t="shared" si="6"/>
        <v>31.38</v>
      </c>
      <c r="N92" t="b">
        <v>1</v>
      </c>
      <c r="O92" t="s">
        <v>8266</v>
      </c>
      <c r="P92">
        <f t="shared" si="7"/>
        <v>100</v>
      </c>
      <c r="Q92" t="str">
        <f t="shared" si="10"/>
        <v>film &amp; video</v>
      </c>
      <c r="R92" t="str">
        <f t="shared" si="11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6">
        <f t="shared" si="6"/>
        <v>78.260000000000005</v>
      </c>
      <c r="N93" t="b">
        <v>1</v>
      </c>
      <c r="O93" t="s">
        <v>8266</v>
      </c>
      <c r="P93">
        <f t="shared" si="7"/>
        <v>120</v>
      </c>
      <c r="Q93" t="str">
        <f t="shared" si="10"/>
        <v>film &amp; video</v>
      </c>
      <c r="R93" t="str">
        <f t="shared" si="11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6">
        <f t="shared" si="6"/>
        <v>122.33</v>
      </c>
      <c r="N94" t="b">
        <v>1</v>
      </c>
      <c r="O94" t="s">
        <v>8266</v>
      </c>
      <c r="P94">
        <f t="shared" si="7"/>
        <v>105</v>
      </c>
      <c r="Q94" t="str">
        <f t="shared" si="10"/>
        <v>film &amp; video</v>
      </c>
      <c r="R94" t="str">
        <f t="shared" si="11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6">
        <f t="shared" si="6"/>
        <v>73.73</v>
      </c>
      <c r="N95" t="b">
        <v>1</v>
      </c>
      <c r="O95" t="s">
        <v>8266</v>
      </c>
      <c r="P95">
        <f t="shared" si="7"/>
        <v>111</v>
      </c>
      <c r="Q95" t="str">
        <f t="shared" si="10"/>
        <v>film &amp; video</v>
      </c>
      <c r="R95" t="str">
        <f t="shared" si="11"/>
        <v>shorts</v>
      </c>
      <c r="S95" s="10">
        <f t="shared" si="8"/>
        <v>41065.858067129629</v>
      </c>
      <c r="T95" s="10">
        <f t="shared" si="9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6">
        <f t="shared" si="6"/>
        <v>21.67</v>
      </c>
      <c r="N96" t="b">
        <v>1</v>
      </c>
      <c r="O96" t="s">
        <v>8266</v>
      </c>
      <c r="P96">
        <f t="shared" si="7"/>
        <v>104</v>
      </c>
      <c r="Q96" t="str">
        <f t="shared" si="10"/>
        <v>film &amp; video</v>
      </c>
      <c r="R96" t="str">
        <f t="shared" si="11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6">
        <f t="shared" si="6"/>
        <v>21.9</v>
      </c>
      <c r="N97" t="b">
        <v>1</v>
      </c>
      <c r="O97" t="s">
        <v>8266</v>
      </c>
      <c r="P97">
        <f t="shared" si="7"/>
        <v>131</v>
      </c>
      <c r="Q97" t="str">
        <f t="shared" si="10"/>
        <v>film &amp; video</v>
      </c>
      <c r="R97" t="str">
        <f t="shared" si="11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6">
        <f t="shared" si="6"/>
        <v>50.59</v>
      </c>
      <c r="N98" t="b">
        <v>1</v>
      </c>
      <c r="O98" t="s">
        <v>8266</v>
      </c>
      <c r="P98">
        <f t="shared" si="7"/>
        <v>115</v>
      </c>
      <c r="Q98" t="str">
        <f t="shared" si="10"/>
        <v>film &amp; video</v>
      </c>
      <c r="R98" t="str">
        <f t="shared" si="11"/>
        <v>shorts</v>
      </c>
      <c r="S98" s="10">
        <f t="shared" si="8"/>
        <v>40324.662511574075</v>
      </c>
      <c r="T98" s="10">
        <f t="shared" si="9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6">
        <f t="shared" si="6"/>
        <v>53.13</v>
      </c>
      <c r="N99" t="b">
        <v>1</v>
      </c>
      <c r="O99" t="s">
        <v>8266</v>
      </c>
      <c r="P99">
        <f t="shared" si="7"/>
        <v>106</v>
      </c>
      <c r="Q99" t="str">
        <f t="shared" si="10"/>
        <v>film &amp; video</v>
      </c>
      <c r="R99" t="str">
        <f t="shared" si="11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6">
        <f t="shared" si="6"/>
        <v>56.67</v>
      </c>
      <c r="N100" t="b">
        <v>1</v>
      </c>
      <c r="O100" t="s">
        <v>8266</v>
      </c>
      <c r="P100">
        <f t="shared" si="7"/>
        <v>106</v>
      </c>
      <c r="Q100" t="str">
        <f t="shared" si="10"/>
        <v>film &amp; video</v>
      </c>
      <c r="R100" t="str">
        <f t="shared" si="11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6">
        <f t="shared" si="6"/>
        <v>40.78</v>
      </c>
      <c r="N101" t="b">
        <v>1</v>
      </c>
      <c r="O101" t="s">
        <v>8266</v>
      </c>
      <c r="P101">
        <f t="shared" si="7"/>
        <v>106</v>
      </c>
      <c r="Q101" t="str">
        <f t="shared" si="10"/>
        <v>film &amp; video</v>
      </c>
      <c r="R101" t="str">
        <f t="shared" si="11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6">
        <f t="shared" si="6"/>
        <v>192.31</v>
      </c>
      <c r="N102" t="b">
        <v>1</v>
      </c>
      <c r="O102" t="s">
        <v>8266</v>
      </c>
      <c r="P102">
        <f t="shared" si="7"/>
        <v>100</v>
      </c>
      <c r="Q102" t="str">
        <f t="shared" si="10"/>
        <v>film &amp; video</v>
      </c>
      <c r="R102" t="str">
        <f t="shared" si="11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6">
        <f t="shared" si="6"/>
        <v>100</v>
      </c>
      <c r="N103" t="b">
        <v>1</v>
      </c>
      <c r="O103" t="s">
        <v>8266</v>
      </c>
      <c r="P103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6">
        <f t="shared" si="6"/>
        <v>117.92</v>
      </c>
      <c r="N104" t="b">
        <v>1</v>
      </c>
      <c r="O104" t="s">
        <v>8266</v>
      </c>
      <c r="P104">
        <f t="shared" si="7"/>
        <v>128</v>
      </c>
      <c r="Q104" t="str">
        <f t="shared" si="10"/>
        <v>film &amp; video</v>
      </c>
      <c r="R104" t="str">
        <f t="shared" si="11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6">
        <f t="shared" si="6"/>
        <v>27.9</v>
      </c>
      <c r="N105" t="b">
        <v>1</v>
      </c>
      <c r="O105" t="s">
        <v>8266</v>
      </c>
      <c r="P105">
        <f t="shared" si="7"/>
        <v>105</v>
      </c>
      <c r="Q105" t="str">
        <f t="shared" si="10"/>
        <v>film &amp; video</v>
      </c>
      <c r="R105" t="str">
        <f t="shared" si="11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6">
        <f t="shared" si="6"/>
        <v>60</v>
      </c>
      <c r="N106" t="b">
        <v>1</v>
      </c>
      <c r="O106" t="s">
        <v>8266</v>
      </c>
      <c r="P106">
        <f t="shared" si="7"/>
        <v>120</v>
      </c>
      <c r="Q106" t="str">
        <f t="shared" si="10"/>
        <v>film &amp; video</v>
      </c>
      <c r="R106" t="str">
        <f t="shared" si="11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6">
        <f t="shared" si="6"/>
        <v>39.380000000000003</v>
      </c>
      <c r="N107" t="b">
        <v>1</v>
      </c>
      <c r="O107" t="s">
        <v>8266</v>
      </c>
      <c r="P107">
        <f t="shared" si="7"/>
        <v>107</v>
      </c>
      <c r="Q107" t="str">
        <f t="shared" si="10"/>
        <v>film &amp; video</v>
      </c>
      <c r="R107" t="str">
        <f t="shared" si="11"/>
        <v>shorts</v>
      </c>
      <c r="S107" s="10">
        <f t="shared" si="8"/>
        <v>42485.724768518514</v>
      </c>
      <c r="T107" s="10">
        <f t="shared" si="9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6">
        <f t="shared" si="6"/>
        <v>186.11</v>
      </c>
      <c r="N108" t="b">
        <v>1</v>
      </c>
      <c r="O108" t="s">
        <v>8266</v>
      </c>
      <c r="P108">
        <f t="shared" si="7"/>
        <v>101</v>
      </c>
      <c r="Q108" t="str">
        <f t="shared" si="10"/>
        <v>film &amp; video</v>
      </c>
      <c r="R108" t="str">
        <f t="shared" si="11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6">
        <f t="shared" si="6"/>
        <v>111.38</v>
      </c>
      <c r="N109" t="b">
        <v>1</v>
      </c>
      <c r="O109" t="s">
        <v>8266</v>
      </c>
      <c r="P109">
        <f t="shared" si="7"/>
        <v>102</v>
      </c>
      <c r="Q109" t="str">
        <f t="shared" si="10"/>
        <v>film &amp; video</v>
      </c>
      <c r="R109" t="str">
        <f t="shared" si="11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6">
        <f t="shared" si="6"/>
        <v>78.72</v>
      </c>
      <c r="N110" t="b">
        <v>1</v>
      </c>
      <c r="O110" t="s">
        <v>8266</v>
      </c>
      <c r="P110">
        <f t="shared" si="7"/>
        <v>247</v>
      </c>
      <c r="Q110" t="str">
        <f t="shared" si="10"/>
        <v>film &amp; video</v>
      </c>
      <c r="R110" t="str">
        <f t="shared" si="11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6">
        <f t="shared" si="6"/>
        <v>46.7</v>
      </c>
      <c r="N111" t="b">
        <v>1</v>
      </c>
      <c r="O111" t="s">
        <v>8266</v>
      </c>
      <c r="P111">
        <f t="shared" si="7"/>
        <v>220</v>
      </c>
      <c r="Q111" t="str">
        <f t="shared" si="10"/>
        <v>film &amp; video</v>
      </c>
      <c r="R111" t="str">
        <f t="shared" si="11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6">
        <f t="shared" si="6"/>
        <v>65.38</v>
      </c>
      <c r="N112" t="b">
        <v>1</v>
      </c>
      <c r="O112" t="s">
        <v>8266</v>
      </c>
      <c r="P112">
        <f t="shared" si="7"/>
        <v>131</v>
      </c>
      <c r="Q112" t="str">
        <f t="shared" si="10"/>
        <v>film &amp; video</v>
      </c>
      <c r="R112" t="str">
        <f t="shared" si="11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6">
        <f t="shared" si="6"/>
        <v>102.08</v>
      </c>
      <c r="N113" t="b">
        <v>1</v>
      </c>
      <c r="O113" t="s">
        <v>8266</v>
      </c>
      <c r="P113">
        <f t="shared" si="7"/>
        <v>155</v>
      </c>
      <c r="Q113" t="str">
        <f t="shared" si="10"/>
        <v>film &amp; video</v>
      </c>
      <c r="R113" t="str">
        <f t="shared" si="11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6">
        <f t="shared" si="6"/>
        <v>64.2</v>
      </c>
      <c r="N114" t="b">
        <v>1</v>
      </c>
      <c r="O114" t="s">
        <v>8266</v>
      </c>
      <c r="P114">
        <f t="shared" si="7"/>
        <v>104</v>
      </c>
      <c r="Q114" t="str">
        <f t="shared" si="10"/>
        <v>film &amp; video</v>
      </c>
      <c r="R114" t="str">
        <f t="shared" si="11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6">
        <f t="shared" si="6"/>
        <v>90.38</v>
      </c>
      <c r="N115" t="b">
        <v>1</v>
      </c>
      <c r="O115" t="s">
        <v>8266</v>
      </c>
      <c r="P115">
        <f t="shared" si="7"/>
        <v>141</v>
      </c>
      <c r="Q115" t="str">
        <f t="shared" si="10"/>
        <v>film &amp; video</v>
      </c>
      <c r="R115" t="str">
        <f t="shared" si="11"/>
        <v>shorts</v>
      </c>
      <c r="S115" s="10">
        <f t="shared" si="8"/>
        <v>40753.758425925924</v>
      </c>
      <c r="T115" s="10">
        <f t="shared" si="9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6">
        <f t="shared" si="6"/>
        <v>88.57</v>
      </c>
      <c r="N116" t="b">
        <v>1</v>
      </c>
      <c r="O116" t="s">
        <v>8266</v>
      </c>
      <c r="P116">
        <f t="shared" si="7"/>
        <v>103</v>
      </c>
      <c r="Q116" t="str">
        <f t="shared" si="10"/>
        <v>film &amp; video</v>
      </c>
      <c r="R116" t="str">
        <f t="shared" si="11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6">
        <f t="shared" si="6"/>
        <v>28.73</v>
      </c>
      <c r="N117" t="b">
        <v>1</v>
      </c>
      <c r="O117" t="s">
        <v>8266</v>
      </c>
      <c r="P117">
        <f t="shared" si="7"/>
        <v>140</v>
      </c>
      <c r="Q117" t="str">
        <f t="shared" si="10"/>
        <v>film &amp; video</v>
      </c>
      <c r="R117" t="str">
        <f t="shared" si="11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6">
        <f t="shared" si="6"/>
        <v>69.790000000000006</v>
      </c>
      <c r="N118" t="b">
        <v>1</v>
      </c>
      <c r="O118" t="s">
        <v>8266</v>
      </c>
      <c r="P118">
        <f t="shared" si="7"/>
        <v>114</v>
      </c>
      <c r="Q118" t="str">
        <f t="shared" si="10"/>
        <v>film &amp; video</v>
      </c>
      <c r="R118" t="str">
        <f t="shared" si="11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6">
        <f t="shared" si="6"/>
        <v>167.49</v>
      </c>
      <c r="N119" t="b">
        <v>1</v>
      </c>
      <c r="O119" t="s">
        <v>8266</v>
      </c>
      <c r="P119">
        <f t="shared" si="7"/>
        <v>100</v>
      </c>
      <c r="Q119" t="str">
        <f t="shared" si="10"/>
        <v>film &amp; video</v>
      </c>
      <c r="R119" t="str">
        <f t="shared" si="11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6">
        <f t="shared" si="6"/>
        <v>144.91</v>
      </c>
      <c r="N120" t="b">
        <v>1</v>
      </c>
      <c r="O120" t="s">
        <v>8266</v>
      </c>
      <c r="P120">
        <f t="shared" si="7"/>
        <v>113</v>
      </c>
      <c r="Q120" t="str">
        <f t="shared" si="10"/>
        <v>film &amp; video</v>
      </c>
      <c r="R120" t="str">
        <f t="shared" si="11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6">
        <f t="shared" si="6"/>
        <v>91.84</v>
      </c>
      <c r="N121" t="b">
        <v>1</v>
      </c>
      <c r="O121" t="s">
        <v>8266</v>
      </c>
      <c r="P121">
        <f t="shared" si="7"/>
        <v>105</v>
      </c>
      <c r="Q121" t="str">
        <f t="shared" si="10"/>
        <v>film &amp; video</v>
      </c>
      <c r="R121" t="str">
        <f t="shared" si="11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6">
        <f t="shared" si="6"/>
        <v>10</v>
      </c>
      <c r="N122" t="b">
        <v>0</v>
      </c>
      <c r="O122" t="s">
        <v>8267</v>
      </c>
      <c r="P122">
        <f t="shared" si="7"/>
        <v>0</v>
      </c>
      <c r="Q122" t="str">
        <f t="shared" si="10"/>
        <v>film &amp; video</v>
      </c>
      <c r="R122" t="str">
        <f t="shared" si="11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6">
        <f t="shared" si="6"/>
        <v>1</v>
      </c>
      <c r="N123" t="b">
        <v>0</v>
      </c>
      <c r="O123" t="s">
        <v>8267</v>
      </c>
      <c r="P123">
        <f t="shared" si="7"/>
        <v>0</v>
      </c>
      <c r="Q123" t="str">
        <f t="shared" si="10"/>
        <v>film &amp; video</v>
      </c>
      <c r="R123" t="str">
        <f t="shared" si="11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6" t="e">
        <f t="shared" si="6"/>
        <v>#DIV/0!</v>
      </c>
      <c r="N124" t="b">
        <v>0</v>
      </c>
      <c r="O124" t="s">
        <v>8267</v>
      </c>
      <c r="P124">
        <f t="shared" si="7"/>
        <v>0</v>
      </c>
      <c r="Q124" t="str">
        <f t="shared" si="10"/>
        <v>film &amp; video</v>
      </c>
      <c r="R124" t="str">
        <f t="shared" si="11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6">
        <f t="shared" si="6"/>
        <v>25.17</v>
      </c>
      <c r="N125" t="b">
        <v>0</v>
      </c>
      <c r="O125" t="s">
        <v>8267</v>
      </c>
      <c r="P125">
        <f t="shared" si="7"/>
        <v>0</v>
      </c>
      <c r="Q125" t="str">
        <f t="shared" si="10"/>
        <v>film &amp; video</v>
      </c>
      <c r="R125" t="str">
        <f t="shared" si="11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6" t="e">
        <f t="shared" si="6"/>
        <v>#DIV/0!</v>
      </c>
      <c r="N126" t="b">
        <v>0</v>
      </c>
      <c r="O126" t="s">
        <v>8267</v>
      </c>
      <c r="P126">
        <f t="shared" si="7"/>
        <v>0</v>
      </c>
      <c r="Q126" t="str">
        <f t="shared" si="10"/>
        <v>film &amp; video</v>
      </c>
      <c r="R126" t="str">
        <f t="shared" si="11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6">
        <f t="shared" si="6"/>
        <v>11.67</v>
      </c>
      <c r="N127" t="b">
        <v>0</v>
      </c>
      <c r="O127" t="s">
        <v>8267</v>
      </c>
      <c r="P127">
        <f t="shared" si="7"/>
        <v>14</v>
      </c>
      <c r="Q127" t="str">
        <f t="shared" si="10"/>
        <v>film &amp; video</v>
      </c>
      <c r="R127" t="str">
        <f t="shared" si="11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6">
        <f t="shared" si="6"/>
        <v>106.69</v>
      </c>
      <c r="N128" t="b">
        <v>0</v>
      </c>
      <c r="O128" t="s">
        <v>8267</v>
      </c>
      <c r="P128">
        <f t="shared" si="7"/>
        <v>6</v>
      </c>
      <c r="Q128" t="str">
        <f t="shared" si="10"/>
        <v>film &amp; video</v>
      </c>
      <c r="R128" t="str">
        <f t="shared" si="11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6">
        <f t="shared" si="6"/>
        <v>47.5</v>
      </c>
      <c r="N129" t="b">
        <v>0</v>
      </c>
      <c r="O129" t="s">
        <v>8267</v>
      </c>
      <c r="P129">
        <f t="shared" si="7"/>
        <v>2</v>
      </c>
      <c r="Q129" t="str">
        <f t="shared" si="10"/>
        <v>film &amp; video</v>
      </c>
      <c r="R129" t="str">
        <f t="shared" si="11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6">
        <f t="shared" ref="M130:M193" si="12">ROUND(SUM(E130/L130),2)</f>
        <v>311.17</v>
      </c>
      <c r="N130" t="b">
        <v>0</v>
      </c>
      <c r="O130" t="s">
        <v>8267</v>
      </c>
      <c r="P130">
        <f t="shared" ref="P130:P193" si="13">+ROUND(SUM(E130/D130)*100,0)</f>
        <v>2</v>
      </c>
      <c r="Q130" t="str">
        <f t="shared" si="10"/>
        <v>film &amp; video</v>
      </c>
      <c r="R130" t="str">
        <f t="shared" si="11"/>
        <v>science fiction</v>
      </c>
      <c r="S130" s="10">
        <f t="shared" ref="S130:S193" si="14">(((J130/60)/60)/24)+DATE(1970,1,1)</f>
        <v>42628.22792824074</v>
      </c>
      <c r="T130" s="10">
        <f t="shared" ref="T130:T193" si="15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6" t="e">
        <f t="shared" si="12"/>
        <v>#DIV/0!</v>
      </c>
      <c r="N131" t="b">
        <v>0</v>
      </c>
      <c r="O131" t="s">
        <v>8267</v>
      </c>
      <c r="P131">
        <f t="shared" si="13"/>
        <v>0</v>
      </c>
      <c r="Q131" t="str">
        <f t="shared" ref="Q131:Q194" si="16">LEFT(O131,FIND("/",O131)-1)</f>
        <v>film &amp; video</v>
      </c>
      <c r="R131" t="str">
        <f t="shared" ref="R131:R194" si="17">RIGHT(O131,LEN(O131)-FIND("/",O131))</f>
        <v>science fiction</v>
      </c>
      <c r="S131" s="10">
        <f t="shared" si="14"/>
        <v>41882.937303240738</v>
      </c>
      <c r="T131" s="10">
        <f t="shared" si="15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6" t="e">
        <f t="shared" si="12"/>
        <v>#DIV/0!</v>
      </c>
      <c r="N132" t="b">
        <v>0</v>
      </c>
      <c r="O132" t="s">
        <v>8267</v>
      </c>
      <c r="P132">
        <f t="shared" si="13"/>
        <v>0</v>
      </c>
      <c r="Q132" t="str">
        <f t="shared" si="16"/>
        <v>film &amp; video</v>
      </c>
      <c r="R132" t="str">
        <f t="shared" si="17"/>
        <v>science fiction</v>
      </c>
      <c r="S132" s="10">
        <f t="shared" si="14"/>
        <v>41778.915416666663</v>
      </c>
      <c r="T132" s="10">
        <f t="shared" si="15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6" t="e">
        <f t="shared" si="12"/>
        <v>#DIV/0!</v>
      </c>
      <c r="N133" t="b">
        <v>0</v>
      </c>
      <c r="O133" t="s">
        <v>8267</v>
      </c>
      <c r="P133">
        <f t="shared" si="13"/>
        <v>0</v>
      </c>
      <c r="Q133" t="str">
        <f t="shared" si="16"/>
        <v>film &amp; video</v>
      </c>
      <c r="R133" t="str">
        <f t="shared" si="17"/>
        <v>science fiction</v>
      </c>
      <c r="S133" s="10">
        <f t="shared" si="14"/>
        <v>42541.837511574078</v>
      </c>
      <c r="T133" s="10">
        <f t="shared" si="15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6">
        <f t="shared" si="12"/>
        <v>94.51</v>
      </c>
      <c r="N134" t="b">
        <v>0</v>
      </c>
      <c r="O134" t="s">
        <v>8267</v>
      </c>
      <c r="P134">
        <f t="shared" si="13"/>
        <v>10</v>
      </c>
      <c r="Q134" t="str">
        <f t="shared" si="16"/>
        <v>film &amp; video</v>
      </c>
      <c r="R134" t="str">
        <f t="shared" si="17"/>
        <v>science fiction</v>
      </c>
      <c r="S134" s="10">
        <f t="shared" si="14"/>
        <v>41905.812581018516</v>
      </c>
      <c r="T134" s="10">
        <f t="shared" si="15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6" t="e">
        <f t="shared" si="12"/>
        <v>#DIV/0!</v>
      </c>
      <c r="N135" t="b">
        <v>0</v>
      </c>
      <c r="O135" t="s">
        <v>8267</v>
      </c>
      <c r="P135">
        <f t="shared" si="13"/>
        <v>0</v>
      </c>
      <c r="Q135" t="str">
        <f t="shared" si="16"/>
        <v>film &amp; video</v>
      </c>
      <c r="R135" t="str">
        <f t="shared" si="17"/>
        <v>science fiction</v>
      </c>
      <c r="S135" s="10">
        <f t="shared" si="14"/>
        <v>42491.80768518518</v>
      </c>
      <c r="T135" s="10">
        <f t="shared" si="15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6" t="e">
        <f t="shared" si="12"/>
        <v>#DIV/0!</v>
      </c>
      <c r="N136" t="b">
        <v>0</v>
      </c>
      <c r="O136" t="s">
        <v>8267</v>
      </c>
      <c r="P136">
        <f t="shared" si="13"/>
        <v>0</v>
      </c>
      <c r="Q136" t="str">
        <f t="shared" si="16"/>
        <v>film &amp; video</v>
      </c>
      <c r="R136" t="str">
        <f t="shared" si="17"/>
        <v>science fiction</v>
      </c>
      <c r="S136" s="10">
        <f t="shared" si="14"/>
        <v>42221.909930555557</v>
      </c>
      <c r="T136" s="10">
        <f t="shared" si="15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6">
        <f t="shared" si="12"/>
        <v>80.599999999999994</v>
      </c>
      <c r="N137" t="b">
        <v>0</v>
      </c>
      <c r="O137" t="s">
        <v>8267</v>
      </c>
      <c r="P137">
        <f t="shared" si="13"/>
        <v>13</v>
      </c>
      <c r="Q137" t="str">
        <f t="shared" si="16"/>
        <v>film &amp; video</v>
      </c>
      <c r="R137" t="str">
        <f t="shared" si="17"/>
        <v>science fiction</v>
      </c>
      <c r="S137" s="10">
        <f t="shared" si="14"/>
        <v>41788.381909722222</v>
      </c>
      <c r="T137" s="10">
        <f t="shared" si="15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6" t="e">
        <f t="shared" si="12"/>
        <v>#DIV/0!</v>
      </c>
      <c r="N138" t="b">
        <v>0</v>
      </c>
      <c r="O138" t="s">
        <v>8267</v>
      </c>
      <c r="P138">
        <f t="shared" si="13"/>
        <v>0</v>
      </c>
      <c r="Q138" t="str">
        <f t="shared" si="16"/>
        <v>film &amp; video</v>
      </c>
      <c r="R138" t="str">
        <f t="shared" si="17"/>
        <v>science fiction</v>
      </c>
      <c r="S138" s="10">
        <f t="shared" si="14"/>
        <v>42096.410115740742</v>
      </c>
      <c r="T138" s="10">
        <f t="shared" si="15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6" t="e">
        <f t="shared" si="12"/>
        <v>#DIV/0!</v>
      </c>
      <c r="N139" t="b">
        <v>0</v>
      </c>
      <c r="O139" t="s">
        <v>8267</v>
      </c>
      <c r="P139">
        <f t="shared" si="13"/>
        <v>0</v>
      </c>
      <c r="Q139" t="str">
        <f t="shared" si="16"/>
        <v>film &amp; video</v>
      </c>
      <c r="R139" t="str">
        <f t="shared" si="17"/>
        <v>science fiction</v>
      </c>
      <c r="S139" s="10">
        <f t="shared" si="14"/>
        <v>42239.573993055557</v>
      </c>
      <c r="T139" s="10">
        <f t="shared" si="15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6">
        <f t="shared" si="12"/>
        <v>81.239999999999995</v>
      </c>
      <c r="N140" t="b">
        <v>0</v>
      </c>
      <c r="O140" t="s">
        <v>8267</v>
      </c>
      <c r="P140">
        <f t="shared" si="13"/>
        <v>3</v>
      </c>
      <c r="Q140" t="str">
        <f t="shared" si="16"/>
        <v>film &amp; video</v>
      </c>
      <c r="R140" t="str">
        <f t="shared" si="17"/>
        <v>science fiction</v>
      </c>
      <c r="S140" s="10">
        <f t="shared" si="14"/>
        <v>42186.257418981477</v>
      </c>
      <c r="T140" s="10">
        <f t="shared" si="15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6">
        <f t="shared" si="12"/>
        <v>500</v>
      </c>
      <c r="N141" t="b">
        <v>0</v>
      </c>
      <c r="O141" t="s">
        <v>8267</v>
      </c>
      <c r="P141">
        <f t="shared" si="13"/>
        <v>100</v>
      </c>
      <c r="Q141" t="str">
        <f t="shared" si="16"/>
        <v>film &amp; video</v>
      </c>
      <c r="R141" t="str">
        <f t="shared" si="17"/>
        <v>science fiction</v>
      </c>
      <c r="S141" s="10">
        <f t="shared" si="14"/>
        <v>42187.920972222222</v>
      </c>
      <c r="T141" s="10">
        <f t="shared" si="15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6" t="e">
        <f t="shared" si="12"/>
        <v>#DIV/0!</v>
      </c>
      <c r="N142" t="b">
        <v>0</v>
      </c>
      <c r="O142" t="s">
        <v>8267</v>
      </c>
      <c r="P142">
        <f t="shared" si="13"/>
        <v>0</v>
      </c>
      <c r="Q142" t="str">
        <f t="shared" si="16"/>
        <v>film &amp; video</v>
      </c>
      <c r="R142" t="str">
        <f t="shared" si="17"/>
        <v>science fiction</v>
      </c>
      <c r="S142" s="10">
        <f t="shared" si="14"/>
        <v>42053.198287037041</v>
      </c>
      <c r="T142" s="10">
        <f t="shared" si="15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6">
        <f t="shared" si="12"/>
        <v>46.18</v>
      </c>
      <c r="N143" t="b">
        <v>0</v>
      </c>
      <c r="O143" t="s">
        <v>8267</v>
      </c>
      <c r="P143">
        <f t="shared" si="13"/>
        <v>11</v>
      </c>
      <c r="Q143" t="str">
        <f t="shared" si="16"/>
        <v>film &amp; video</v>
      </c>
      <c r="R143" t="str">
        <f t="shared" si="17"/>
        <v>science fiction</v>
      </c>
      <c r="S143" s="10">
        <f t="shared" si="14"/>
        <v>42110.153043981481</v>
      </c>
      <c r="T143" s="10">
        <f t="shared" si="15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6">
        <f t="shared" si="12"/>
        <v>10</v>
      </c>
      <c r="N144" t="b">
        <v>0</v>
      </c>
      <c r="O144" t="s">
        <v>8267</v>
      </c>
      <c r="P144">
        <f t="shared" si="13"/>
        <v>0</v>
      </c>
      <c r="Q144" t="str">
        <f t="shared" si="16"/>
        <v>film &amp; video</v>
      </c>
      <c r="R144" t="str">
        <f t="shared" si="17"/>
        <v>science fiction</v>
      </c>
      <c r="S144" s="10">
        <f t="shared" si="14"/>
        <v>41938.893263888887</v>
      </c>
      <c r="T144" s="10">
        <f t="shared" si="15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6" t="e">
        <f t="shared" si="12"/>
        <v>#DIV/0!</v>
      </c>
      <c r="N145" t="b">
        <v>0</v>
      </c>
      <c r="O145" t="s">
        <v>8267</v>
      </c>
      <c r="P145">
        <f t="shared" si="13"/>
        <v>0</v>
      </c>
      <c r="Q145" t="str">
        <f t="shared" si="16"/>
        <v>film &amp; video</v>
      </c>
      <c r="R145" t="str">
        <f t="shared" si="17"/>
        <v>science fiction</v>
      </c>
      <c r="S145" s="10">
        <f t="shared" si="14"/>
        <v>42559.064143518524</v>
      </c>
      <c r="T145" s="10">
        <f t="shared" si="15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6">
        <f t="shared" si="12"/>
        <v>55.95</v>
      </c>
      <c r="N146" t="b">
        <v>0</v>
      </c>
      <c r="O146" t="s">
        <v>8267</v>
      </c>
      <c r="P146">
        <f t="shared" si="13"/>
        <v>28</v>
      </c>
      <c r="Q146" t="str">
        <f t="shared" si="16"/>
        <v>film &amp; video</v>
      </c>
      <c r="R146" t="str">
        <f t="shared" si="17"/>
        <v>science fiction</v>
      </c>
      <c r="S146" s="10">
        <f t="shared" si="14"/>
        <v>42047.762407407412</v>
      </c>
      <c r="T146" s="10">
        <f t="shared" si="15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6">
        <f t="shared" si="12"/>
        <v>37.56</v>
      </c>
      <c r="N147" t="b">
        <v>0</v>
      </c>
      <c r="O147" t="s">
        <v>8267</v>
      </c>
      <c r="P147">
        <f t="shared" si="13"/>
        <v>8</v>
      </c>
      <c r="Q147" t="str">
        <f t="shared" si="16"/>
        <v>film &amp; video</v>
      </c>
      <c r="R147" t="str">
        <f t="shared" si="17"/>
        <v>science fiction</v>
      </c>
      <c r="S147" s="10">
        <f t="shared" si="14"/>
        <v>42200.542268518519</v>
      </c>
      <c r="T147" s="10">
        <f t="shared" si="15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6">
        <f t="shared" si="12"/>
        <v>38.33</v>
      </c>
      <c r="N148" t="b">
        <v>0</v>
      </c>
      <c r="O148" t="s">
        <v>8267</v>
      </c>
      <c r="P148">
        <f t="shared" si="13"/>
        <v>1</v>
      </c>
      <c r="Q148" t="str">
        <f t="shared" si="16"/>
        <v>film &amp; video</v>
      </c>
      <c r="R148" t="str">
        <f t="shared" si="17"/>
        <v>science fiction</v>
      </c>
      <c r="S148" s="10">
        <f t="shared" si="14"/>
        <v>42693.016180555554</v>
      </c>
      <c r="T148" s="10">
        <f t="shared" si="15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6" t="e">
        <f t="shared" si="12"/>
        <v>#DIV/0!</v>
      </c>
      <c r="N149" t="b">
        <v>0</v>
      </c>
      <c r="O149" t="s">
        <v>8267</v>
      </c>
      <c r="P149">
        <f t="shared" si="13"/>
        <v>0</v>
      </c>
      <c r="Q149" t="str">
        <f t="shared" si="16"/>
        <v>film &amp; video</v>
      </c>
      <c r="R149" t="str">
        <f t="shared" si="17"/>
        <v>science fiction</v>
      </c>
      <c r="S149" s="10">
        <f t="shared" si="14"/>
        <v>41969.767824074079</v>
      </c>
      <c r="T149" s="10">
        <f t="shared" si="15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6">
        <f t="shared" si="12"/>
        <v>20</v>
      </c>
      <c r="N150" t="b">
        <v>0</v>
      </c>
      <c r="O150" t="s">
        <v>8267</v>
      </c>
      <c r="P150">
        <f t="shared" si="13"/>
        <v>0</v>
      </c>
      <c r="Q150" t="str">
        <f t="shared" si="16"/>
        <v>film &amp; video</v>
      </c>
      <c r="R150" t="str">
        <f t="shared" si="17"/>
        <v>science fiction</v>
      </c>
      <c r="S150" s="10">
        <f t="shared" si="14"/>
        <v>42397.281666666662</v>
      </c>
      <c r="T150" s="10">
        <f t="shared" si="15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6">
        <f t="shared" si="12"/>
        <v>15.33</v>
      </c>
      <c r="N151" t="b">
        <v>0</v>
      </c>
      <c r="O151" t="s">
        <v>8267</v>
      </c>
      <c r="P151">
        <f t="shared" si="13"/>
        <v>1</v>
      </c>
      <c r="Q151" t="str">
        <f t="shared" si="16"/>
        <v>film &amp; video</v>
      </c>
      <c r="R151" t="str">
        <f t="shared" si="17"/>
        <v>science fiction</v>
      </c>
      <c r="S151" s="10">
        <f t="shared" si="14"/>
        <v>41968.172106481477</v>
      </c>
      <c r="T151" s="10">
        <f t="shared" si="15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6">
        <f t="shared" si="12"/>
        <v>449.43</v>
      </c>
      <c r="N152" t="b">
        <v>0</v>
      </c>
      <c r="O152" t="s">
        <v>8267</v>
      </c>
      <c r="P152">
        <f t="shared" si="13"/>
        <v>23</v>
      </c>
      <c r="Q152" t="str">
        <f t="shared" si="16"/>
        <v>film &amp; video</v>
      </c>
      <c r="R152" t="str">
        <f t="shared" si="17"/>
        <v>science fiction</v>
      </c>
      <c r="S152" s="10">
        <f t="shared" si="14"/>
        <v>42090.161828703705</v>
      </c>
      <c r="T152" s="10">
        <f t="shared" si="15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6">
        <f t="shared" si="12"/>
        <v>28</v>
      </c>
      <c r="N153" t="b">
        <v>0</v>
      </c>
      <c r="O153" t="s">
        <v>8267</v>
      </c>
      <c r="P153">
        <f t="shared" si="13"/>
        <v>0</v>
      </c>
      <c r="Q153" t="str">
        <f t="shared" si="16"/>
        <v>film &amp; video</v>
      </c>
      <c r="R153" t="str">
        <f t="shared" si="17"/>
        <v>science fiction</v>
      </c>
      <c r="S153" s="10">
        <f t="shared" si="14"/>
        <v>42113.550821759258</v>
      </c>
      <c r="T153" s="10">
        <f t="shared" si="15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6">
        <f t="shared" si="12"/>
        <v>15</v>
      </c>
      <c r="N154" t="b">
        <v>0</v>
      </c>
      <c r="O154" t="s">
        <v>8267</v>
      </c>
      <c r="P154">
        <f t="shared" si="13"/>
        <v>0</v>
      </c>
      <c r="Q154" t="str">
        <f t="shared" si="16"/>
        <v>film &amp; video</v>
      </c>
      <c r="R154" t="str">
        <f t="shared" si="17"/>
        <v>science fiction</v>
      </c>
      <c r="S154" s="10">
        <f t="shared" si="14"/>
        <v>41875.077546296299</v>
      </c>
      <c r="T154" s="10">
        <f t="shared" si="15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6">
        <f t="shared" si="12"/>
        <v>35.9</v>
      </c>
      <c r="N155" t="b">
        <v>0</v>
      </c>
      <c r="O155" t="s">
        <v>8267</v>
      </c>
      <c r="P155">
        <f t="shared" si="13"/>
        <v>1</v>
      </c>
      <c r="Q155" t="str">
        <f t="shared" si="16"/>
        <v>film &amp; video</v>
      </c>
      <c r="R155" t="str">
        <f t="shared" si="17"/>
        <v>science fiction</v>
      </c>
      <c r="S155" s="10">
        <f t="shared" si="14"/>
        <v>41933.586157407408</v>
      </c>
      <c r="T155" s="10">
        <f t="shared" si="15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6">
        <f t="shared" si="12"/>
        <v>13.33</v>
      </c>
      <c r="N156" t="b">
        <v>0</v>
      </c>
      <c r="O156" t="s">
        <v>8267</v>
      </c>
      <c r="P156">
        <f t="shared" si="13"/>
        <v>3</v>
      </c>
      <c r="Q156" t="str">
        <f t="shared" si="16"/>
        <v>film &amp; video</v>
      </c>
      <c r="R156" t="str">
        <f t="shared" si="17"/>
        <v>science fiction</v>
      </c>
      <c r="S156" s="10">
        <f t="shared" si="14"/>
        <v>42115.547395833331</v>
      </c>
      <c r="T156" s="10">
        <f t="shared" si="15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6">
        <f t="shared" si="12"/>
        <v>20.25</v>
      </c>
      <c r="N157" t="b">
        <v>0</v>
      </c>
      <c r="O157" t="s">
        <v>8267</v>
      </c>
      <c r="P157">
        <f t="shared" si="13"/>
        <v>0</v>
      </c>
      <c r="Q157" t="str">
        <f t="shared" si="16"/>
        <v>film &amp; video</v>
      </c>
      <c r="R157" t="str">
        <f t="shared" si="17"/>
        <v>science fiction</v>
      </c>
      <c r="S157" s="10">
        <f t="shared" si="14"/>
        <v>42168.559432870374</v>
      </c>
      <c r="T157" s="10">
        <f t="shared" si="15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6">
        <f t="shared" si="12"/>
        <v>119</v>
      </c>
      <c r="N158" t="b">
        <v>0</v>
      </c>
      <c r="O158" t="s">
        <v>8267</v>
      </c>
      <c r="P158">
        <f t="shared" si="13"/>
        <v>5</v>
      </c>
      <c r="Q158" t="str">
        <f t="shared" si="16"/>
        <v>film &amp; video</v>
      </c>
      <c r="R158" t="str">
        <f t="shared" si="17"/>
        <v>science fiction</v>
      </c>
      <c r="S158" s="10">
        <f t="shared" si="14"/>
        <v>41794.124953703707</v>
      </c>
      <c r="T158" s="10">
        <f t="shared" si="15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6">
        <f t="shared" si="12"/>
        <v>4</v>
      </c>
      <c r="N159" t="b">
        <v>0</v>
      </c>
      <c r="O159" t="s">
        <v>8267</v>
      </c>
      <c r="P159">
        <f t="shared" si="13"/>
        <v>0</v>
      </c>
      <c r="Q159" t="str">
        <f t="shared" si="16"/>
        <v>film &amp; video</v>
      </c>
      <c r="R159" t="str">
        <f t="shared" si="17"/>
        <v>science fiction</v>
      </c>
      <c r="S159" s="10">
        <f t="shared" si="14"/>
        <v>42396.911712962959</v>
      </c>
      <c r="T159" s="10">
        <f t="shared" si="15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6" t="e">
        <f t="shared" si="12"/>
        <v>#DIV/0!</v>
      </c>
      <c r="N160" t="b">
        <v>0</v>
      </c>
      <c r="O160" t="s">
        <v>8267</v>
      </c>
      <c r="P160">
        <f t="shared" si="13"/>
        <v>0</v>
      </c>
      <c r="Q160" t="str">
        <f t="shared" si="16"/>
        <v>film &amp; video</v>
      </c>
      <c r="R160" t="str">
        <f t="shared" si="17"/>
        <v>science fiction</v>
      </c>
      <c r="S160" s="10">
        <f t="shared" si="14"/>
        <v>41904.07671296296</v>
      </c>
      <c r="T160" s="10">
        <f t="shared" si="15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6">
        <f t="shared" si="12"/>
        <v>10</v>
      </c>
      <c r="N161" t="b">
        <v>0</v>
      </c>
      <c r="O161" t="s">
        <v>8267</v>
      </c>
      <c r="P161">
        <f t="shared" si="13"/>
        <v>0</v>
      </c>
      <c r="Q161" t="str">
        <f t="shared" si="16"/>
        <v>film &amp; video</v>
      </c>
      <c r="R161" t="str">
        <f t="shared" si="17"/>
        <v>science fiction</v>
      </c>
      <c r="S161" s="10">
        <f t="shared" si="14"/>
        <v>42514.434548611112</v>
      </c>
      <c r="T161" s="10">
        <f t="shared" si="15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6" t="e">
        <f t="shared" si="12"/>
        <v>#DIV/0!</v>
      </c>
      <c r="N162" t="b">
        <v>0</v>
      </c>
      <c r="O162" t="s">
        <v>8268</v>
      </c>
      <c r="P162">
        <f t="shared" si="13"/>
        <v>0</v>
      </c>
      <c r="Q162" t="str">
        <f t="shared" si="16"/>
        <v>film &amp; video</v>
      </c>
      <c r="R162" t="str">
        <f t="shared" si="17"/>
        <v>drama</v>
      </c>
      <c r="S162" s="10">
        <f t="shared" si="14"/>
        <v>42171.913090277783</v>
      </c>
      <c r="T162" s="10">
        <f t="shared" si="15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6">
        <f t="shared" si="12"/>
        <v>5</v>
      </c>
      <c r="N163" t="b">
        <v>0</v>
      </c>
      <c r="O163" t="s">
        <v>8268</v>
      </c>
      <c r="P163">
        <f t="shared" si="13"/>
        <v>0</v>
      </c>
      <c r="Q163" t="str">
        <f t="shared" si="16"/>
        <v>film &amp; video</v>
      </c>
      <c r="R163" t="str">
        <f t="shared" si="17"/>
        <v>drama</v>
      </c>
      <c r="S163" s="10">
        <f t="shared" si="14"/>
        <v>41792.687442129631</v>
      </c>
      <c r="T163" s="10">
        <f t="shared" si="15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6">
        <f t="shared" si="12"/>
        <v>43.5</v>
      </c>
      <c r="N164" t="b">
        <v>0</v>
      </c>
      <c r="O164" t="s">
        <v>8268</v>
      </c>
      <c r="P164">
        <f t="shared" si="13"/>
        <v>16</v>
      </c>
      <c r="Q164" t="str">
        <f t="shared" si="16"/>
        <v>film &amp; video</v>
      </c>
      <c r="R164" t="str">
        <f t="shared" si="17"/>
        <v>drama</v>
      </c>
      <c r="S164" s="10">
        <f t="shared" si="14"/>
        <v>41835.126805555556</v>
      </c>
      <c r="T164" s="10">
        <f t="shared" si="15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6" t="e">
        <f t="shared" si="12"/>
        <v>#DIV/0!</v>
      </c>
      <c r="N165" t="b">
        <v>0</v>
      </c>
      <c r="O165" t="s">
        <v>8268</v>
      </c>
      <c r="P165">
        <f t="shared" si="13"/>
        <v>0</v>
      </c>
      <c r="Q165" t="str">
        <f t="shared" si="16"/>
        <v>film &amp; video</v>
      </c>
      <c r="R165" t="str">
        <f t="shared" si="17"/>
        <v>drama</v>
      </c>
      <c r="S165" s="10">
        <f t="shared" si="14"/>
        <v>42243.961273148147</v>
      </c>
      <c r="T165" s="10">
        <f t="shared" si="15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6">
        <f t="shared" si="12"/>
        <v>91.43</v>
      </c>
      <c r="N166" t="b">
        <v>0</v>
      </c>
      <c r="O166" t="s">
        <v>8268</v>
      </c>
      <c r="P166">
        <f t="shared" si="13"/>
        <v>1</v>
      </c>
      <c r="Q166" t="str">
        <f t="shared" si="16"/>
        <v>film &amp; video</v>
      </c>
      <c r="R166" t="str">
        <f t="shared" si="17"/>
        <v>drama</v>
      </c>
      <c r="S166" s="10">
        <f t="shared" si="14"/>
        <v>41841.762743055559</v>
      </c>
      <c r="T166" s="10">
        <f t="shared" si="15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6" t="e">
        <f t="shared" si="12"/>
        <v>#DIV/0!</v>
      </c>
      <c r="N167" t="b">
        <v>0</v>
      </c>
      <c r="O167" t="s">
        <v>8268</v>
      </c>
      <c r="P167">
        <f t="shared" si="13"/>
        <v>0</v>
      </c>
      <c r="Q167" t="str">
        <f t="shared" si="16"/>
        <v>film &amp; video</v>
      </c>
      <c r="R167" t="str">
        <f t="shared" si="17"/>
        <v>drama</v>
      </c>
      <c r="S167" s="10">
        <f t="shared" si="14"/>
        <v>42351.658842592587</v>
      </c>
      <c r="T167" s="10">
        <f t="shared" si="15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6">
        <f t="shared" si="12"/>
        <v>3000</v>
      </c>
      <c r="N168" t="b">
        <v>0</v>
      </c>
      <c r="O168" t="s">
        <v>8268</v>
      </c>
      <c r="P168">
        <f t="shared" si="13"/>
        <v>60</v>
      </c>
      <c r="Q168" t="str">
        <f t="shared" si="16"/>
        <v>film &amp; video</v>
      </c>
      <c r="R168" t="str">
        <f t="shared" si="17"/>
        <v>drama</v>
      </c>
      <c r="S168" s="10">
        <f t="shared" si="14"/>
        <v>42721.075949074075</v>
      </c>
      <c r="T168" s="10">
        <f t="shared" si="15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6">
        <f t="shared" si="12"/>
        <v>5.5</v>
      </c>
      <c r="N169" t="b">
        <v>0</v>
      </c>
      <c r="O169" t="s">
        <v>8268</v>
      </c>
      <c r="P169">
        <f t="shared" si="13"/>
        <v>0</v>
      </c>
      <c r="Q169" t="str">
        <f t="shared" si="16"/>
        <v>film &amp; video</v>
      </c>
      <c r="R169" t="str">
        <f t="shared" si="17"/>
        <v>drama</v>
      </c>
      <c r="S169" s="10">
        <f t="shared" si="14"/>
        <v>42160.927488425921</v>
      </c>
      <c r="T169" s="10">
        <f t="shared" si="15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6">
        <f t="shared" si="12"/>
        <v>108.33</v>
      </c>
      <c r="N170" t="b">
        <v>0</v>
      </c>
      <c r="O170" t="s">
        <v>8268</v>
      </c>
      <c r="P170">
        <f t="shared" si="13"/>
        <v>4</v>
      </c>
      <c r="Q170" t="str">
        <f t="shared" si="16"/>
        <v>film &amp; video</v>
      </c>
      <c r="R170" t="str">
        <f t="shared" si="17"/>
        <v>drama</v>
      </c>
      <c r="S170" s="10">
        <f t="shared" si="14"/>
        <v>42052.83530092593</v>
      </c>
      <c r="T170" s="10">
        <f t="shared" si="15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6">
        <f t="shared" si="12"/>
        <v>56</v>
      </c>
      <c r="N171" t="b">
        <v>0</v>
      </c>
      <c r="O171" t="s">
        <v>8268</v>
      </c>
      <c r="P171">
        <f t="shared" si="13"/>
        <v>22</v>
      </c>
      <c r="Q171" t="str">
        <f t="shared" si="16"/>
        <v>film &amp; video</v>
      </c>
      <c r="R171" t="str">
        <f t="shared" si="17"/>
        <v>drama</v>
      </c>
      <c r="S171" s="10">
        <f t="shared" si="14"/>
        <v>41900.505312499998</v>
      </c>
      <c r="T171" s="10">
        <f t="shared" si="15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6">
        <f t="shared" si="12"/>
        <v>32.5</v>
      </c>
      <c r="N172" t="b">
        <v>0</v>
      </c>
      <c r="O172" t="s">
        <v>8268</v>
      </c>
      <c r="P172">
        <f t="shared" si="13"/>
        <v>3</v>
      </c>
      <c r="Q172" t="str">
        <f t="shared" si="16"/>
        <v>film &amp; video</v>
      </c>
      <c r="R172" t="str">
        <f t="shared" si="17"/>
        <v>drama</v>
      </c>
      <c r="S172" s="10">
        <f t="shared" si="14"/>
        <v>42216.977812500001</v>
      </c>
      <c r="T172" s="10">
        <f t="shared" si="15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6">
        <f t="shared" si="12"/>
        <v>1</v>
      </c>
      <c r="N173" t="b">
        <v>0</v>
      </c>
      <c r="O173" t="s">
        <v>8268</v>
      </c>
      <c r="P173">
        <f t="shared" si="13"/>
        <v>0</v>
      </c>
      <c r="Q173" t="str">
        <f t="shared" si="16"/>
        <v>film &amp; video</v>
      </c>
      <c r="R173" t="str">
        <f t="shared" si="17"/>
        <v>drama</v>
      </c>
      <c r="S173" s="10">
        <f t="shared" si="14"/>
        <v>42534.180717592593</v>
      </c>
      <c r="T173" s="10">
        <f t="shared" si="15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6" t="e">
        <f t="shared" si="12"/>
        <v>#DIV/0!</v>
      </c>
      <c r="N174" t="b">
        <v>0</v>
      </c>
      <c r="O174" t="s">
        <v>8268</v>
      </c>
      <c r="P174">
        <f t="shared" si="13"/>
        <v>0</v>
      </c>
      <c r="Q174" t="str">
        <f t="shared" si="16"/>
        <v>film &amp; video</v>
      </c>
      <c r="R174" t="str">
        <f t="shared" si="17"/>
        <v>drama</v>
      </c>
      <c r="S174" s="10">
        <f t="shared" si="14"/>
        <v>42047.394942129627</v>
      </c>
      <c r="T174" s="10">
        <f t="shared" si="15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6" t="e">
        <f t="shared" si="12"/>
        <v>#DIV/0!</v>
      </c>
      <c r="N175" t="b">
        <v>0</v>
      </c>
      <c r="O175" t="s">
        <v>8268</v>
      </c>
      <c r="P175">
        <f t="shared" si="13"/>
        <v>0</v>
      </c>
      <c r="Q175" t="str">
        <f t="shared" si="16"/>
        <v>film &amp; video</v>
      </c>
      <c r="R175" t="str">
        <f t="shared" si="17"/>
        <v>drama</v>
      </c>
      <c r="S175" s="10">
        <f t="shared" si="14"/>
        <v>42033.573009259257</v>
      </c>
      <c r="T175" s="10">
        <f t="shared" si="15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6" t="e">
        <f t="shared" si="12"/>
        <v>#DIV/0!</v>
      </c>
      <c r="N176" t="b">
        <v>0</v>
      </c>
      <c r="O176" t="s">
        <v>8268</v>
      </c>
      <c r="P176">
        <f t="shared" si="13"/>
        <v>0</v>
      </c>
      <c r="Q176" t="str">
        <f t="shared" si="16"/>
        <v>film &amp; video</v>
      </c>
      <c r="R176" t="str">
        <f t="shared" si="17"/>
        <v>drama</v>
      </c>
      <c r="S176" s="10">
        <f t="shared" si="14"/>
        <v>42072.758981481486</v>
      </c>
      <c r="T176" s="10">
        <f t="shared" si="15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6">
        <f t="shared" si="12"/>
        <v>49.88</v>
      </c>
      <c r="N177" t="b">
        <v>0</v>
      </c>
      <c r="O177" t="s">
        <v>8268</v>
      </c>
      <c r="P177">
        <f t="shared" si="13"/>
        <v>6</v>
      </c>
      <c r="Q177" t="str">
        <f t="shared" si="16"/>
        <v>film &amp; video</v>
      </c>
      <c r="R177" t="str">
        <f t="shared" si="17"/>
        <v>drama</v>
      </c>
      <c r="S177" s="10">
        <f t="shared" si="14"/>
        <v>41855.777905092589</v>
      </c>
      <c r="T177" s="10">
        <f t="shared" si="15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6" t="e">
        <f t="shared" si="12"/>
        <v>#DIV/0!</v>
      </c>
      <c r="N178" t="b">
        <v>0</v>
      </c>
      <c r="O178" t="s">
        <v>8268</v>
      </c>
      <c r="P178">
        <f t="shared" si="13"/>
        <v>0</v>
      </c>
      <c r="Q178" t="str">
        <f t="shared" si="16"/>
        <v>film &amp; video</v>
      </c>
      <c r="R178" t="str">
        <f t="shared" si="17"/>
        <v>drama</v>
      </c>
      <c r="S178" s="10">
        <f t="shared" si="14"/>
        <v>42191.824062500003</v>
      </c>
      <c r="T178" s="10">
        <f t="shared" si="15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6">
        <f t="shared" si="12"/>
        <v>25.71</v>
      </c>
      <c r="N179" t="b">
        <v>0</v>
      </c>
      <c r="O179" t="s">
        <v>8268</v>
      </c>
      <c r="P179">
        <f t="shared" si="13"/>
        <v>40</v>
      </c>
      <c r="Q179" t="str">
        <f t="shared" si="16"/>
        <v>film &amp; video</v>
      </c>
      <c r="R179" t="str">
        <f t="shared" si="17"/>
        <v>drama</v>
      </c>
      <c r="S179" s="10">
        <f t="shared" si="14"/>
        <v>42070.047754629632</v>
      </c>
      <c r="T179" s="10">
        <f t="shared" si="15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6" t="e">
        <f t="shared" si="12"/>
        <v>#DIV/0!</v>
      </c>
      <c r="N180" t="b">
        <v>0</v>
      </c>
      <c r="O180" t="s">
        <v>8268</v>
      </c>
      <c r="P180">
        <f t="shared" si="13"/>
        <v>0</v>
      </c>
      <c r="Q180" t="str">
        <f t="shared" si="16"/>
        <v>film &amp; video</v>
      </c>
      <c r="R180" t="str">
        <f t="shared" si="17"/>
        <v>drama</v>
      </c>
      <c r="S180" s="10">
        <f t="shared" si="14"/>
        <v>42304.955381944441</v>
      </c>
      <c r="T180" s="10">
        <f t="shared" si="15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6">
        <f t="shared" si="12"/>
        <v>100</v>
      </c>
      <c r="N181" t="b">
        <v>0</v>
      </c>
      <c r="O181" t="s">
        <v>8268</v>
      </c>
      <c r="P181">
        <f t="shared" si="13"/>
        <v>20</v>
      </c>
      <c r="Q181" t="str">
        <f t="shared" si="16"/>
        <v>film &amp; video</v>
      </c>
      <c r="R181" t="str">
        <f t="shared" si="17"/>
        <v>drama</v>
      </c>
      <c r="S181" s="10">
        <f t="shared" si="14"/>
        <v>42403.080497685187</v>
      </c>
      <c r="T181" s="10">
        <f t="shared" si="15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6">
        <f t="shared" si="12"/>
        <v>30.85</v>
      </c>
      <c r="N182" t="b">
        <v>0</v>
      </c>
      <c r="O182" t="s">
        <v>8268</v>
      </c>
      <c r="P182">
        <f t="shared" si="13"/>
        <v>33</v>
      </c>
      <c r="Q182" t="str">
        <f t="shared" si="16"/>
        <v>film &amp; video</v>
      </c>
      <c r="R182" t="str">
        <f t="shared" si="17"/>
        <v>drama</v>
      </c>
      <c r="S182" s="10">
        <f t="shared" si="14"/>
        <v>42067.991238425922</v>
      </c>
      <c r="T182" s="10">
        <f t="shared" si="15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6">
        <f t="shared" si="12"/>
        <v>180.5</v>
      </c>
      <c r="N183" t="b">
        <v>0</v>
      </c>
      <c r="O183" t="s">
        <v>8268</v>
      </c>
      <c r="P183">
        <f t="shared" si="13"/>
        <v>21</v>
      </c>
      <c r="Q183" t="str">
        <f t="shared" si="16"/>
        <v>film &amp; video</v>
      </c>
      <c r="R183" t="str">
        <f t="shared" si="17"/>
        <v>drama</v>
      </c>
      <c r="S183" s="10">
        <f t="shared" si="14"/>
        <v>42147.741840277777</v>
      </c>
      <c r="T183" s="10">
        <f t="shared" si="15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6" t="e">
        <f t="shared" si="12"/>
        <v>#DIV/0!</v>
      </c>
      <c r="N184" t="b">
        <v>0</v>
      </c>
      <c r="O184" t="s">
        <v>8268</v>
      </c>
      <c r="P184">
        <f t="shared" si="13"/>
        <v>0</v>
      </c>
      <c r="Q184" t="str">
        <f t="shared" si="16"/>
        <v>film &amp; video</v>
      </c>
      <c r="R184" t="str">
        <f t="shared" si="17"/>
        <v>drama</v>
      </c>
      <c r="S184" s="10">
        <f t="shared" si="14"/>
        <v>42712.011944444443</v>
      </c>
      <c r="T184" s="10">
        <f t="shared" si="15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6">
        <f t="shared" si="12"/>
        <v>373.5</v>
      </c>
      <c r="N185" t="b">
        <v>0</v>
      </c>
      <c r="O185" t="s">
        <v>8268</v>
      </c>
      <c r="P185">
        <f t="shared" si="13"/>
        <v>36</v>
      </c>
      <c r="Q185" t="str">
        <f t="shared" si="16"/>
        <v>film &amp; video</v>
      </c>
      <c r="R185" t="str">
        <f t="shared" si="17"/>
        <v>drama</v>
      </c>
      <c r="S185" s="10">
        <f t="shared" si="14"/>
        <v>41939.810300925928</v>
      </c>
      <c r="T185" s="10">
        <f t="shared" si="15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6">
        <f t="shared" si="12"/>
        <v>25.5</v>
      </c>
      <c r="N186" t="b">
        <v>0</v>
      </c>
      <c r="O186" t="s">
        <v>8268</v>
      </c>
      <c r="P186">
        <f t="shared" si="13"/>
        <v>3</v>
      </c>
      <c r="Q186" t="str">
        <f t="shared" si="16"/>
        <v>film &amp; video</v>
      </c>
      <c r="R186" t="str">
        <f t="shared" si="17"/>
        <v>drama</v>
      </c>
      <c r="S186" s="10">
        <f t="shared" si="14"/>
        <v>41825.791226851856</v>
      </c>
      <c r="T186" s="10">
        <f t="shared" si="15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6">
        <f t="shared" si="12"/>
        <v>220</v>
      </c>
      <c r="N187" t="b">
        <v>0</v>
      </c>
      <c r="O187" t="s">
        <v>8268</v>
      </c>
      <c r="P187">
        <f t="shared" si="13"/>
        <v>6</v>
      </c>
      <c r="Q187" t="str">
        <f t="shared" si="16"/>
        <v>film &amp; video</v>
      </c>
      <c r="R187" t="str">
        <f t="shared" si="17"/>
        <v>drama</v>
      </c>
      <c r="S187" s="10">
        <f t="shared" si="14"/>
        <v>42570.91133101852</v>
      </c>
      <c r="T187" s="10">
        <f t="shared" si="15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6" t="e">
        <f t="shared" si="12"/>
        <v>#DIV/0!</v>
      </c>
      <c r="N188" t="b">
        <v>0</v>
      </c>
      <c r="O188" t="s">
        <v>8268</v>
      </c>
      <c r="P188">
        <f t="shared" si="13"/>
        <v>0</v>
      </c>
      <c r="Q188" t="str">
        <f t="shared" si="16"/>
        <v>film &amp; video</v>
      </c>
      <c r="R188" t="str">
        <f t="shared" si="17"/>
        <v>drama</v>
      </c>
      <c r="S188" s="10">
        <f t="shared" si="14"/>
        <v>42767.812893518523</v>
      </c>
      <c r="T188" s="10">
        <f t="shared" si="15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6">
        <f t="shared" si="12"/>
        <v>160</v>
      </c>
      <c r="N189" t="b">
        <v>0</v>
      </c>
      <c r="O189" t="s">
        <v>8268</v>
      </c>
      <c r="P189">
        <f t="shared" si="13"/>
        <v>16</v>
      </c>
      <c r="Q189" t="str">
        <f t="shared" si="16"/>
        <v>film &amp; video</v>
      </c>
      <c r="R189" t="str">
        <f t="shared" si="17"/>
        <v>drama</v>
      </c>
      <c r="S189" s="10">
        <f t="shared" si="14"/>
        <v>42182.234456018516</v>
      </c>
      <c r="T189" s="10">
        <f t="shared" si="15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6" t="e">
        <f t="shared" si="12"/>
        <v>#DIV/0!</v>
      </c>
      <c r="N190" t="b">
        <v>0</v>
      </c>
      <c r="O190" t="s">
        <v>8268</v>
      </c>
      <c r="P190">
        <f t="shared" si="13"/>
        <v>0</v>
      </c>
      <c r="Q190" t="str">
        <f t="shared" si="16"/>
        <v>film &amp; video</v>
      </c>
      <c r="R190" t="str">
        <f t="shared" si="17"/>
        <v>drama</v>
      </c>
      <c r="S190" s="10">
        <f t="shared" si="14"/>
        <v>41857.18304398148</v>
      </c>
      <c r="T190" s="10">
        <f t="shared" si="15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6">
        <f t="shared" si="12"/>
        <v>69</v>
      </c>
      <c r="N191" t="b">
        <v>0</v>
      </c>
      <c r="O191" t="s">
        <v>8268</v>
      </c>
      <c r="P191">
        <f t="shared" si="13"/>
        <v>0</v>
      </c>
      <c r="Q191" t="str">
        <f t="shared" si="16"/>
        <v>film &amp; video</v>
      </c>
      <c r="R191" t="str">
        <f t="shared" si="17"/>
        <v>drama</v>
      </c>
      <c r="S191" s="10">
        <f t="shared" si="14"/>
        <v>42556.690706018519</v>
      </c>
      <c r="T191" s="10">
        <f t="shared" si="15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6">
        <f t="shared" si="12"/>
        <v>50</v>
      </c>
      <c r="N192" t="b">
        <v>0</v>
      </c>
      <c r="O192" t="s">
        <v>8268</v>
      </c>
      <c r="P192">
        <f t="shared" si="13"/>
        <v>0</v>
      </c>
      <c r="Q192" t="str">
        <f t="shared" si="16"/>
        <v>film &amp; video</v>
      </c>
      <c r="R192" t="str">
        <f t="shared" si="17"/>
        <v>drama</v>
      </c>
      <c r="S192" s="10">
        <f t="shared" si="14"/>
        <v>42527.650995370372</v>
      </c>
      <c r="T192" s="10">
        <f t="shared" si="15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6">
        <f t="shared" si="12"/>
        <v>83.33</v>
      </c>
      <c r="N193" t="b">
        <v>0</v>
      </c>
      <c r="O193" t="s">
        <v>8268</v>
      </c>
      <c r="P193">
        <f t="shared" si="13"/>
        <v>5</v>
      </c>
      <c r="Q193" t="str">
        <f t="shared" si="16"/>
        <v>film &amp; video</v>
      </c>
      <c r="R193" t="str">
        <f t="shared" si="17"/>
        <v>drama</v>
      </c>
      <c r="S193" s="10">
        <f t="shared" si="14"/>
        <v>42239.441412037035</v>
      </c>
      <c r="T193" s="10">
        <f t="shared" si="15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6">
        <f t="shared" ref="M194:M257" si="18">ROUND(SUM(E194/L194),2)</f>
        <v>5.67</v>
      </c>
      <c r="N194" t="b">
        <v>0</v>
      </c>
      <c r="O194" t="s">
        <v>8268</v>
      </c>
      <c r="P194">
        <f t="shared" ref="P194:P257" si="19">+ROUND(SUM(E194/D194)*100,0)</f>
        <v>0</v>
      </c>
      <c r="Q194" t="str">
        <f t="shared" si="16"/>
        <v>film &amp; video</v>
      </c>
      <c r="R194" t="str">
        <f t="shared" si="17"/>
        <v>drama</v>
      </c>
      <c r="S194" s="10">
        <f t="shared" ref="S194:S257" si="20">(((J194/60)/60)/24)+DATE(1970,1,1)</f>
        <v>41899.792037037041</v>
      </c>
      <c r="T194" s="10">
        <f t="shared" ref="T194:T257" si="21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6" t="e">
        <f t="shared" si="18"/>
        <v>#DIV/0!</v>
      </c>
      <c r="N195" t="b">
        <v>0</v>
      </c>
      <c r="O195" t="s">
        <v>8268</v>
      </c>
      <c r="P195">
        <f t="shared" si="19"/>
        <v>0</v>
      </c>
      <c r="Q195" t="str">
        <f t="shared" ref="Q195:Q258" si="22">LEFT(O195,FIND("/",O195)-1)</f>
        <v>film &amp; video</v>
      </c>
      <c r="R195" t="str">
        <f t="shared" ref="R195:R258" si="23">RIGHT(O195,LEN(O195)-FIND("/",O195))</f>
        <v>drama</v>
      </c>
      <c r="S195" s="10">
        <f t="shared" si="20"/>
        <v>41911.934791666667</v>
      </c>
      <c r="T195" s="10">
        <f t="shared" si="21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6">
        <f t="shared" si="18"/>
        <v>1</v>
      </c>
      <c r="N196" t="b">
        <v>0</v>
      </c>
      <c r="O196" t="s">
        <v>8268</v>
      </c>
      <c r="P196">
        <f t="shared" si="19"/>
        <v>0</v>
      </c>
      <c r="Q196" t="str">
        <f t="shared" si="22"/>
        <v>film &amp; video</v>
      </c>
      <c r="R196" t="str">
        <f t="shared" si="23"/>
        <v>drama</v>
      </c>
      <c r="S196" s="10">
        <f t="shared" si="20"/>
        <v>42375.996886574074</v>
      </c>
      <c r="T196" s="10">
        <f t="shared" si="21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6" t="e">
        <f t="shared" si="18"/>
        <v>#DIV/0!</v>
      </c>
      <c r="N197" t="b">
        <v>0</v>
      </c>
      <c r="O197" t="s">
        <v>8268</v>
      </c>
      <c r="P197">
        <f t="shared" si="19"/>
        <v>0</v>
      </c>
      <c r="Q197" t="str">
        <f t="shared" si="22"/>
        <v>film &amp; video</v>
      </c>
      <c r="R197" t="str">
        <f t="shared" si="23"/>
        <v>drama</v>
      </c>
      <c r="S197" s="10">
        <f t="shared" si="20"/>
        <v>42135.67050925926</v>
      </c>
      <c r="T197" s="10">
        <f t="shared" si="21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6">
        <f t="shared" si="18"/>
        <v>77.11</v>
      </c>
      <c r="N198" t="b">
        <v>0</v>
      </c>
      <c r="O198" t="s">
        <v>8268</v>
      </c>
      <c r="P198">
        <f t="shared" si="19"/>
        <v>42</v>
      </c>
      <c r="Q198" t="str">
        <f t="shared" si="22"/>
        <v>film &amp; video</v>
      </c>
      <c r="R198" t="str">
        <f t="shared" si="23"/>
        <v>drama</v>
      </c>
      <c r="S198" s="10">
        <f t="shared" si="20"/>
        <v>42259.542800925927</v>
      </c>
      <c r="T198" s="10">
        <f t="shared" si="21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6">
        <f t="shared" si="18"/>
        <v>32.75</v>
      </c>
      <c r="N199" t="b">
        <v>0</v>
      </c>
      <c r="O199" t="s">
        <v>8268</v>
      </c>
      <c r="P199">
        <f t="shared" si="19"/>
        <v>10</v>
      </c>
      <c r="Q199" t="str">
        <f t="shared" si="22"/>
        <v>film &amp; video</v>
      </c>
      <c r="R199" t="str">
        <f t="shared" si="23"/>
        <v>drama</v>
      </c>
      <c r="S199" s="10">
        <f t="shared" si="20"/>
        <v>42741.848379629635</v>
      </c>
      <c r="T199" s="10">
        <f t="shared" si="21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6">
        <f t="shared" si="18"/>
        <v>46.5</v>
      </c>
      <c r="N200" t="b">
        <v>0</v>
      </c>
      <c r="O200" t="s">
        <v>8268</v>
      </c>
      <c r="P200">
        <f t="shared" si="19"/>
        <v>1</v>
      </c>
      <c r="Q200" t="str">
        <f t="shared" si="22"/>
        <v>film &amp; video</v>
      </c>
      <c r="R200" t="str">
        <f t="shared" si="23"/>
        <v>drama</v>
      </c>
      <c r="S200" s="10">
        <f t="shared" si="20"/>
        <v>41887.383356481485</v>
      </c>
      <c r="T200" s="10">
        <f t="shared" si="21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6" t="e">
        <f t="shared" si="18"/>
        <v>#DIV/0!</v>
      </c>
      <c r="N201" t="b">
        <v>0</v>
      </c>
      <c r="O201" t="s">
        <v>8268</v>
      </c>
      <c r="P201">
        <f t="shared" si="19"/>
        <v>0</v>
      </c>
      <c r="Q201" t="str">
        <f t="shared" si="22"/>
        <v>film &amp; video</v>
      </c>
      <c r="R201" t="str">
        <f t="shared" si="23"/>
        <v>drama</v>
      </c>
      <c r="S201" s="10">
        <f t="shared" si="20"/>
        <v>42584.123865740738</v>
      </c>
      <c r="T201" s="10">
        <f t="shared" si="21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6">
        <f t="shared" si="18"/>
        <v>87.31</v>
      </c>
      <c r="N202" t="b">
        <v>0</v>
      </c>
      <c r="O202" t="s">
        <v>8268</v>
      </c>
      <c r="P202">
        <f t="shared" si="19"/>
        <v>26</v>
      </c>
      <c r="Q202" t="str">
        <f t="shared" si="22"/>
        <v>film &amp; video</v>
      </c>
      <c r="R202" t="str">
        <f t="shared" si="23"/>
        <v>drama</v>
      </c>
      <c r="S202" s="10">
        <f t="shared" si="20"/>
        <v>41867.083368055559</v>
      </c>
      <c r="T202" s="10">
        <f t="shared" si="21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6">
        <f t="shared" si="18"/>
        <v>54.29</v>
      </c>
      <c r="N203" t="b">
        <v>0</v>
      </c>
      <c r="O203" t="s">
        <v>8268</v>
      </c>
      <c r="P203">
        <f t="shared" si="19"/>
        <v>58</v>
      </c>
      <c r="Q203" t="str">
        <f t="shared" si="22"/>
        <v>film &amp; video</v>
      </c>
      <c r="R203" t="str">
        <f t="shared" si="23"/>
        <v>drama</v>
      </c>
      <c r="S203" s="10">
        <f t="shared" si="20"/>
        <v>42023.818622685183</v>
      </c>
      <c r="T203" s="10">
        <f t="shared" si="21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6" t="e">
        <f t="shared" si="18"/>
        <v>#DIV/0!</v>
      </c>
      <c r="N204" t="b">
        <v>0</v>
      </c>
      <c r="O204" t="s">
        <v>8268</v>
      </c>
      <c r="P204">
        <f t="shared" si="19"/>
        <v>0</v>
      </c>
      <c r="Q204" t="str">
        <f t="shared" si="22"/>
        <v>film &amp; video</v>
      </c>
      <c r="R204" t="str">
        <f t="shared" si="23"/>
        <v>drama</v>
      </c>
      <c r="S204" s="10">
        <f t="shared" si="20"/>
        <v>42255.927824074075</v>
      </c>
      <c r="T204" s="10">
        <f t="shared" si="21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6">
        <f t="shared" si="18"/>
        <v>93.25</v>
      </c>
      <c r="N205" t="b">
        <v>0</v>
      </c>
      <c r="O205" t="s">
        <v>8268</v>
      </c>
      <c r="P205">
        <f t="shared" si="19"/>
        <v>30</v>
      </c>
      <c r="Q205" t="str">
        <f t="shared" si="22"/>
        <v>film &amp; video</v>
      </c>
      <c r="R205" t="str">
        <f t="shared" si="23"/>
        <v>drama</v>
      </c>
      <c r="S205" s="10">
        <f t="shared" si="20"/>
        <v>41973.847962962958</v>
      </c>
      <c r="T205" s="10">
        <f t="shared" si="21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6">
        <f t="shared" si="18"/>
        <v>117.68</v>
      </c>
      <c r="N206" t="b">
        <v>0</v>
      </c>
      <c r="O206" t="s">
        <v>8268</v>
      </c>
      <c r="P206">
        <f t="shared" si="19"/>
        <v>51</v>
      </c>
      <c r="Q206" t="str">
        <f t="shared" si="22"/>
        <v>film &amp; video</v>
      </c>
      <c r="R206" t="str">
        <f t="shared" si="23"/>
        <v>drama</v>
      </c>
      <c r="S206" s="10">
        <f t="shared" si="20"/>
        <v>42556.583368055552</v>
      </c>
      <c r="T206" s="10">
        <f t="shared" si="21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6">
        <f t="shared" si="18"/>
        <v>76.47</v>
      </c>
      <c r="N207" t="b">
        <v>0</v>
      </c>
      <c r="O207" t="s">
        <v>8268</v>
      </c>
      <c r="P207">
        <f t="shared" si="19"/>
        <v>16</v>
      </c>
      <c r="Q207" t="str">
        <f t="shared" si="22"/>
        <v>film &amp; video</v>
      </c>
      <c r="R207" t="str">
        <f t="shared" si="23"/>
        <v>drama</v>
      </c>
      <c r="S207" s="10">
        <f t="shared" si="20"/>
        <v>42248.632199074069</v>
      </c>
      <c r="T207" s="10">
        <f t="shared" si="21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6" t="e">
        <f t="shared" si="18"/>
        <v>#DIV/0!</v>
      </c>
      <c r="N208" t="b">
        <v>0</v>
      </c>
      <c r="O208" t="s">
        <v>8268</v>
      </c>
      <c r="P208">
        <f t="shared" si="19"/>
        <v>0</v>
      </c>
      <c r="Q208" t="str">
        <f t="shared" si="22"/>
        <v>film &amp; video</v>
      </c>
      <c r="R208" t="str">
        <f t="shared" si="23"/>
        <v>drama</v>
      </c>
      <c r="S208" s="10">
        <f t="shared" si="20"/>
        <v>42567.004432870366</v>
      </c>
      <c r="T208" s="10">
        <f t="shared" si="21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6">
        <f t="shared" si="18"/>
        <v>163.85</v>
      </c>
      <c r="N209" t="b">
        <v>0</v>
      </c>
      <c r="O209" t="s">
        <v>8268</v>
      </c>
      <c r="P209">
        <f t="shared" si="19"/>
        <v>15</v>
      </c>
      <c r="Q209" t="str">
        <f t="shared" si="22"/>
        <v>film &amp; video</v>
      </c>
      <c r="R209" t="str">
        <f t="shared" si="23"/>
        <v>drama</v>
      </c>
      <c r="S209" s="10">
        <f t="shared" si="20"/>
        <v>41978.197199074071</v>
      </c>
      <c r="T209" s="10">
        <f t="shared" si="21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6" t="e">
        <f t="shared" si="18"/>
        <v>#DIV/0!</v>
      </c>
      <c r="N210" t="b">
        <v>0</v>
      </c>
      <c r="O210" t="s">
        <v>8268</v>
      </c>
      <c r="P210">
        <f t="shared" si="19"/>
        <v>0</v>
      </c>
      <c r="Q210" t="str">
        <f t="shared" si="22"/>
        <v>film &amp; video</v>
      </c>
      <c r="R210" t="str">
        <f t="shared" si="23"/>
        <v>drama</v>
      </c>
      <c r="S210" s="10">
        <f t="shared" si="20"/>
        <v>41959.369988425926</v>
      </c>
      <c r="T210" s="10">
        <f t="shared" si="21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6" t="e">
        <f t="shared" si="18"/>
        <v>#DIV/0!</v>
      </c>
      <c r="N211" t="b">
        <v>0</v>
      </c>
      <c r="O211" t="s">
        <v>8268</v>
      </c>
      <c r="P211">
        <f t="shared" si="19"/>
        <v>0</v>
      </c>
      <c r="Q211" t="str">
        <f t="shared" si="22"/>
        <v>film &amp; video</v>
      </c>
      <c r="R211" t="str">
        <f t="shared" si="23"/>
        <v>drama</v>
      </c>
      <c r="S211" s="10">
        <f t="shared" si="20"/>
        <v>42165.922858796301</v>
      </c>
      <c r="T211" s="10">
        <f t="shared" si="21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6">
        <f t="shared" si="18"/>
        <v>91.82</v>
      </c>
      <c r="N212" t="b">
        <v>0</v>
      </c>
      <c r="O212" t="s">
        <v>8268</v>
      </c>
      <c r="P212">
        <f t="shared" si="19"/>
        <v>25</v>
      </c>
      <c r="Q212" t="str">
        <f t="shared" si="22"/>
        <v>film &amp; video</v>
      </c>
      <c r="R212" t="str">
        <f t="shared" si="23"/>
        <v>drama</v>
      </c>
      <c r="S212" s="10">
        <f t="shared" si="20"/>
        <v>42249.064722222218</v>
      </c>
      <c r="T212" s="10">
        <f t="shared" si="21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6">
        <f t="shared" si="18"/>
        <v>185.83</v>
      </c>
      <c r="N213" t="b">
        <v>0</v>
      </c>
      <c r="O213" t="s">
        <v>8268</v>
      </c>
      <c r="P213">
        <f t="shared" si="19"/>
        <v>45</v>
      </c>
      <c r="Q213" t="str">
        <f t="shared" si="22"/>
        <v>film &amp; video</v>
      </c>
      <c r="R213" t="str">
        <f t="shared" si="23"/>
        <v>drama</v>
      </c>
      <c r="S213" s="10">
        <f t="shared" si="20"/>
        <v>42236.159918981488</v>
      </c>
      <c r="T213" s="10">
        <f t="shared" si="21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6">
        <f t="shared" si="18"/>
        <v>1</v>
      </c>
      <c r="N214" t="b">
        <v>0</v>
      </c>
      <c r="O214" t="s">
        <v>8268</v>
      </c>
      <c r="P214">
        <f t="shared" si="19"/>
        <v>0</v>
      </c>
      <c r="Q214" t="str">
        <f t="shared" si="22"/>
        <v>film &amp; video</v>
      </c>
      <c r="R214" t="str">
        <f t="shared" si="23"/>
        <v>drama</v>
      </c>
      <c r="S214" s="10">
        <f t="shared" si="20"/>
        <v>42416.881018518514</v>
      </c>
      <c r="T214" s="10">
        <f t="shared" si="21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6">
        <f t="shared" si="18"/>
        <v>20</v>
      </c>
      <c r="N215" t="b">
        <v>0</v>
      </c>
      <c r="O215" t="s">
        <v>8268</v>
      </c>
      <c r="P215">
        <f t="shared" si="19"/>
        <v>0</v>
      </c>
      <c r="Q215" t="str">
        <f t="shared" si="22"/>
        <v>film &amp; video</v>
      </c>
      <c r="R215" t="str">
        <f t="shared" si="23"/>
        <v>drama</v>
      </c>
      <c r="S215" s="10">
        <f t="shared" si="20"/>
        <v>42202.594293981485</v>
      </c>
      <c r="T215" s="10">
        <f t="shared" si="21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6">
        <f t="shared" si="18"/>
        <v>1</v>
      </c>
      <c r="N216" t="b">
        <v>0</v>
      </c>
      <c r="O216" t="s">
        <v>8268</v>
      </c>
      <c r="P216">
        <f t="shared" si="19"/>
        <v>0</v>
      </c>
      <c r="Q216" t="str">
        <f t="shared" si="22"/>
        <v>film &amp; video</v>
      </c>
      <c r="R216" t="str">
        <f t="shared" si="23"/>
        <v>drama</v>
      </c>
      <c r="S216" s="10">
        <f t="shared" si="20"/>
        <v>42009.64061342593</v>
      </c>
      <c r="T216" s="10">
        <f t="shared" si="21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6">
        <f t="shared" si="18"/>
        <v>10</v>
      </c>
      <c r="N217" t="b">
        <v>0</v>
      </c>
      <c r="O217" t="s">
        <v>8268</v>
      </c>
      <c r="P217">
        <f t="shared" si="19"/>
        <v>0</v>
      </c>
      <c r="Q217" t="str">
        <f t="shared" si="22"/>
        <v>film &amp; video</v>
      </c>
      <c r="R217" t="str">
        <f t="shared" si="23"/>
        <v>drama</v>
      </c>
      <c r="S217" s="10">
        <f t="shared" si="20"/>
        <v>42375.230115740742</v>
      </c>
      <c r="T217" s="10">
        <f t="shared" si="21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6">
        <f t="shared" si="18"/>
        <v>331.54</v>
      </c>
      <c r="N218" t="b">
        <v>0</v>
      </c>
      <c r="O218" t="s">
        <v>8268</v>
      </c>
      <c r="P218">
        <f t="shared" si="19"/>
        <v>56</v>
      </c>
      <c r="Q218" t="str">
        <f t="shared" si="22"/>
        <v>film &amp; video</v>
      </c>
      <c r="R218" t="str">
        <f t="shared" si="23"/>
        <v>drama</v>
      </c>
      <c r="S218" s="10">
        <f t="shared" si="20"/>
        <v>42066.958761574075</v>
      </c>
      <c r="T218" s="10">
        <f t="shared" si="21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6">
        <f t="shared" si="18"/>
        <v>314.29000000000002</v>
      </c>
      <c r="N219" t="b">
        <v>0</v>
      </c>
      <c r="O219" t="s">
        <v>8268</v>
      </c>
      <c r="P219">
        <f t="shared" si="19"/>
        <v>12</v>
      </c>
      <c r="Q219" t="str">
        <f t="shared" si="22"/>
        <v>film &amp; video</v>
      </c>
      <c r="R219" t="str">
        <f t="shared" si="23"/>
        <v>drama</v>
      </c>
      <c r="S219" s="10">
        <f t="shared" si="20"/>
        <v>41970.64061342593</v>
      </c>
      <c r="T219" s="10">
        <f t="shared" si="21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6">
        <f t="shared" si="18"/>
        <v>100</v>
      </c>
      <c r="N220" t="b">
        <v>0</v>
      </c>
      <c r="O220" t="s">
        <v>8268</v>
      </c>
      <c r="P220">
        <f t="shared" si="19"/>
        <v>2</v>
      </c>
      <c r="Q220" t="str">
        <f t="shared" si="22"/>
        <v>film &amp; video</v>
      </c>
      <c r="R220" t="str">
        <f t="shared" si="23"/>
        <v>drama</v>
      </c>
      <c r="S220" s="10">
        <f t="shared" si="20"/>
        <v>42079.628344907411</v>
      </c>
      <c r="T220" s="10">
        <f t="shared" si="21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6">
        <f t="shared" si="18"/>
        <v>115.99</v>
      </c>
      <c r="N221" t="b">
        <v>0</v>
      </c>
      <c r="O221" t="s">
        <v>8268</v>
      </c>
      <c r="P221">
        <f t="shared" si="19"/>
        <v>18</v>
      </c>
      <c r="Q221" t="str">
        <f t="shared" si="22"/>
        <v>film &amp; video</v>
      </c>
      <c r="R221" t="str">
        <f t="shared" si="23"/>
        <v>drama</v>
      </c>
      <c r="S221" s="10">
        <f t="shared" si="20"/>
        <v>42429.326678240745</v>
      </c>
      <c r="T221" s="10">
        <f t="shared" si="21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6">
        <f t="shared" si="18"/>
        <v>120</v>
      </c>
      <c r="N222" t="b">
        <v>0</v>
      </c>
      <c r="O222" t="s">
        <v>8268</v>
      </c>
      <c r="P222">
        <f t="shared" si="19"/>
        <v>1</v>
      </c>
      <c r="Q222" t="str">
        <f t="shared" si="22"/>
        <v>film &amp; video</v>
      </c>
      <c r="R222" t="str">
        <f t="shared" si="23"/>
        <v>drama</v>
      </c>
      <c r="S222" s="10">
        <f t="shared" si="20"/>
        <v>42195.643865740742</v>
      </c>
      <c r="T222" s="10">
        <f t="shared" si="21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6" t="e">
        <f t="shared" si="18"/>
        <v>#DIV/0!</v>
      </c>
      <c r="N223" t="b">
        <v>0</v>
      </c>
      <c r="O223" t="s">
        <v>8268</v>
      </c>
      <c r="P223">
        <f t="shared" si="19"/>
        <v>0</v>
      </c>
      <c r="Q223" t="str">
        <f t="shared" si="22"/>
        <v>film &amp; video</v>
      </c>
      <c r="R223" t="str">
        <f t="shared" si="23"/>
        <v>drama</v>
      </c>
      <c r="S223" s="10">
        <f t="shared" si="20"/>
        <v>42031.837546296301</v>
      </c>
      <c r="T223" s="10">
        <f t="shared" si="21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6">
        <f t="shared" si="18"/>
        <v>65</v>
      </c>
      <c r="N224" t="b">
        <v>0</v>
      </c>
      <c r="O224" t="s">
        <v>8268</v>
      </c>
      <c r="P224">
        <f t="shared" si="19"/>
        <v>13</v>
      </c>
      <c r="Q224" t="str">
        <f t="shared" si="22"/>
        <v>film &amp; video</v>
      </c>
      <c r="R224" t="str">
        <f t="shared" si="23"/>
        <v>drama</v>
      </c>
      <c r="S224" s="10">
        <f t="shared" si="20"/>
        <v>42031.769884259258</v>
      </c>
      <c r="T224" s="10">
        <f t="shared" si="21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6" t="e">
        <f t="shared" si="18"/>
        <v>#DIV/0!</v>
      </c>
      <c r="N225" t="b">
        <v>0</v>
      </c>
      <c r="O225" t="s">
        <v>8268</v>
      </c>
      <c r="P225">
        <f t="shared" si="19"/>
        <v>0</v>
      </c>
      <c r="Q225" t="str">
        <f t="shared" si="22"/>
        <v>film &amp; video</v>
      </c>
      <c r="R225" t="str">
        <f t="shared" si="23"/>
        <v>drama</v>
      </c>
      <c r="S225" s="10">
        <f t="shared" si="20"/>
        <v>42482.048032407409</v>
      </c>
      <c r="T225" s="10">
        <f t="shared" si="21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6" t="e">
        <f t="shared" si="18"/>
        <v>#DIV/0!</v>
      </c>
      <c r="N226" t="b">
        <v>0</v>
      </c>
      <c r="O226" t="s">
        <v>8268</v>
      </c>
      <c r="P226">
        <f t="shared" si="19"/>
        <v>0</v>
      </c>
      <c r="Q226" t="str">
        <f t="shared" si="22"/>
        <v>film &amp; video</v>
      </c>
      <c r="R226" t="str">
        <f t="shared" si="23"/>
        <v>drama</v>
      </c>
      <c r="S226" s="10">
        <f t="shared" si="20"/>
        <v>42135.235254629632</v>
      </c>
      <c r="T226" s="10">
        <f t="shared" si="21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6" t="e">
        <f t="shared" si="18"/>
        <v>#DIV/0!</v>
      </c>
      <c r="N227" t="b">
        <v>0</v>
      </c>
      <c r="O227" t="s">
        <v>8268</v>
      </c>
      <c r="P227">
        <f t="shared" si="19"/>
        <v>0</v>
      </c>
      <c r="Q227" t="str">
        <f t="shared" si="22"/>
        <v>film &amp; video</v>
      </c>
      <c r="R227" t="str">
        <f t="shared" si="23"/>
        <v>drama</v>
      </c>
      <c r="S227" s="10">
        <f t="shared" si="20"/>
        <v>42438.961273148147</v>
      </c>
      <c r="T227" s="10">
        <f t="shared" si="21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6">
        <f t="shared" si="18"/>
        <v>125</v>
      </c>
      <c r="N228" t="b">
        <v>0</v>
      </c>
      <c r="O228" t="s">
        <v>8268</v>
      </c>
      <c r="P228">
        <f t="shared" si="19"/>
        <v>1</v>
      </c>
      <c r="Q228" t="str">
        <f t="shared" si="22"/>
        <v>film &amp; video</v>
      </c>
      <c r="R228" t="str">
        <f t="shared" si="23"/>
        <v>drama</v>
      </c>
      <c r="S228" s="10">
        <f t="shared" si="20"/>
        <v>42106.666018518517</v>
      </c>
      <c r="T228" s="10">
        <f t="shared" si="21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6" t="e">
        <f t="shared" si="18"/>
        <v>#DIV/0!</v>
      </c>
      <c r="N229" t="b">
        <v>0</v>
      </c>
      <c r="O229" t="s">
        <v>8268</v>
      </c>
      <c r="P229">
        <f t="shared" si="19"/>
        <v>0</v>
      </c>
      <c r="Q229" t="str">
        <f t="shared" si="22"/>
        <v>film &amp; video</v>
      </c>
      <c r="R229" t="str">
        <f t="shared" si="23"/>
        <v>drama</v>
      </c>
      <c r="S229" s="10">
        <f t="shared" si="20"/>
        <v>42164.893993055557</v>
      </c>
      <c r="T229" s="10">
        <f t="shared" si="21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6" t="e">
        <f t="shared" si="18"/>
        <v>#DIV/0!</v>
      </c>
      <c r="N230" t="b">
        <v>0</v>
      </c>
      <c r="O230" t="s">
        <v>8268</v>
      </c>
      <c r="P230">
        <f t="shared" si="19"/>
        <v>0</v>
      </c>
      <c r="Q230" t="str">
        <f t="shared" si="22"/>
        <v>film &amp; video</v>
      </c>
      <c r="R230" t="str">
        <f t="shared" si="23"/>
        <v>drama</v>
      </c>
      <c r="S230" s="10">
        <f t="shared" si="20"/>
        <v>42096.686400462961</v>
      </c>
      <c r="T230" s="10">
        <f t="shared" si="21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6" t="e">
        <f t="shared" si="18"/>
        <v>#DIV/0!</v>
      </c>
      <c r="N231" t="b">
        <v>0</v>
      </c>
      <c r="O231" t="s">
        <v>8268</v>
      </c>
      <c r="P231">
        <f t="shared" si="19"/>
        <v>0</v>
      </c>
      <c r="Q231" t="str">
        <f t="shared" si="22"/>
        <v>film &amp; video</v>
      </c>
      <c r="R231" t="str">
        <f t="shared" si="23"/>
        <v>drama</v>
      </c>
      <c r="S231" s="10">
        <f t="shared" si="20"/>
        <v>42383.933993055558</v>
      </c>
      <c r="T231" s="10">
        <f t="shared" si="21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6">
        <f t="shared" si="18"/>
        <v>30</v>
      </c>
      <c r="N232" t="b">
        <v>0</v>
      </c>
      <c r="O232" t="s">
        <v>8268</v>
      </c>
      <c r="P232">
        <f t="shared" si="19"/>
        <v>0</v>
      </c>
      <c r="Q232" t="str">
        <f t="shared" si="22"/>
        <v>film &amp; video</v>
      </c>
      <c r="R232" t="str">
        <f t="shared" si="23"/>
        <v>drama</v>
      </c>
      <c r="S232" s="10">
        <f t="shared" si="20"/>
        <v>42129.777210648142</v>
      </c>
      <c r="T232" s="10">
        <f t="shared" si="21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6" t="e">
        <f t="shared" si="18"/>
        <v>#DIV/0!</v>
      </c>
      <c r="N233" t="b">
        <v>0</v>
      </c>
      <c r="O233" t="s">
        <v>8268</v>
      </c>
      <c r="P233">
        <f t="shared" si="19"/>
        <v>0</v>
      </c>
      <c r="Q233" t="str">
        <f t="shared" si="22"/>
        <v>film &amp; video</v>
      </c>
      <c r="R233" t="str">
        <f t="shared" si="23"/>
        <v>drama</v>
      </c>
      <c r="S233" s="10">
        <f t="shared" si="20"/>
        <v>42341.958923611113</v>
      </c>
      <c r="T233" s="10">
        <f t="shared" si="21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6">
        <f t="shared" si="18"/>
        <v>15.71</v>
      </c>
      <c r="N234" t="b">
        <v>0</v>
      </c>
      <c r="O234" t="s">
        <v>8268</v>
      </c>
      <c r="P234">
        <f t="shared" si="19"/>
        <v>3</v>
      </c>
      <c r="Q234" t="str">
        <f t="shared" si="22"/>
        <v>film &amp; video</v>
      </c>
      <c r="R234" t="str">
        <f t="shared" si="23"/>
        <v>drama</v>
      </c>
      <c r="S234" s="10">
        <f t="shared" si="20"/>
        <v>42032.82576388889</v>
      </c>
      <c r="T234" s="10">
        <f t="shared" si="21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6" t="e">
        <f t="shared" si="18"/>
        <v>#DIV/0!</v>
      </c>
      <c r="N235" t="b">
        <v>0</v>
      </c>
      <c r="O235" t="s">
        <v>8268</v>
      </c>
      <c r="P235">
        <f t="shared" si="19"/>
        <v>0</v>
      </c>
      <c r="Q235" t="str">
        <f t="shared" si="22"/>
        <v>film &amp; video</v>
      </c>
      <c r="R235" t="str">
        <f t="shared" si="23"/>
        <v>drama</v>
      </c>
      <c r="S235" s="10">
        <f t="shared" si="20"/>
        <v>42612.911712962959</v>
      </c>
      <c r="T235" s="10">
        <f t="shared" si="21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6">
        <f t="shared" si="18"/>
        <v>80.2</v>
      </c>
      <c r="N236" t="b">
        <v>0</v>
      </c>
      <c r="O236" t="s">
        <v>8268</v>
      </c>
      <c r="P236">
        <f t="shared" si="19"/>
        <v>40</v>
      </c>
      <c r="Q236" t="str">
        <f t="shared" si="22"/>
        <v>film &amp; video</v>
      </c>
      <c r="R236" t="str">
        <f t="shared" si="23"/>
        <v>drama</v>
      </c>
      <c r="S236" s="10">
        <f t="shared" si="20"/>
        <v>42136.035405092596</v>
      </c>
      <c r="T236" s="10">
        <f t="shared" si="21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6" t="e">
        <f t="shared" si="18"/>
        <v>#DIV/0!</v>
      </c>
      <c r="N237" t="b">
        <v>0</v>
      </c>
      <c r="O237" t="s">
        <v>8268</v>
      </c>
      <c r="P237">
        <f t="shared" si="19"/>
        <v>0</v>
      </c>
      <c r="Q237" t="str">
        <f t="shared" si="22"/>
        <v>film &amp; video</v>
      </c>
      <c r="R237" t="str">
        <f t="shared" si="23"/>
        <v>drama</v>
      </c>
      <c r="S237" s="10">
        <f t="shared" si="20"/>
        <v>42164.908530092594</v>
      </c>
      <c r="T237" s="10">
        <f t="shared" si="21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6" t="e">
        <f t="shared" si="18"/>
        <v>#DIV/0!</v>
      </c>
      <c r="N238" t="b">
        <v>0</v>
      </c>
      <c r="O238" t="s">
        <v>8268</v>
      </c>
      <c r="P238">
        <f t="shared" si="19"/>
        <v>0</v>
      </c>
      <c r="Q238" t="str">
        <f t="shared" si="22"/>
        <v>film &amp; video</v>
      </c>
      <c r="R238" t="str">
        <f t="shared" si="23"/>
        <v>drama</v>
      </c>
      <c r="S238" s="10">
        <f t="shared" si="20"/>
        <v>42321.08447916666</v>
      </c>
      <c r="T238" s="10">
        <f t="shared" si="21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6">
        <f t="shared" si="18"/>
        <v>50</v>
      </c>
      <c r="N239" t="b">
        <v>0</v>
      </c>
      <c r="O239" t="s">
        <v>8268</v>
      </c>
      <c r="P239">
        <f t="shared" si="19"/>
        <v>0</v>
      </c>
      <c r="Q239" t="str">
        <f t="shared" si="22"/>
        <v>film &amp; video</v>
      </c>
      <c r="R239" t="str">
        <f t="shared" si="23"/>
        <v>drama</v>
      </c>
      <c r="S239" s="10">
        <f t="shared" si="20"/>
        <v>42377.577187499999</v>
      </c>
      <c r="T239" s="10">
        <f t="shared" si="21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6" t="e">
        <f t="shared" si="18"/>
        <v>#DIV/0!</v>
      </c>
      <c r="N240" t="b">
        <v>0</v>
      </c>
      <c r="O240" t="s">
        <v>8268</v>
      </c>
      <c r="P240">
        <f t="shared" si="19"/>
        <v>0</v>
      </c>
      <c r="Q240" t="str">
        <f t="shared" si="22"/>
        <v>film &amp; video</v>
      </c>
      <c r="R240" t="str">
        <f t="shared" si="23"/>
        <v>drama</v>
      </c>
      <c r="S240" s="10">
        <f t="shared" si="20"/>
        <v>42713.962499999994</v>
      </c>
      <c r="T240" s="10">
        <f t="shared" si="21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6">
        <f t="shared" si="18"/>
        <v>50</v>
      </c>
      <c r="N241" t="b">
        <v>0</v>
      </c>
      <c r="O241" t="s">
        <v>8268</v>
      </c>
      <c r="P241">
        <f t="shared" si="19"/>
        <v>25</v>
      </c>
      <c r="Q241" t="str">
        <f t="shared" si="22"/>
        <v>film &amp; video</v>
      </c>
      <c r="R241" t="str">
        <f t="shared" si="23"/>
        <v>drama</v>
      </c>
      <c r="S241" s="10">
        <f t="shared" si="20"/>
        <v>42297.110300925924</v>
      </c>
      <c r="T241" s="10">
        <f t="shared" si="21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6">
        <f t="shared" si="18"/>
        <v>117.85</v>
      </c>
      <c r="N242" t="b">
        <v>1</v>
      </c>
      <c r="O242" t="s">
        <v>8269</v>
      </c>
      <c r="P242">
        <f t="shared" si="19"/>
        <v>108</v>
      </c>
      <c r="Q242" t="str">
        <f t="shared" si="22"/>
        <v>film &amp; video</v>
      </c>
      <c r="R242" t="str">
        <f t="shared" si="23"/>
        <v>documentary</v>
      </c>
      <c r="S242" s="10">
        <f t="shared" si="20"/>
        <v>41354.708460648151</v>
      </c>
      <c r="T242" s="10">
        <f t="shared" si="21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6">
        <f t="shared" si="18"/>
        <v>109.04</v>
      </c>
      <c r="N243" t="b">
        <v>1</v>
      </c>
      <c r="O243" t="s">
        <v>8269</v>
      </c>
      <c r="P243">
        <f t="shared" si="19"/>
        <v>113</v>
      </c>
      <c r="Q243" t="str">
        <f t="shared" si="22"/>
        <v>film &amp; video</v>
      </c>
      <c r="R243" t="str">
        <f t="shared" si="23"/>
        <v>documentary</v>
      </c>
      <c r="S243" s="10">
        <f t="shared" si="20"/>
        <v>41949.697962962964</v>
      </c>
      <c r="T243" s="10">
        <f t="shared" si="21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6">
        <f t="shared" si="18"/>
        <v>73.02</v>
      </c>
      <c r="N244" t="b">
        <v>1</v>
      </c>
      <c r="O244" t="s">
        <v>8269</v>
      </c>
      <c r="P244">
        <f t="shared" si="19"/>
        <v>113</v>
      </c>
      <c r="Q244" t="str">
        <f t="shared" si="22"/>
        <v>film &amp; video</v>
      </c>
      <c r="R244" t="str">
        <f t="shared" si="23"/>
        <v>documentary</v>
      </c>
      <c r="S244" s="10">
        <f t="shared" si="20"/>
        <v>40862.492939814816</v>
      </c>
      <c r="T244" s="10">
        <f t="shared" si="21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6">
        <f t="shared" si="18"/>
        <v>78.2</v>
      </c>
      <c r="N245" t="b">
        <v>1</v>
      </c>
      <c r="O245" t="s">
        <v>8269</v>
      </c>
      <c r="P245">
        <f t="shared" si="19"/>
        <v>103</v>
      </c>
      <c r="Q245" t="str">
        <f t="shared" si="22"/>
        <v>film &amp; video</v>
      </c>
      <c r="R245" t="str">
        <f t="shared" si="23"/>
        <v>documentary</v>
      </c>
      <c r="S245" s="10">
        <f t="shared" si="20"/>
        <v>41662.047500000001</v>
      </c>
      <c r="T245" s="10">
        <f t="shared" si="21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6">
        <f t="shared" si="18"/>
        <v>47.4</v>
      </c>
      <c r="N246" t="b">
        <v>1</v>
      </c>
      <c r="O246" t="s">
        <v>8269</v>
      </c>
      <c r="P246">
        <f t="shared" si="19"/>
        <v>114</v>
      </c>
      <c r="Q246" t="str">
        <f t="shared" si="22"/>
        <v>film &amp; video</v>
      </c>
      <c r="R246" t="str">
        <f t="shared" si="23"/>
        <v>documentary</v>
      </c>
      <c r="S246" s="10">
        <f t="shared" si="20"/>
        <v>40213.323599537034</v>
      </c>
      <c r="T246" s="10">
        <f t="shared" si="21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6">
        <f t="shared" si="18"/>
        <v>54.02</v>
      </c>
      <c r="N247" t="b">
        <v>1</v>
      </c>
      <c r="O247" t="s">
        <v>8269</v>
      </c>
      <c r="P247">
        <f t="shared" si="19"/>
        <v>104</v>
      </c>
      <c r="Q247" t="str">
        <f t="shared" si="22"/>
        <v>film &amp; video</v>
      </c>
      <c r="R247" t="str">
        <f t="shared" si="23"/>
        <v>documentary</v>
      </c>
      <c r="S247" s="10">
        <f t="shared" si="20"/>
        <v>41107.053067129629</v>
      </c>
      <c r="T247" s="10">
        <f t="shared" si="21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6">
        <f t="shared" si="18"/>
        <v>68.489999999999995</v>
      </c>
      <c r="N248" t="b">
        <v>1</v>
      </c>
      <c r="O248" t="s">
        <v>8269</v>
      </c>
      <c r="P248">
        <f t="shared" si="19"/>
        <v>305</v>
      </c>
      <c r="Q248" t="str">
        <f t="shared" si="22"/>
        <v>film &amp; video</v>
      </c>
      <c r="R248" t="str">
        <f t="shared" si="23"/>
        <v>documentary</v>
      </c>
      <c r="S248" s="10">
        <f t="shared" si="20"/>
        <v>40480.363483796296</v>
      </c>
      <c r="T248" s="10">
        <f t="shared" si="21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6">
        <f t="shared" si="18"/>
        <v>108.15</v>
      </c>
      <c r="N249" t="b">
        <v>1</v>
      </c>
      <c r="O249" t="s">
        <v>8269</v>
      </c>
      <c r="P249">
        <f t="shared" si="19"/>
        <v>134</v>
      </c>
      <c r="Q249" t="str">
        <f t="shared" si="22"/>
        <v>film &amp; video</v>
      </c>
      <c r="R249" t="str">
        <f t="shared" si="23"/>
        <v>documentary</v>
      </c>
      <c r="S249" s="10">
        <f t="shared" si="20"/>
        <v>40430.604328703703</v>
      </c>
      <c r="T249" s="10">
        <f t="shared" si="21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6">
        <f t="shared" si="18"/>
        <v>589.95000000000005</v>
      </c>
      <c r="N250" t="b">
        <v>1</v>
      </c>
      <c r="O250" t="s">
        <v>8269</v>
      </c>
      <c r="P250">
        <f t="shared" si="19"/>
        <v>101</v>
      </c>
      <c r="Q250" t="str">
        <f t="shared" si="22"/>
        <v>film &amp; video</v>
      </c>
      <c r="R250" t="str">
        <f t="shared" si="23"/>
        <v>documentary</v>
      </c>
      <c r="S250" s="10">
        <f t="shared" si="20"/>
        <v>40870.774409722224</v>
      </c>
      <c r="T250" s="10">
        <f t="shared" si="21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6">
        <f t="shared" si="18"/>
        <v>48.05</v>
      </c>
      <c r="N251" t="b">
        <v>1</v>
      </c>
      <c r="O251" t="s">
        <v>8269</v>
      </c>
      <c r="P251">
        <f t="shared" si="19"/>
        <v>113</v>
      </c>
      <c r="Q251" t="str">
        <f t="shared" si="22"/>
        <v>film &amp; video</v>
      </c>
      <c r="R251" t="str">
        <f t="shared" si="23"/>
        <v>documentary</v>
      </c>
      <c r="S251" s="10">
        <f t="shared" si="20"/>
        <v>40332.923842592594</v>
      </c>
      <c r="T251" s="10">
        <f t="shared" si="21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6">
        <f t="shared" si="18"/>
        <v>72.48</v>
      </c>
      <c r="N252" t="b">
        <v>1</v>
      </c>
      <c r="O252" t="s">
        <v>8269</v>
      </c>
      <c r="P252">
        <f t="shared" si="19"/>
        <v>106</v>
      </c>
      <c r="Q252" t="str">
        <f t="shared" si="22"/>
        <v>film &amp; video</v>
      </c>
      <c r="R252" t="str">
        <f t="shared" si="23"/>
        <v>documentary</v>
      </c>
      <c r="S252" s="10">
        <f t="shared" si="20"/>
        <v>41401.565868055557</v>
      </c>
      <c r="T252" s="10">
        <f t="shared" si="21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6">
        <f t="shared" si="18"/>
        <v>57.08</v>
      </c>
      <c r="N253" t="b">
        <v>1</v>
      </c>
      <c r="O253" t="s">
        <v>8269</v>
      </c>
      <c r="P253">
        <f t="shared" si="19"/>
        <v>126</v>
      </c>
      <c r="Q253" t="str">
        <f t="shared" si="22"/>
        <v>film &amp; video</v>
      </c>
      <c r="R253" t="str">
        <f t="shared" si="23"/>
        <v>documentary</v>
      </c>
      <c r="S253" s="10">
        <f t="shared" si="20"/>
        <v>41013.787569444445</v>
      </c>
      <c r="T253" s="10">
        <f t="shared" si="21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6">
        <f t="shared" si="18"/>
        <v>85.44</v>
      </c>
      <c r="N254" t="b">
        <v>1</v>
      </c>
      <c r="O254" t="s">
        <v>8269</v>
      </c>
      <c r="P254">
        <f t="shared" si="19"/>
        <v>185</v>
      </c>
      <c r="Q254" t="str">
        <f t="shared" si="22"/>
        <v>film &amp; video</v>
      </c>
      <c r="R254" t="str">
        <f t="shared" si="23"/>
        <v>documentary</v>
      </c>
      <c r="S254" s="10">
        <f t="shared" si="20"/>
        <v>40266.662708333337</v>
      </c>
      <c r="T254" s="10">
        <f t="shared" si="21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6">
        <f t="shared" si="18"/>
        <v>215.86</v>
      </c>
      <c r="N255" t="b">
        <v>1</v>
      </c>
      <c r="O255" t="s">
        <v>8269</v>
      </c>
      <c r="P255">
        <f t="shared" si="19"/>
        <v>101</v>
      </c>
      <c r="Q255" t="str">
        <f t="shared" si="22"/>
        <v>film &amp; video</v>
      </c>
      <c r="R255" t="str">
        <f t="shared" si="23"/>
        <v>documentary</v>
      </c>
      <c r="S255" s="10">
        <f t="shared" si="20"/>
        <v>40924.650868055556</v>
      </c>
      <c r="T255" s="10">
        <f t="shared" si="21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6">
        <f t="shared" si="18"/>
        <v>89.39</v>
      </c>
      <c r="N256" t="b">
        <v>1</v>
      </c>
      <c r="O256" t="s">
        <v>8269</v>
      </c>
      <c r="P256">
        <f t="shared" si="19"/>
        <v>117</v>
      </c>
      <c r="Q256" t="str">
        <f t="shared" si="22"/>
        <v>film &amp; video</v>
      </c>
      <c r="R256" t="str">
        <f t="shared" si="23"/>
        <v>documentary</v>
      </c>
      <c r="S256" s="10">
        <f t="shared" si="20"/>
        <v>42263.952662037031</v>
      </c>
      <c r="T256" s="10">
        <f t="shared" si="21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6">
        <f t="shared" si="18"/>
        <v>45.42</v>
      </c>
      <c r="N257" t="b">
        <v>1</v>
      </c>
      <c r="O257" t="s">
        <v>8269</v>
      </c>
      <c r="P257">
        <f t="shared" si="19"/>
        <v>107</v>
      </c>
      <c r="Q257" t="str">
        <f t="shared" si="22"/>
        <v>film &amp; video</v>
      </c>
      <c r="R257" t="str">
        <f t="shared" si="23"/>
        <v>documentary</v>
      </c>
      <c r="S257" s="10">
        <f t="shared" si="20"/>
        <v>40588.526412037041</v>
      </c>
      <c r="T257" s="10">
        <f t="shared" si="21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6">
        <f t="shared" ref="M258:M321" si="24">ROUND(SUM(E258/L258),2)</f>
        <v>65.760000000000005</v>
      </c>
      <c r="N258" t="b">
        <v>1</v>
      </c>
      <c r="O258" t="s">
        <v>8269</v>
      </c>
      <c r="P258">
        <f t="shared" ref="P258:P321" si="25">+ROUND(SUM(E258/D258)*100,0)</f>
        <v>139</v>
      </c>
      <c r="Q258" t="str">
        <f t="shared" si="22"/>
        <v>film &amp; video</v>
      </c>
      <c r="R258" t="str">
        <f t="shared" si="23"/>
        <v>documentary</v>
      </c>
      <c r="S258" s="10">
        <f t="shared" ref="S258:S321" si="26">(((J258/60)/60)/24)+DATE(1970,1,1)</f>
        <v>41319.769293981481</v>
      </c>
      <c r="T258" s="10">
        <f t="shared" ref="T258:T321" si="27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6">
        <f t="shared" si="24"/>
        <v>66.7</v>
      </c>
      <c r="N259" t="b">
        <v>1</v>
      </c>
      <c r="O259" t="s">
        <v>8269</v>
      </c>
      <c r="P259">
        <f t="shared" si="25"/>
        <v>107</v>
      </c>
      <c r="Q259" t="str">
        <f t="shared" ref="Q259:Q322" si="28">LEFT(O259,FIND("/",O259)-1)</f>
        <v>film &amp; video</v>
      </c>
      <c r="R259" t="str">
        <f t="shared" ref="R259:R322" si="29">RIGHT(O259,LEN(O259)-FIND("/",O259))</f>
        <v>documentary</v>
      </c>
      <c r="S259" s="10">
        <f t="shared" si="26"/>
        <v>42479.626875000002</v>
      </c>
      <c r="T259" s="10">
        <f t="shared" si="27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6">
        <f t="shared" si="24"/>
        <v>83.35</v>
      </c>
      <c r="N260" t="b">
        <v>1</v>
      </c>
      <c r="O260" t="s">
        <v>8269</v>
      </c>
      <c r="P260">
        <f t="shared" si="25"/>
        <v>191</v>
      </c>
      <c r="Q260" t="str">
        <f t="shared" si="28"/>
        <v>film &amp; video</v>
      </c>
      <c r="R260" t="str">
        <f t="shared" si="29"/>
        <v>documentary</v>
      </c>
      <c r="S260" s="10">
        <f t="shared" si="26"/>
        <v>40682.051689814813</v>
      </c>
      <c r="T260" s="10">
        <f t="shared" si="27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6">
        <f t="shared" si="24"/>
        <v>105.05</v>
      </c>
      <c r="N261" t="b">
        <v>1</v>
      </c>
      <c r="O261" t="s">
        <v>8269</v>
      </c>
      <c r="P261">
        <f t="shared" si="25"/>
        <v>132</v>
      </c>
      <c r="Q261" t="str">
        <f t="shared" si="28"/>
        <v>film &amp; video</v>
      </c>
      <c r="R261" t="str">
        <f t="shared" si="29"/>
        <v>documentary</v>
      </c>
      <c r="S261" s="10">
        <f t="shared" si="26"/>
        <v>42072.738067129627</v>
      </c>
      <c r="T261" s="10">
        <f t="shared" si="27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6">
        <f t="shared" si="24"/>
        <v>120.91</v>
      </c>
      <c r="N262" t="b">
        <v>1</v>
      </c>
      <c r="O262" t="s">
        <v>8269</v>
      </c>
      <c r="P262">
        <f t="shared" si="25"/>
        <v>106</v>
      </c>
      <c r="Q262" t="str">
        <f t="shared" si="28"/>
        <v>film &amp; video</v>
      </c>
      <c r="R262" t="str">
        <f t="shared" si="29"/>
        <v>documentary</v>
      </c>
      <c r="S262" s="10">
        <f t="shared" si="26"/>
        <v>40330.755543981482</v>
      </c>
      <c r="T262" s="10">
        <f t="shared" si="27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6">
        <f t="shared" si="24"/>
        <v>97.64</v>
      </c>
      <c r="N263" t="b">
        <v>1</v>
      </c>
      <c r="O263" t="s">
        <v>8269</v>
      </c>
      <c r="P263">
        <f t="shared" si="25"/>
        <v>107</v>
      </c>
      <c r="Q263" t="str">
        <f t="shared" si="28"/>
        <v>film &amp; video</v>
      </c>
      <c r="R263" t="str">
        <f t="shared" si="29"/>
        <v>documentary</v>
      </c>
      <c r="S263" s="10">
        <f t="shared" si="26"/>
        <v>41017.885462962964</v>
      </c>
      <c r="T263" s="10">
        <f t="shared" si="27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6">
        <f t="shared" si="24"/>
        <v>41.38</v>
      </c>
      <c r="N264" t="b">
        <v>1</v>
      </c>
      <c r="O264" t="s">
        <v>8269</v>
      </c>
      <c r="P264">
        <f t="shared" si="25"/>
        <v>240</v>
      </c>
      <c r="Q264" t="str">
        <f t="shared" si="28"/>
        <v>film &amp; video</v>
      </c>
      <c r="R264" t="str">
        <f t="shared" si="29"/>
        <v>documentary</v>
      </c>
      <c r="S264" s="10">
        <f t="shared" si="26"/>
        <v>40555.24800925926</v>
      </c>
      <c r="T264" s="10">
        <f t="shared" si="27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6">
        <f t="shared" si="24"/>
        <v>30.65</v>
      </c>
      <c r="N265" t="b">
        <v>1</v>
      </c>
      <c r="O265" t="s">
        <v>8269</v>
      </c>
      <c r="P265">
        <f t="shared" si="25"/>
        <v>118</v>
      </c>
      <c r="Q265" t="str">
        <f t="shared" si="28"/>
        <v>film &amp; video</v>
      </c>
      <c r="R265" t="str">
        <f t="shared" si="29"/>
        <v>documentary</v>
      </c>
      <c r="S265" s="10">
        <f t="shared" si="26"/>
        <v>41149.954791666663</v>
      </c>
      <c r="T265" s="10">
        <f t="shared" si="27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6">
        <f t="shared" si="24"/>
        <v>64.95</v>
      </c>
      <c r="N266" t="b">
        <v>1</v>
      </c>
      <c r="O266" t="s">
        <v>8269</v>
      </c>
      <c r="P266">
        <f t="shared" si="25"/>
        <v>118</v>
      </c>
      <c r="Q266" t="str">
        <f t="shared" si="28"/>
        <v>film &amp; video</v>
      </c>
      <c r="R266" t="str">
        <f t="shared" si="29"/>
        <v>documentary</v>
      </c>
      <c r="S266" s="10">
        <f t="shared" si="26"/>
        <v>41010.620312500003</v>
      </c>
      <c r="T266" s="10">
        <f t="shared" si="27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6">
        <f t="shared" si="24"/>
        <v>95.78</v>
      </c>
      <c r="N267" t="b">
        <v>1</v>
      </c>
      <c r="O267" t="s">
        <v>8269</v>
      </c>
      <c r="P267">
        <f t="shared" si="25"/>
        <v>111</v>
      </c>
      <c r="Q267" t="str">
        <f t="shared" si="28"/>
        <v>film &amp; video</v>
      </c>
      <c r="R267" t="str">
        <f t="shared" si="29"/>
        <v>documentary</v>
      </c>
      <c r="S267" s="10">
        <f t="shared" si="26"/>
        <v>40267.245717592588</v>
      </c>
      <c r="T267" s="10">
        <f t="shared" si="27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6">
        <f t="shared" si="24"/>
        <v>40.42</v>
      </c>
      <c r="N268" t="b">
        <v>1</v>
      </c>
      <c r="O268" t="s">
        <v>8269</v>
      </c>
      <c r="P268">
        <f t="shared" si="25"/>
        <v>146</v>
      </c>
      <c r="Q268" t="str">
        <f t="shared" si="28"/>
        <v>film &amp; video</v>
      </c>
      <c r="R268" t="str">
        <f t="shared" si="29"/>
        <v>documentary</v>
      </c>
      <c r="S268" s="10">
        <f t="shared" si="26"/>
        <v>40205.174849537041</v>
      </c>
      <c r="T268" s="10">
        <f t="shared" si="27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6">
        <f t="shared" si="24"/>
        <v>78.58</v>
      </c>
      <c r="N269" t="b">
        <v>1</v>
      </c>
      <c r="O269" t="s">
        <v>8269</v>
      </c>
      <c r="P269">
        <f t="shared" si="25"/>
        <v>132</v>
      </c>
      <c r="Q269" t="str">
        <f t="shared" si="28"/>
        <v>film &amp; video</v>
      </c>
      <c r="R269" t="str">
        <f t="shared" si="29"/>
        <v>documentary</v>
      </c>
      <c r="S269" s="10">
        <f t="shared" si="26"/>
        <v>41785.452534722222</v>
      </c>
      <c r="T269" s="10">
        <f t="shared" si="27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6">
        <f t="shared" si="24"/>
        <v>50.18</v>
      </c>
      <c r="N270" t="b">
        <v>1</v>
      </c>
      <c r="O270" t="s">
        <v>8269</v>
      </c>
      <c r="P270">
        <f t="shared" si="25"/>
        <v>111</v>
      </c>
      <c r="Q270" t="str">
        <f t="shared" si="28"/>
        <v>film &amp; video</v>
      </c>
      <c r="R270" t="str">
        <f t="shared" si="29"/>
        <v>documentary</v>
      </c>
      <c r="S270" s="10">
        <f t="shared" si="26"/>
        <v>40809.15252314815</v>
      </c>
      <c r="T270" s="10">
        <f t="shared" si="27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6">
        <f t="shared" si="24"/>
        <v>92.25</v>
      </c>
      <c r="N271" t="b">
        <v>1</v>
      </c>
      <c r="O271" t="s">
        <v>8269</v>
      </c>
      <c r="P271">
        <f t="shared" si="25"/>
        <v>147</v>
      </c>
      <c r="Q271" t="str">
        <f t="shared" si="28"/>
        <v>film &amp; video</v>
      </c>
      <c r="R271" t="str">
        <f t="shared" si="29"/>
        <v>documentary</v>
      </c>
      <c r="S271" s="10">
        <f t="shared" si="26"/>
        <v>42758.197013888886</v>
      </c>
      <c r="T271" s="10">
        <f t="shared" si="27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6">
        <f t="shared" si="24"/>
        <v>57.54</v>
      </c>
      <c r="N272" t="b">
        <v>1</v>
      </c>
      <c r="O272" t="s">
        <v>8269</v>
      </c>
      <c r="P272">
        <f t="shared" si="25"/>
        <v>153</v>
      </c>
      <c r="Q272" t="str">
        <f t="shared" si="28"/>
        <v>film &amp; video</v>
      </c>
      <c r="R272" t="str">
        <f t="shared" si="29"/>
        <v>documentary</v>
      </c>
      <c r="S272" s="10">
        <f t="shared" si="26"/>
        <v>40637.866550925923</v>
      </c>
      <c r="T272" s="10">
        <f t="shared" si="27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6">
        <f t="shared" si="24"/>
        <v>109.42</v>
      </c>
      <c r="N273" t="b">
        <v>1</v>
      </c>
      <c r="O273" t="s">
        <v>8269</v>
      </c>
      <c r="P273">
        <f t="shared" si="25"/>
        <v>105</v>
      </c>
      <c r="Q273" t="str">
        <f t="shared" si="28"/>
        <v>film &amp; video</v>
      </c>
      <c r="R273" t="str">
        <f t="shared" si="29"/>
        <v>documentary</v>
      </c>
      <c r="S273" s="10">
        <f t="shared" si="26"/>
        <v>41612.10024305556</v>
      </c>
      <c r="T273" s="10">
        <f t="shared" si="27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6">
        <f t="shared" si="24"/>
        <v>81.89</v>
      </c>
      <c r="N274" t="b">
        <v>1</v>
      </c>
      <c r="O274" t="s">
        <v>8269</v>
      </c>
      <c r="P274">
        <f t="shared" si="25"/>
        <v>177</v>
      </c>
      <c r="Q274" t="str">
        <f t="shared" si="28"/>
        <v>film &amp; video</v>
      </c>
      <c r="R274" t="str">
        <f t="shared" si="29"/>
        <v>documentary</v>
      </c>
      <c r="S274" s="10">
        <f t="shared" si="26"/>
        <v>40235.900358796294</v>
      </c>
      <c r="T274" s="10">
        <f t="shared" si="27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6">
        <f t="shared" si="24"/>
        <v>45.67</v>
      </c>
      <c r="N275" t="b">
        <v>1</v>
      </c>
      <c r="O275" t="s">
        <v>8269</v>
      </c>
      <c r="P275">
        <f t="shared" si="25"/>
        <v>108</v>
      </c>
      <c r="Q275" t="str">
        <f t="shared" si="28"/>
        <v>film &amp; video</v>
      </c>
      <c r="R275" t="str">
        <f t="shared" si="29"/>
        <v>documentary</v>
      </c>
      <c r="S275" s="10">
        <f t="shared" si="26"/>
        <v>40697.498449074075</v>
      </c>
      <c r="T275" s="10">
        <f t="shared" si="27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6">
        <f t="shared" si="24"/>
        <v>55.22</v>
      </c>
      <c r="N276" t="b">
        <v>1</v>
      </c>
      <c r="O276" t="s">
        <v>8269</v>
      </c>
      <c r="P276">
        <f t="shared" si="25"/>
        <v>156</v>
      </c>
      <c r="Q276" t="str">
        <f t="shared" si="28"/>
        <v>film &amp; video</v>
      </c>
      <c r="R276" t="str">
        <f t="shared" si="29"/>
        <v>documentary</v>
      </c>
      <c r="S276" s="10">
        <f t="shared" si="26"/>
        <v>40969.912372685183</v>
      </c>
      <c r="T276" s="10">
        <f t="shared" si="27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6">
        <f t="shared" si="24"/>
        <v>65.3</v>
      </c>
      <c r="N277" t="b">
        <v>1</v>
      </c>
      <c r="O277" t="s">
        <v>8269</v>
      </c>
      <c r="P277">
        <f t="shared" si="25"/>
        <v>108</v>
      </c>
      <c r="Q277" t="str">
        <f t="shared" si="28"/>
        <v>film &amp; video</v>
      </c>
      <c r="R277" t="str">
        <f t="shared" si="29"/>
        <v>documentary</v>
      </c>
      <c r="S277" s="10">
        <f t="shared" si="26"/>
        <v>41193.032013888893</v>
      </c>
      <c r="T277" s="10">
        <f t="shared" si="27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6">
        <f t="shared" si="24"/>
        <v>95.23</v>
      </c>
      <c r="N278" t="b">
        <v>1</v>
      </c>
      <c r="O278" t="s">
        <v>8269</v>
      </c>
      <c r="P278">
        <f t="shared" si="25"/>
        <v>148</v>
      </c>
      <c r="Q278" t="str">
        <f t="shared" si="28"/>
        <v>film &amp; video</v>
      </c>
      <c r="R278" t="str">
        <f t="shared" si="29"/>
        <v>documentary</v>
      </c>
      <c r="S278" s="10">
        <f t="shared" si="26"/>
        <v>40967.081874999996</v>
      </c>
      <c r="T278" s="10">
        <f t="shared" si="27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6">
        <f t="shared" si="24"/>
        <v>75.44</v>
      </c>
      <c r="N279" t="b">
        <v>1</v>
      </c>
      <c r="O279" t="s">
        <v>8269</v>
      </c>
      <c r="P279">
        <f t="shared" si="25"/>
        <v>110</v>
      </c>
      <c r="Q279" t="str">
        <f t="shared" si="28"/>
        <v>film &amp; video</v>
      </c>
      <c r="R279" t="str">
        <f t="shared" si="29"/>
        <v>documentary</v>
      </c>
      <c r="S279" s="10">
        <f t="shared" si="26"/>
        <v>42117.891423611116</v>
      </c>
      <c r="T279" s="10">
        <f t="shared" si="27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6">
        <f t="shared" si="24"/>
        <v>97.82</v>
      </c>
      <c r="N280" t="b">
        <v>1</v>
      </c>
      <c r="O280" t="s">
        <v>8269</v>
      </c>
      <c r="P280">
        <f t="shared" si="25"/>
        <v>150</v>
      </c>
      <c r="Q280" t="str">
        <f t="shared" si="28"/>
        <v>film &amp; video</v>
      </c>
      <c r="R280" t="str">
        <f t="shared" si="29"/>
        <v>documentary</v>
      </c>
      <c r="S280" s="10">
        <f t="shared" si="26"/>
        <v>41164.040960648148</v>
      </c>
      <c r="T280" s="10">
        <f t="shared" si="27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6">
        <f t="shared" si="24"/>
        <v>87.69</v>
      </c>
      <c r="N281" t="b">
        <v>1</v>
      </c>
      <c r="O281" t="s">
        <v>8269</v>
      </c>
      <c r="P281">
        <f t="shared" si="25"/>
        <v>157</v>
      </c>
      <c r="Q281" t="str">
        <f t="shared" si="28"/>
        <v>film &amp; video</v>
      </c>
      <c r="R281" t="str">
        <f t="shared" si="29"/>
        <v>documentary</v>
      </c>
      <c r="S281" s="10">
        <f t="shared" si="26"/>
        <v>42759.244166666671</v>
      </c>
      <c r="T281" s="10">
        <f t="shared" si="27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6">
        <f t="shared" si="24"/>
        <v>54.75</v>
      </c>
      <c r="N282" t="b">
        <v>1</v>
      </c>
      <c r="O282" t="s">
        <v>8269</v>
      </c>
      <c r="P282">
        <f t="shared" si="25"/>
        <v>156</v>
      </c>
      <c r="Q282" t="str">
        <f t="shared" si="28"/>
        <v>film &amp; video</v>
      </c>
      <c r="R282" t="str">
        <f t="shared" si="29"/>
        <v>documentary</v>
      </c>
      <c r="S282" s="10">
        <f t="shared" si="26"/>
        <v>41744.590682870366</v>
      </c>
      <c r="T282" s="10">
        <f t="shared" si="27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6">
        <f t="shared" si="24"/>
        <v>83.95</v>
      </c>
      <c r="N283" t="b">
        <v>1</v>
      </c>
      <c r="O283" t="s">
        <v>8269</v>
      </c>
      <c r="P283">
        <f t="shared" si="25"/>
        <v>121</v>
      </c>
      <c r="Q283" t="str">
        <f t="shared" si="28"/>
        <v>film &amp; video</v>
      </c>
      <c r="R283" t="str">
        <f t="shared" si="29"/>
        <v>documentary</v>
      </c>
      <c r="S283" s="10">
        <f t="shared" si="26"/>
        <v>39950.163344907407</v>
      </c>
      <c r="T283" s="10">
        <f t="shared" si="27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6">
        <f t="shared" si="24"/>
        <v>254.39</v>
      </c>
      <c r="N284" t="b">
        <v>1</v>
      </c>
      <c r="O284" t="s">
        <v>8269</v>
      </c>
      <c r="P284">
        <f t="shared" si="25"/>
        <v>101</v>
      </c>
      <c r="Q284" t="str">
        <f t="shared" si="28"/>
        <v>film &amp; video</v>
      </c>
      <c r="R284" t="str">
        <f t="shared" si="29"/>
        <v>documentary</v>
      </c>
      <c r="S284" s="10">
        <f t="shared" si="26"/>
        <v>40194.920046296298</v>
      </c>
      <c r="T284" s="10">
        <f t="shared" si="27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6">
        <f t="shared" si="24"/>
        <v>101.83</v>
      </c>
      <c r="N285" t="b">
        <v>1</v>
      </c>
      <c r="O285" t="s">
        <v>8269</v>
      </c>
      <c r="P285">
        <f t="shared" si="25"/>
        <v>114</v>
      </c>
      <c r="Q285" t="str">
        <f t="shared" si="28"/>
        <v>film &amp; video</v>
      </c>
      <c r="R285" t="str">
        <f t="shared" si="29"/>
        <v>documentary</v>
      </c>
      <c r="S285" s="10">
        <f t="shared" si="26"/>
        <v>40675.71</v>
      </c>
      <c r="T285" s="10">
        <f t="shared" si="27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6">
        <f t="shared" si="24"/>
        <v>55.07</v>
      </c>
      <c r="N286" t="b">
        <v>1</v>
      </c>
      <c r="O286" t="s">
        <v>8269</v>
      </c>
      <c r="P286">
        <f t="shared" si="25"/>
        <v>105</v>
      </c>
      <c r="Q286" t="str">
        <f t="shared" si="28"/>
        <v>film &amp; video</v>
      </c>
      <c r="R286" t="str">
        <f t="shared" si="29"/>
        <v>documentary</v>
      </c>
      <c r="S286" s="10">
        <f t="shared" si="26"/>
        <v>40904.738194444442</v>
      </c>
      <c r="T286" s="10">
        <f t="shared" si="27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6">
        <f t="shared" si="24"/>
        <v>56.9</v>
      </c>
      <c r="N287" t="b">
        <v>1</v>
      </c>
      <c r="O287" t="s">
        <v>8269</v>
      </c>
      <c r="P287">
        <f t="shared" si="25"/>
        <v>229</v>
      </c>
      <c r="Q287" t="str">
        <f t="shared" si="28"/>
        <v>film &amp; video</v>
      </c>
      <c r="R287" t="str">
        <f t="shared" si="29"/>
        <v>documentary</v>
      </c>
      <c r="S287" s="10">
        <f t="shared" si="26"/>
        <v>41506.756111111114</v>
      </c>
      <c r="T287" s="10">
        <f t="shared" si="27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6">
        <f t="shared" si="24"/>
        <v>121.28</v>
      </c>
      <c r="N288" t="b">
        <v>1</v>
      </c>
      <c r="O288" t="s">
        <v>8269</v>
      </c>
      <c r="P288">
        <f t="shared" si="25"/>
        <v>109</v>
      </c>
      <c r="Q288" t="str">
        <f t="shared" si="28"/>
        <v>film &amp; video</v>
      </c>
      <c r="R288" t="str">
        <f t="shared" si="29"/>
        <v>documentary</v>
      </c>
      <c r="S288" s="10">
        <f t="shared" si="26"/>
        <v>41313.816249999996</v>
      </c>
      <c r="T288" s="10">
        <f t="shared" si="27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6">
        <f t="shared" si="24"/>
        <v>91.19</v>
      </c>
      <c r="N289" t="b">
        <v>1</v>
      </c>
      <c r="O289" t="s">
        <v>8269</v>
      </c>
      <c r="P289">
        <f t="shared" si="25"/>
        <v>176</v>
      </c>
      <c r="Q289" t="str">
        <f t="shared" si="28"/>
        <v>film &amp; video</v>
      </c>
      <c r="R289" t="str">
        <f t="shared" si="29"/>
        <v>documentary</v>
      </c>
      <c r="S289" s="10">
        <f t="shared" si="26"/>
        <v>41184.277986111112</v>
      </c>
      <c r="T289" s="10">
        <f t="shared" si="27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6">
        <f t="shared" si="24"/>
        <v>115.45</v>
      </c>
      <c r="N290" t="b">
        <v>1</v>
      </c>
      <c r="O290" t="s">
        <v>8269</v>
      </c>
      <c r="P290">
        <f t="shared" si="25"/>
        <v>103</v>
      </c>
      <c r="Q290" t="str">
        <f t="shared" si="28"/>
        <v>film &amp; video</v>
      </c>
      <c r="R290" t="str">
        <f t="shared" si="29"/>
        <v>documentary</v>
      </c>
      <c r="S290" s="10">
        <f t="shared" si="26"/>
        <v>41051.168900462959</v>
      </c>
      <c r="T290" s="10">
        <f t="shared" si="27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6">
        <f t="shared" si="24"/>
        <v>67.77</v>
      </c>
      <c r="N291" t="b">
        <v>1</v>
      </c>
      <c r="O291" t="s">
        <v>8269</v>
      </c>
      <c r="P291">
        <f t="shared" si="25"/>
        <v>105</v>
      </c>
      <c r="Q291" t="str">
        <f t="shared" si="28"/>
        <v>film &amp; video</v>
      </c>
      <c r="R291" t="str">
        <f t="shared" si="29"/>
        <v>documentary</v>
      </c>
      <c r="S291" s="10">
        <f t="shared" si="26"/>
        <v>41550.456412037034</v>
      </c>
      <c r="T291" s="10">
        <f t="shared" si="27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6">
        <f t="shared" si="24"/>
        <v>28.58</v>
      </c>
      <c r="N292" t="b">
        <v>1</v>
      </c>
      <c r="O292" t="s">
        <v>8269</v>
      </c>
      <c r="P292">
        <f t="shared" si="25"/>
        <v>107</v>
      </c>
      <c r="Q292" t="str">
        <f t="shared" si="28"/>
        <v>film &amp; video</v>
      </c>
      <c r="R292" t="str">
        <f t="shared" si="29"/>
        <v>documentary</v>
      </c>
      <c r="S292" s="10">
        <f t="shared" si="26"/>
        <v>40526.36917824074</v>
      </c>
      <c r="T292" s="10">
        <f t="shared" si="27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6">
        <f t="shared" si="24"/>
        <v>46.88</v>
      </c>
      <c r="N293" t="b">
        <v>1</v>
      </c>
      <c r="O293" t="s">
        <v>8269</v>
      </c>
      <c r="P293">
        <f t="shared" si="25"/>
        <v>120</v>
      </c>
      <c r="Q293" t="str">
        <f t="shared" si="28"/>
        <v>film &amp; video</v>
      </c>
      <c r="R293" t="str">
        <f t="shared" si="29"/>
        <v>documentary</v>
      </c>
      <c r="S293" s="10">
        <f t="shared" si="26"/>
        <v>41376.769050925926</v>
      </c>
      <c r="T293" s="10">
        <f t="shared" si="27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6">
        <f t="shared" si="24"/>
        <v>154.41999999999999</v>
      </c>
      <c r="N294" t="b">
        <v>1</v>
      </c>
      <c r="O294" t="s">
        <v>8269</v>
      </c>
      <c r="P294">
        <f t="shared" si="25"/>
        <v>102</v>
      </c>
      <c r="Q294" t="str">
        <f t="shared" si="28"/>
        <v>film &amp; video</v>
      </c>
      <c r="R294" t="str">
        <f t="shared" si="29"/>
        <v>documentary</v>
      </c>
      <c r="S294" s="10">
        <f t="shared" si="26"/>
        <v>40812.803229166668</v>
      </c>
      <c r="T294" s="10">
        <f t="shared" si="27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6">
        <f t="shared" si="24"/>
        <v>201.22</v>
      </c>
      <c r="N295" t="b">
        <v>1</v>
      </c>
      <c r="O295" t="s">
        <v>8269</v>
      </c>
      <c r="P295">
        <f t="shared" si="25"/>
        <v>101</v>
      </c>
      <c r="Q295" t="str">
        <f t="shared" si="28"/>
        <v>film &amp; video</v>
      </c>
      <c r="R295" t="str">
        <f t="shared" si="29"/>
        <v>documentary</v>
      </c>
      <c r="S295" s="10">
        <f t="shared" si="26"/>
        <v>41719.667986111112</v>
      </c>
      <c r="T295" s="10">
        <f t="shared" si="27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6">
        <f t="shared" si="24"/>
        <v>100</v>
      </c>
      <c r="N296" t="b">
        <v>1</v>
      </c>
      <c r="O296" t="s">
        <v>8269</v>
      </c>
      <c r="P296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0">
        <f t="shared" si="26"/>
        <v>40343.084421296298</v>
      </c>
      <c r="T296" s="10">
        <f t="shared" si="27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6">
        <f t="shared" si="24"/>
        <v>100.08</v>
      </c>
      <c r="N297" t="b">
        <v>1</v>
      </c>
      <c r="O297" t="s">
        <v>8269</v>
      </c>
      <c r="P297">
        <f t="shared" si="25"/>
        <v>133</v>
      </c>
      <c r="Q297" t="str">
        <f t="shared" si="28"/>
        <v>film &amp; video</v>
      </c>
      <c r="R297" t="str">
        <f t="shared" si="29"/>
        <v>documentary</v>
      </c>
      <c r="S297" s="10">
        <f t="shared" si="26"/>
        <v>41519.004733796297</v>
      </c>
      <c r="T297" s="10">
        <f t="shared" si="27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6">
        <f t="shared" si="24"/>
        <v>230.09</v>
      </c>
      <c r="N298" t="b">
        <v>1</v>
      </c>
      <c r="O298" t="s">
        <v>8269</v>
      </c>
      <c r="P298">
        <f t="shared" si="25"/>
        <v>119</v>
      </c>
      <c r="Q298" t="str">
        <f t="shared" si="28"/>
        <v>film &amp; video</v>
      </c>
      <c r="R298" t="str">
        <f t="shared" si="29"/>
        <v>documentary</v>
      </c>
      <c r="S298" s="10">
        <f t="shared" si="26"/>
        <v>41134.475497685184</v>
      </c>
      <c r="T298" s="10">
        <f t="shared" si="27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6">
        <f t="shared" si="24"/>
        <v>141.75</v>
      </c>
      <c r="N299" t="b">
        <v>1</v>
      </c>
      <c r="O299" t="s">
        <v>8269</v>
      </c>
      <c r="P299">
        <f t="shared" si="25"/>
        <v>101</v>
      </c>
      <c r="Q299" t="str">
        <f t="shared" si="28"/>
        <v>film &amp; video</v>
      </c>
      <c r="R299" t="str">
        <f t="shared" si="29"/>
        <v>documentary</v>
      </c>
      <c r="S299" s="10">
        <f t="shared" si="26"/>
        <v>42089.72802083334</v>
      </c>
      <c r="T299" s="10">
        <f t="shared" si="27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6">
        <f t="shared" si="24"/>
        <v>56.34</v>
      </c>
      <c r="N300" t="b">
        <v>1</v>
      </c>
      <c r="O300" t="s">
        <v>8269</v>
      </c>
      <c r="P300">
        <f t="shared" si="25"/>
        <v>109</v>
      </c>
      <c r="Q300" t="str">
        <f t="shared" si="28"/>
        <v>film &amp; video</v>
      </c>
      <c r="R300" t="str">
        <f t="shared" si="29"/>
        <v>documentary</v>
      </c>
      <c r="S300" s="10">
        <f t="shared" si="26"/>
        <v>41709.463518518518</v>
      </c>
      <c r="T300" s="10">
        <f t="shared" si="27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6">
        <f t="shared" si="24"/>
        <v>73.34</v>
      </c>
      <c r="N301" t="b">
        <v>1</v>
      </c>
      <c r="O301" t="s">
        <v>8269</v>
      </c>
      <c r="P301">
        <f t="shared" si="25"/>
        <v>179</v>
      </c>
      <c r="Q301" t="str">
        <f t="shared" si="28"/>
        <v>film &amp; video</v>
      </c>
      <c r="R301" t="str">
        <f t="shared" si="29"/>
        <v>documentary</v>
      </c>
      <c r="S301" s="10">
        <f t="shared" si="26"/>
        <v>40469.225231481483</v>
      </c>
      <c r="T301" s="10">
        <f t="shared" si="27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6">
        <f t="shared" si="24"/>
        <v>85.34</v>
      </c>
      <c r="N302" t="b">
        <v>1</v>
      </c>
      <c r="O302" t="s">
        <v>8269</v>
      </c>
      <c r="P302">
        <f t="shared" si="25"/>
        <v>102</v>
      </c>
      <c r="Q302" t="str">
        <f t="shared" si="28"/>
        <v>film &amp; video</v>
      </c>
      <c r="R302" t="str">
        <f t="shared" si="29"/>
        <v>documentary</v>
      </c>
      <c r="S302" s="10">
        <f t="shared" si="26"/>
        <v>40626.959930555553</v>
      </c>
      <c r="T302" s="10">
        <f t="shared" si="27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6">
        <f t="shared" si="24"/>
        <v>61.5</v>
      </c>
      <c r="N303" t="b">
        <v>1</v>
      </c>
      <c r="O303" t="s">
        <v>8269</v>
      </c>
      <c r="P303">
        <f t="shared" si="25"/>
        <v>119</v>
      </c>
      <c r="Q303" t="str">
        <f t="shared" si="28"/>
        <v>film &amp; video</v>
      </c>
      <c r="R303" t="str">
        <f t="shared" si="29"/>
        <v>documentary</v>
      </c>
      <c r="S303" s="10">
        <f t="shared" si="26"/>
        <v>41312.737673611111</v>
      </c>
      <c r="T303" s="10">
        <f t="shared" si="27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6">
        <f t="shared" si="24"/>
        <v>93.02</v>
      </c>
      <c r="N304" t="b">
        <v>1</v>
      </c>
      <c r="O304" t="s">
        <v>8269</v>
      </c>
      <c r="P304">
        <f t="shared" si="25"/>
        <v>100</v>
      </c>
      <c r="Q304" t="str">
        <f t="shared" si="28"/>
        <v>film &amp; video</v>
      </c>
      <c r="R304" t="str">
        <f t="shared" si="29"/>
        <v>documentary</v>
      </c>
      <c r="S304" s="10">
        <f t="shared" si="26"/>
        <v>40933.856921296298</v>
      </c>
      <c r="T304" s="10">
        <f t="shared" si="27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6">
        <f t="shared" si="24"/>
        <v>50.29</v>
      </c>
      <c r="N305" t="b">
        <v>1</v>
      </c>
      <c r="O305" t="s">
        <v>8269</v>
      </c>
      <c r="P305">
        <f t="shared" si="25"/>
        <v>137</v>
      </c>
      <c r="Q305" t="str">
        <f t="shared" si="28"/>
        <v>film &amp; video</v>
      </c>
      <c r="R305" t="str">
        <f t="shared" si="29"/>
        <v>documentary</v>
      </c>
      <c r="S305" s="10">
        <f t="shared" si="26"/>
        <v>41032.071134259262</v>
      </c>
      <c r="T305" s="10">
        <f t="shared" si="27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6">
        <f t="shared" si="24"/>
        <v>106.43</v>
      </c>
      <c r="N306" t="b">
        <v>1</v>
      </c>
      <c r="O306" t="s">
        <v>8269</v>
      </c>
      <c r="P306">
        <f t="shared" si="25"/>
        <v>232</v>
      </c>
      <c r="Q306" t="str">
        <f t="shared" si="28"/>
        <v>film &amp; video</v>
      </c>
      <c r="R306" t="str">
        <f t="shared" si="29"/>
        <v>documentary</v>
      </c>
      <c r="S306" s="10">
        <f t="shared" si="26"/>
        <v>41114.094872685186</v>
      </c>
      <c r="T306" s="10">
        <f t="shared" si="27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6">
        <f t="shared" si="24"/>
        <v>51.72</v>
      </c>
      <c r="N307" t="b">
        <v>1</v>
      </c>
      <c r="O307" t="s">
        <v>8269</v>
      </c>
      <c r="P307">
        <f t="shared" si="25"/>
        <v>130</v>
      </c>
      <c r="Q307" t="str">
        <f t="shared" si="28"/>
        <v>film &amp; video</v>
      </c>
      <c r="R307" t="str">
        <f t="shared" si="29"/>
        <v>documentary</v>
      </c>
      <c r="S307" s="10">
        <f t="shared" si="26"/>
        <v>40948.630196759259</v>
      </c>
      <c r="T307" s="10">
        <f t="shared" si="27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6">
        <f t="shared" si="24"/>
        <v>36.61</v>
      </c>
      <c r="N308" t="b">
        <v>1</v>
      </c>
      <c r="O308" t="s">
        <v>8269</v>
      </c>
      <c r="P308">
        <f t="shared" si="25"/>
        <v>293</v>
      </c>
      <c r="Q308" t="str">
        <f t="shared" si="28"/>
        <v>film &amp; video</v>
      </c>
      <c r="R308" t="str">
        <f t="shared" si="29"/>
        <v>documentary</v>
      </c>
      <c r="S308" s="10">
        <f t="shared" si="26"/>
        <v>41333.837187500001</v>
      </c>
      <c r="T308" s="10">
        <f t="shared" si="27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6">
        <f t="shared" si="24"/>
        <v>42.52</v>
      </c>
      <c r="N309" t="b">
        <v>1</v>
      </c>
      <c r="O309" t="s">
        <v>8269</v>
      </c>
      <c r="P309">
        <f t="shared" si="25"/>
        <v>111</v>
      </c>
      <c r="Q309" t="str">
        <f t="shared" si="28"/>
        <v>film &amp; video</v>
      </c>
      <c r="R309" t="str">
        <f t="shared" si="29"/>
        <v>documentary</v>
      </c>
      <c r="S309" s="10">
        <f t="shared" si="26"/>
        <v>41282.944456018515</v>
      </c>
      <c r="T309" s="10">
        <f t="shared" si="27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6">
        <f t="shared" si="24"/>
        <v>62.71</v>
      </c>
      <c r="N310" t="b">
        <v>1</v>
      </c>
      <c r="O310" t="s">
        <v>8269</v>
      </c>
      <c r="P310">
        <f t="shared" si="25"/>
        <v>106</v>
      </c>
      <c r="Q310" t="str">
        <f t="shared" si="28"/>
        <v>film &amp; video</v>
      </c>
      <c r="R310" t="str">
        <f t="shared" si="29"/>
        <v>documentary</v>
      </c>
      <c r="S310" s="10">
        <f t="shared" si="26"/>
        <v>40567.694560185184</v>
      </c>
      <c r="T310" s="10">
        <f t="shared" si="27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6">
        <f t="shared" si="24"/>
        <v>89.96</v>
      </c>
      <c r="N311" t="b">
        <v>1</v>
      </c>
      <c r="O311" t="s">
        <v>8269</v>
      </c>
      <c r="P311">
        <f t="shared" si="25"/>
        <v>119</v>
      </c>
      <c r="Q311" t="str">
        <f t="shared" si="28"/>
        <v>film &amp; video</v>
      </c>
      <c r="R311" t="str">
        <f t="shared" si="29"/>
        <v>documentary</v>
      </c>
      <c r="S311" s="10">
        <f t="shared" si="26"/>
        <v>41134.751550925925</v>
      </c>
      <c r="T311" s="10">
        <f t="shared" si="27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6">
        <f t="shared" si="24"/>
        <v>28.92</v>
      </c>
      <c r="N312" t="b">
        <v>1</v>
      </c>
      <c r="O312" t="s">
        <v>8269</v>
      </c>
      <c r="P312">
        <f t="shared" si="25"/>
        <v>104</v>
      </c>
      <c r="Q312" t="str">
        <f t="shared" si="28"/>
        <v>film &amp; video</v>
      </c>
      <c r="R312" t="str">
        <f t="shared" si="29"/>
        <v>documentary</v>
      </c>
      <c r="S312" s="10">
        <f t="shared" si="26"/>
        <v>40821.183136574073</v>
      </c>
      <c r="T312" s="10">
        <f t="shared" si="27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6">
        <f t="shared" si="24"/>
        <v>138.80000000000001</v>
      </c>
      <c r="N313" t="b">
        <v>1</v>
      </c>
      <c r="O313" t="s">
        <v>8269</v>
      </c>
      <c r="P313">
        <f t="shared" si="25"/>
        <v>104</v>
      </c>
      <c r="Q313" t="str">
        <f t="shared" si="28"/>
        <v>film &amp; video</v>
      </c>
      <c r="R313" t="str">
        <f t="shared" si="29"/>
        <v>documentary</v>
      </c>
      <c r="S313" s="10">
        <f t="shared" si="26"/>
        <v>40868.219814814816</v>
      </c>
      <c r="T313" s="10">
        <f t="shared" si="27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6">
        <f t="shared" si="24"/>
        <v>61.3</v>
      </c>
      <c r="N314" t="b">
        <v>1</v>
      </c>
      <c r="O314" t="s">
        <v>8269</v>
      </c>
      <c r="P314">
        <f t="shared" si="25"/>
        <v>112</v>
      </c>
      <c r="Q314" t="str">
        <f t="shared" si="28"/>
        <v>film &amp; video</v>
      </c>
      <c r="R314" t="str">
        <f t="shared" si="29"/>
        <v>documentary</v>
      </c>
      <c r="S314" s="10">
        <f t="shared" si="26"/>
        <v>41348.877685185187</v>
      </c>
      <c r="T314" s="10">
        <f t="shared" si="27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6">
        <f t="shared" si="24"/>
        <v>80.2</v>
      </c>
      <c r="N315" t="b">
        <v>1</v>
      </c>
      <c r="O315" t="s">
        <v>8269</v>
      </c>
      <c r="P315">
        <f t="shared" si="25"/>
        <v>105</v>
      </c>
      <c r="Q315" t="str">
        <f t="shared" si="28"/>
        <v>film &amp; video</v>
      </c>
      <c r="R315" t="str">
        <f t="shared" si="29"/>
        <v>documentary</v>
      </c>
      <c r="S315" s="10">
        <f t="shared" si="26"/>
        <v>40357.227939814817</v>
      </c>
      <c r="T315" s="10">
        <f t="shared" si="27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6">
        <f t="shared" si="24"/>
        <v>32.1</v>
      </c>
      <c r="N316" t="b">
        <v>1</v>
      </c>
      <c r="O316" t="s">
        <v>8269</v>
      </c>
      <c r="P316">
        <f t="shared" si="25"/>
        <v>385</v>
      </c>
      <c r="Q316" t="str">
        <f t="shared" si="28"/>
        <v>film &amp; video</v>
      </c>
      <c r="R316" t="str">
        <f t="shared" si="29"/>
        <v>documentary</v>
      </c>
      <c r="S316" s="10">
        <f t="shared" si="26"/>
        <v>41304.833194444444</v>
      </c>
      <c r="T316" s="10">
        <f t="shared" si="27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6">
        <f t="shared" si="24"/>
        <v>200.89</v>
      </c>
      <c r="N317" t="b">
        <v>1</v>
      </c>
      <c r="O317" t="s">
        <v>8269</v>
      </c>
      <c r="P317">
        <f t="shared" si="25"/>
        <v>101</v>
      </c>
      <c r="Q317" t="str">
        <f t="shared" si="28"/>
        <v>film &amp; video</v>
      </c>
      <c r="R317" t="str">
        <f t="shared" si="29"/>
        <v>documentary</v>
      </c>
      <c r="S317" s="10">
        <f t="shared" si="26"/>
        <v>41113.77238425926</v>
      </c>
      <c r="T317" s="10">
        <f t="shared" si="27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6">
        <f t="shared" si="24"/>
        <v>108.01</v>
      </c>
      <c r="N318" t="b">
        <v>1</v>
      </c>
      <c r="O318" t="s">
        <v>8269</v>
      </c>
      <c r="P318">
        <f t="shared" si="25"/>
        <v>114</v>
      </c>
      <c r="Q318" t="str">
        <f t="shared" si="28"/>
        <v>film &amp; video</v>
      </c>
      <c r="R318" t="str">
        <f t="shared" si="29"/>
        <v>documentary</v>
      </c>
      <c r="S318" s="10">
        <f t="shared" si="26"/>
        <v>41950.923576388886</v>
      </c>
      <c r="T318" s="10">
        <f t="shared" si="27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6">
        <f t="shared" si="24"/>
        <v>95.7</v>
      </c>
      <c r="N319" t="b">
        <v>1</v>
      </c>
      <c r="O319" t="s">
        <v>8269</v>
      </c>
      <c r="P319">
        <f t="shared" si="25"/>
        <v>101</v>
      </c>
      <c r="Q319" t="str">
        <f t="shared" si="28"/>
        <v>film &amp; video</v>
      </c>
      <c r="R319" t="str">
        <f t="shared" si="29"/>
        <v>documentary</v>
      </c>
      <c r="S319" s="10">
        <f t="shared" si="26"/>
        <v>41589.676886574074</v>
      </c>
      <c r="T319" s="10">
        <f t="shared" si="27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6">
        <f t="shared" si="24"/>
        <v>49.88</v>
      </c>
      <c r="N320" t="b">
        <v>1</v>
      </c>
      <c r="O320" t="s">
        <v>8269</v>
      </c>
      <c r="P320">
        <f t="shared" si="25"/>
        <v>283</v>
      </c>
      <c r="Q320" t="str">
        <f t="shared" si="28"/>
        <v>film &amp; video</v>
      </c>
      <c r="R320" t="str">
        <f t="shared" si="29"/>
        <v>documentary</v>
      </c>
      <c r="S320" s="10">
        <f t="shared" si="26"/>
        <v>41330.038784722223</v>
      </c>
      <c r="T320" s="10">
        <f t="shared" si="27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6">
        <f t="shared" si="24"/>
        <v>110.47</v>
      </c>
      <c r="N321" t="b">
        <v>1</v>
      </c>
      <c r="O321" t="s">
        <v>8269</v>
      </c>
      <c r="P321">
        <f t="shared" si="25"/>
        <v>113</v>
      </c>
      <c r="Q321" t="str">
        <f t="shared" si="28"/>
        <v>film &amp; video</v>
      </c>
      <c r="R321" t="str">
        <f t="shared" si="29"/>
        <v>documentary</v>
      </c>
      <c r="S321" s="10">
        <f t="shared" si="26"/>
        <v>40123.83829861111</v>
      </c>
      <c r="T321" s="10">
        <f t="shared" si="27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6">
        <f t="shared" ref="M322:M385" si="30">ROUND(SUM(E322/L322),2)</f>
        <v>134.91</v>
      </c>
      <c r="N322" t="b">
        <v>1</v>
      </c>
      <c r="O322" t="s">
        <v>8269</v>
      </c>
      <c r="P322">
        <f t="shared" ref="P322:P385" si="31">+ROUND(SUM(E322/D322)*100,0)</f>
        <v>107</v>
      </c>
      <c r="Q322" t="str">
        <f t="shared" si="28"/>
        <v>film &amp; video</v>
      </c>
      <c r="R322" t="str">
        <f t="shared" si="29"/>
        <v>documentary</v>
      </c>
      <c r="S322" s="10">
        <f t="shared" ref="S322:S385" si="32">(((J322/60)/60)/24)+DATE(1970,1,1)</f>
        <v>42331.551307870366</v>
      </c>
      <c r="T322" s="10">
        <f t="shared" ref="T322:T385" si="33"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6">
        <f t="shared" si="30"/>
        <v>106.62</v>
      </c>
      <c r="N323" t="b">
        <v>1</v>
      </c>
      <c r="O323" t="s">
        <v>8269</v>
      </c>
      <c r="P323">
        <f t="shared" si="31"/>
        <v>103</v>
      </c>
      <c r="Q323" t="str">
        <f t="shared" ref="Q323:Q386" si="34">LEFT(O323,FIND("/",O323)-1)</f>
        <v>film &amp; video</v>
      </c>
      <c r="R323" t="str">
        <f t="shared" ref="R323:R386" si="35">RIGHT(O323,LEN(O323)-FIND("/",O323))</f>
        <v>documentary</v>
      </c>
      <c r="S323" s="10">
        <f t="shared" si="32"/>
        <v>42647.446597222224</v>
      </c>
      <c r="T323" s="10">
        <f t="shared" si="33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6">
        <f t="shared" si="30"/>
        <v>145.04</v>
      </c>
      <c r="N324" t="b">
        <v>1</v>
      </c>
      <c r="O324" t="s">
        <v>8269</v>
      </c>
      <c r="P324">
        <f t="shared" si="31"/>
        <v>108</v>
      </c>
      <c r="Q324" t="str">
        <f t="shared" si="34"/>
        <v>film &amp; video</v>
      </c>
      <c r="R324" t="str">
        <f t="shared" si="35"/>
        <v>documentary</v>
      </c>
      <c r="S324" s="10">
        <f t="shared" si="32"/>
        <v>42473.57</v>
      </c>
      <c r="T324" s="10">
        <f t="shared" si="3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6">
        <f t="shared" si="30"/>
        <v>114.59</v>
      </c>
      <c r="N325" t="b">
        <v>1</v>
      </c>
      <c r="O325" t="s">
        <v>8269</v>
      </c>
      <c r="P325">
        <f t="shared" si="31"/>
        <v>123</v>
      </c>
      <c r="Q325" t="str">
        <f t="shared" si="34"/>
        <v>film &amp; video</v>
      </c>
      <c r="R325" t="str">
        <f t="shared" si="35"/>
        <v>documentary</v>
      </c>
      <c r="S325" s="10">
        <f t="shared" si="32"/>
        <v>42697.32136574074</v>
      </c>
      <c r="T325" s="10">
        <f t="shared" si="3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6">
        <f t="shared" si="30"/>
        <v>105.32</v>
      </c>
      <c r="N326" t="b">
        <v>1</v>
      </c>
      <c r="O326" t="s">
        <v>8269</v>
      </c>
      <c r="P326">
        <f t="shared" si="31"/>
        <v>102</v>
      </c>
      <c r="Q326" t="str">
        <f t="shared" si="34"/>
        <v>film &amp; video</v>
      </c>
      <c r="R326" t="str">
        <f t="shared" si="35"/>
        <v>documentary</v>
      </c>
      <c r="S326" s="10">
        <f t="shared" si="32"/>
        <v>42184.626250000001</v>
      </c>
      <c r="T326" s="10">
        <f t="shared" si="3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6">
        <f t="shared" si="30"/>
        <v>70.92</v>
      </c>
      <c r="N327" t="b">
        <v>1</v>
      </c>
      <c r="O327" t="s">
        <v>8269</v>
      </c>
      <c r="P327">
        <f t="shared" si="31"/>
        <v>104</v>
      </c>
      <c r="Q327" t="str">
        <f t="shared" si="34"/>
        <v>film &amp; video</v>
      </c>
      <c r="R327" t="str">
        <f t="shared" si="35"/>
        <v>documentary</v>
      </c>
      <c r="S327" s="10">
        <f t="shared" si="32"/>
        <v>42689.187881944439</v>
      </c>
      <c r="T327" s="10">
        <f t="shared" si="3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6">
        <f t="shared" si="30"/>
        <v>147.16999999999999</v>
      </c>
      <c r="N328" t="b">
        <v>1</v>
      </c>
      <c r="O328" t="s">
        <v>8269</v>
      </c>
      <c r="P328">
        <f t="shared" si="31"/>
        <v>113</v>
      </c>
      <c r="Q328" t="str">
        <f t="shared" si="34"/>
        <v>film &amp; video</v>
      </c>
      <c r="R328" t="str">
        <f t="shared" si="35"/>
        <v>documentary</v>
      </c>
      <c r="S328" s="10">
        <f t="shared" si="32"/>
        <v>42775.314884259264</v>
      </c>
      <c r="T328" s="10">
        <f t="shared" si="3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6">
        <f t="shared" si="30"/>
        <v>160.47</v>
      </c>
      <c r="N329" t="b">
        <v>1</v>
      </c>
      <c r="O329" t="s">
        <v>8269</v>
      </c>
      <c r="P329">
        <f t="shared" si="31"/>
        <v>136</v>
      </c>
      <c r="Q329" t="str">
        <f t="shared" si="34"/>
        <v>film &amp; video</v>
      </c>
      <c r="R329" t="str">
        <f t="shared" si="35"/>
        <v>documentary</v>
      </c>
      <c r="S329" s="10">
        <f t="shared" si="32"/>
        <v>42058.235289351855</v>
      </c>
      <c r="T329" s="10">
        <f t="shared" si="3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6">
        <f t="shared" si="30"/>
        <v>156.05000000000001</v>
      </c>
      <c r="N330" t="b">
        <v>1</v>
      </c>
      <c r="O330" t="s">
        <v>8269</v>
      </c>
      <c r="P330">
        <f t="shared" si="31"/>
        <v>104</v>
      </c>
      <c r="Q330" t="str">
        <f t="shared" si="34"/>
        <v>film &amp; video</v>
      </c>
      <c r="R330" t="str">
        <f t="shared" si="35"/>
        <v>documentary</v>
      </c>
      <c r="S330" s="10">
        <f t="shared" si="32"/>
        <v>42278.946620370371</v>
      </c>
      <c r="T330" s="10">
        <f t="shared" si="3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6">
        <f t="shared" si="30"/>
        <v>63.17</v>
      </c>
      <c r="N331" t="b">
        <v>1</v>
      </c>
      <c r="O331" t="s">
        <v>8269</v>
      </c>
      <c r="P331">
        <f t="shared" si="31"/>
        <v>106</v>
      </c>
      <c r="Q331" t="str">
        <f t="shared" si="34"/>
        <v>film &amp; video</v>
      </c>
      <c r="R331" t="str">
        <f t="shared" si="35"/>
        <v>documentary</v>
      </c>
      <c r="S331" s="10">
        <f t="shared" si="32"/>
        <v>42291.46674768519</v>
      </c>
      <c r="T331" s="10">
        <f t="shared" si="3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6">
        <f t="shared" si="30"/>
        <v>104.82</v>
      </c>
      <c r="N332" t="b">
        <v>1</v>
      </c>
      <c r="O332" t="s">
        <v>8269</v>
      </c>
      <c r="P332">
        <f t="shared" si="31"/>
        <v>102</v>
      </c>
      <c r="Q332" t="str">
        <f t="shared" si="34"/>
        <v>film &amp; video</v>
      </c>
      <c r="R332" t="str">
        <f t="shared" si="35"/>
        <v>documentary</v>
      </c>
      <c r="S332" s="10">
        <f t="shared" si="32"/>
        <v>41379.515775462962</v>
      </c>
      <c r="T332" s="10">
        <f t="shared" si="3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6">
        <f t="shared" si="30"/>
        <v>97.36</v>
      </c>
      <c r="N333" t="b">
        <v>1</v>
      </c>
      <c r="O333" t="s">
        <v>8269</v>
      </c>
      <c r="P333">
        <f t="shared" si="31"/>
        <v>107</v>
      </c>
      <c r="Q333" t="str">
        <f t="shared" si="34"/>
        <v>film &amp; video</v>
      </c>
      <c r="R333" t="str">
        <f t="shared" si="35"/>
        <v>documentary</v>
      </c>
      <c r="S333" s="10">
        <f t="shared" si="32"/>
        <v>42507.581412037034</v>
      </c>
      <c r="T333" s="10">
        <f t="shared" si="3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6">
        <f t="shared" si="30"/>
        <v>203.63</v>
      </c>
      <c r="N334" t="b">
        <v>1</v>
      </c>
      <c r="O334" t="s">
        <v>8269</v>
      </c>
      <c r="P334">
        <f t="shared" si="31"/>
        <v>113</v>
      </c>
      <c r="Q334" t="str">
        <f t="shared" si="34"/>
        <v>film &amp; video</v>
      </c>
      <c r="R334" t="str">
        <f t="shared" si="35"/>
        <v>documentary</v>
      </c>
      <c r="S334" s="10">
        <f t="shared" si="32"/>
        <v>42263.680289351847</v>
      </c>
      <c r="T334" s="10">
        <f t="shared" si="3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6">
        <f t="shared" si="30"/>
        <v>188.31</v>
      </c>
      <c r="N335" t="b">
        <v>1</v>
      </c>
      <c r="O335" t="s">
        <v>8269</v>
      </c>
      <c r="P335">
        <f t="shared" si="31"/>
        <v>125</v>
      </c>
      <c r="Q335" t="str">
        <f t="shared" si="34"/>
        <v>film &amp; video</v>
      </c>
      <c r="R335" t="str">
        <f t="shared" si="35"/>
        <v>documentary</v>
      </c>
      <c r="S335" s="10">
        <f t="shared" si="32"/>
        <v>42437.636469907404</v>
      </c>
      <c r="T335" s="10">
        <f t="shared" si="3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6">
        <f t="shared" si="30"/>
        <v>146.65</v>
      </c>
      <c r="N336" t="b">
        <v>1</v>
      </c>
      <c r="O336" t="s">
        <v>8269</v>
      </c>
      <c r="P336">
        <f t="shared" si="31"/>
        <v>101</v>
      </c>
      <c r="Q336" t="str">
        <f t="shared" si="34"/>
        <v>film &amp; video</v>
      </c>
      <c r="R336" t="str">
        <f t="shared" si="35"/>
        <v>documentary</v>
      </c>
      <c r="S336" s="10">
        <f t="shared" si="32"/>
        <v>42101.682372685187</v>
      </c>
      <c r="T336" s="10">
        <f t="shared" si="3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6">
        <f t="shared" si="30"/>
        <v>109.19</v>
      </c>
      <c r="N337" t="b">
        <v>1</v>
      </c>
      <c r="O337" t="s">
        <v>8269</v>
      </c>
      <c r="P337">
        <f t="shared" si="31"/>
        <v>103</v>
      </c>
      <c r="Q337" t="str">
        <f t="shared" si="34"/>
        <v>film &amp; video</v>
      </c>
      <c r="R337" t="str">
        <f t="shared" si="35"/>
        <v>documentary</v>
      </c>
      <c r="S337" s="10">
        <f t="shared" si="32"/>
        <v>42101.737442129626</v>
      </c>
      <c r="T337" s="10">
        <f t="shared" si="3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6">
        <f t="shared" si="30"/>
        <v>59.25</v>
      </c>
      <c r="N338" t="b">
        <v>1</v>
      </c>
      <c r="O338" t="s">
        <v>8269</v>
      </c>
      <c r="P338">
        <f t="shared" si="31"/>
        <v>117</v>
      </c>
      <c r="Q338" t="str">
        <f t="shared" si="34"/>
        <v>film &amp; video</v>
      </c>
      <c r="R338" t="str">
        <f t="shared" si="35"/>
        <v>documentary</v>
      </c>
      <c r="S338" s="10">
        <f t="shared" si="32"/>
        <v>42291.596273148149</v>
      </c>
      <c r="T338" s="10">
        <f t="shared" si="3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6">
        <f t="shared" si="30"/>
        <v>97.9</v>
      </c>
      <c r="N339" t="b">
        <v>1</v>
      </c>
      <c r="O339" t="s">
        <v>8269</v>
      </c>
      <c r="P339">
        <f t="shared" si="31"/>
        <v>101</v>
      </c>
      <c r="Q339" t="str">
        <f t="shared" si="34"/>
        <v>film &amp; video</v>
      </c>
      <c r="R339" t="str">
        <f t="shared" si="35"/>
        <v>documentary</v>
      </c>
      <c r="S339" s="10">
        <f t="shared" si="32"/>
        <v>42047.128564814819</v>
      </c>
      <c r="T339" s="10">
        <f t="shared" si="3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6">
        <f t="shared" si="30"/>
        <v>70</v>
      </c>
      <c r="N340" t="b">
        <v>1</v>
      </c>
      <c r="O340" t="s">
        <v>8269</v>
      </c>
      <c r="P340">
        <f t="shared" si="31"/>
        <v>110</v>
      </c>
      <c r="Q340" t="str">
        <f t="shared" si="34"/>
        <v>film &amp; video</v>
      </c>
      <c r="R340" t="str">
        <f t="shared" si="35"/>
        <v>documentary</v>
      </c>
      <c r="S340" s="10">
        <f t="shared" si="32"/>
        <v>42559.755671296298</v>
      </c>
      <c r="T340" s="10">
        <f t="shared" si="3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6">
        <f t="shared" si="30"/>
        <v>72.87</v>
      </c>
      <c r="N341" t="b">
        <v>1</v>
      </c>
      <c r="O341" t="s">
        <v>8269</v>
      </c>
      <c r="P341">
        <f t="shared" si="31"/>
        <v>108</v>
      </c>
      <c r="Q341" t="str">
        <f t="shared" si="34"/>
        <v>film &amp; video</v>
      </c>
      <c r="R341" t="str">
        <f t="shared" si="35"/>
        <v>documentary</v>
      </c>
      <c r="S341" s="10">
        <f t="shared" si="32"/>
        <v>42093.760046296295</v>
      </c>
      <c r="T341" s="10">
        <f t="shared" si="3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6">
        <f t="shared" si="30"/>
        <v>146.35</v>
      </c>
      <c r="N342" t="b">
        <v>1</v>
      </c>
      <c r="O342" t="s">
        <v>8269</v>
      </c>
      <c r="P342">
        <f t="shared" si="31"/>
        <v>125</v>
      </c>
      <c r="Q342" t="str">
        <f t="shared" si="34"/>
        <v>film &amp; video</v>
      </c>
      <c r="R342" t="str">
        <f t="shared" si="35"/>
        <v>documentary</v>
      </c>
      <c r="S342" s="10">
        <f t="shared" si="32"/>
        <v>42772.669062500005</v>
      </c>
      <c r="T342" s="10">
        <f t="shared" si="3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6">
        <f t="shared" si="30"/>
        <v>67.91</v>
      </c>
      <c r="N343" t="b">
        <v>1</v>
      </c>
      <c r="O343" t="s">
        <v>8269</v>
      </c>
      <c r="P343">
        <f t="shared" si="31"/>
        <v>107</v>
      </c>
      <c r="Q343" t="str">
        <f t="shared" si="34"/>
        <v>film &amp; video</v>
      </c>
      <c r="R343" t="str">
        <f t="shared" si="35"/>
        <v>documentary</v>
      </c>
      <c r="S343" s="10">
        <f t="shared" si="32"/>
        <v>41894.879606481481</v>
      </c>
      <c r="T343" s="10">
        <f t="shared" si="3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6">
        <f t="shared" si="30"/>
        <v>169.85</v>
      </c>
      <c r="N344" t="b">
        <v>1</v>
      </c>
      <c r="O344" t="s">
        <v>8269</v>
      </c>
      <c r="P344">
        <f t="shared" si="31"/>
        <v>100</v>
      </c>
      <c r="Q344" t="str">
        <f t="shared" si="34"/>
        <v>film &amp; video</v>
      </c>
      <c r="R344" t="str">
        <f t="shared" si="35"/>
        <v>documentary</v>
      </c>
      <c r="S344" s="10">
        <f t="shared" si="32"/>
        <v>42459.780844907407</v>
      </c>
      <c r="T344" s="10">
        <f t="shared" si="3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6">
        <f t="shared" si="30"/>
        <v>58.41</v>
      </c>
      <c r="N345" t="b">
        <v>1</v>
      </c>
      <c r="O345" t="s">
        <v>8269</v>
      </c>
      <c r="P345">
        <f t="shared" si="31"/>
        <v>102</v>
      </c>
      <c r="Q345" t="str">
        <f t="shared" si="34"/>
        <v>film &amp; video</v>
      </c>
      <c r="R345" t="str">
        <f t="shared" si="35"/>
        <v>documentary</v>
      </c>
      <c r="S345" s="10">
        <f t="shared" si="32"/>
        <v>41926.73778935185</v>
      </c>
      <c r="T345" s="10">
        <f t="shared" si="3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6">
        <f t="shared" si="30"/>
        <v>119.99</v>
      </c>
      <c r="N346" t="b">
        <v>1</v>
      </c>
      <c r="O346" t="s">
        <v>8269</v>
      </c>
      <c r="P346">
        <f t="shared" si="31"/>
        <v>102</v>
      </c>
      <c r="Q346" t="str">
        <f t="shared" si="34"/>
        <v>film &amp; video</v>
      </c>
      <c r="R346" t="str">
        <f t="shared" si="35"/>
        <v>documentary</v>
      </c>
      <c r="S346" s="10">
        <f t="shared" si="32"/>
        <v>42111.970995370371</v>
      </c>
      <c r="T346" s="10">
        <f t="shared" si="3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6">
        <f t="shared" si="30"/>
        <v>99.86</v>
      </c>
      <c r="N347" t="b">
        <v>1</v>
      </c>
      <c r="O347" t="s">
        <v>8269</v>
      </c>
      <c r="P347">
        <f t="shared" si="31"/>
        <v>123</v>
      </c>
      <c r="Q347" t="str">
        <f t="shared" si="34"/>
        <v>film &amp; video</v>
      </c>
      <c r="R347" t="str">
        <f t="shared" si="35"/>
        <v>documentary</v>
      </c>
      <c r="S347" s="10">
        <f t="shared" si="32"/>
        <v>42114.944328703699</v>
      </c>
      <c r="T347" s="10">
        <f t="shared" si="3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6">
        <f t="shared" si="30"/>
        <v>90.58</v>
      </c>
      <c r="N348" t="b">
        <v>1</v>
      </c>
      <c r="O348" t="s">
        <v>8269</v>
      </c>
      <c r="P348">
        <f t="shared" si="31"/>
        <v>170</v>
      </c>
      <c r="Q348" t="str">
        <f t="shared" si="34"/>
        <v>film &amp; video</v>
      </c>
      <c r="R348" t="str">
        <f t="shared" si="35"/>
        <v>documentary</v>
      </c>
      <c r="S348" s="10">
        <f t="shared" si="32"/>
        <v>42261.500243055561</v>
      </c>
      <c r="T348" s="10">
        <f t="shared" si="3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6">
        <f t="shared" si="30"/>
        <v>117.77</v>
      </c>
      <c r="N349" t="b">
        <v>1</v>
      </c>
      <c r="O349" t="s">
        <v>8269</v>
      </c>
      <c r="P349">
        <f t="shared" si="31"/>
        <v>112</v>
      </c>
      <c r="Q349" t="str">
        <f t="shared" si="34"/>
        <v>film &amp; video</v>
      </c>
      <c r="R349" t="str">
        <f t="shared" si="35"/>
        <v>documentary</v>
      </c>
      <c r="S349" s="10">
        <f t="shared" si="32"/>
        <v>42292.495474537034</v>
      </c>
      <c r="T349" s="10">
        <f t="shared" si="3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6">
        <f t="shared" si="30"/>
        <v>86.55</v>
      </c>
      <c r="N350" t="b">
        <v>1</v>
      </c>
      <c r="O350" t="s">
        <v>8269</v>
      </c>
      <c r="P350">
        <f t="shared" si="31"/>
        <v>103</v>
      </c>
      <c r="Q350" t="str">
        <f t="shared" si="34"/>
        <v>film &amp; video</v>
      </c>
      <c r="R350" t="str">
        <f t="shared" si="35"/>
        <v>documentary</v>
      </c>
      <c r="S350" s="10">
        <f t="shared" si="32"/>
        <v>42207.58699074074</v>
      </c>
      <c r="T350" s="10">
        <f t="shared" si="3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6">
        <f t="shared" si="30"/>
        <v>71.900000000000006</v>
      </c>
      <c r="N351" t="b">
        <v>1</v>
      </c>
      <c r="O351" t="s">
        <v>8269</v>
      </c>
      <c r="P351">
        <f t="shared" si="31"/>
        <v>107</v>
      </c>
      <c r="Q351" t="str">
        <f t="shared" si="34"/>
        <v>film &amp; video</v>
      </c>
      <c r="R351" t="str">
        <f t="shared" si="35"/>
        <v>documentary</v>
      </c>
      <c r="S351" s="10">
        <f t="shared" si="32"/>
        <v>42760.498935185184</v>
      </c>
      <c r="T351" s="10">
        <f t="shared" si="3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6">
        <f t="shared" si="30"/>
        <v>129.82</v>
      </c>
      <c r="N352" t="b">
        <v>1</v>
      </c>
      <c r="O352" t="s">
        <v>8269</v>
      </c>
      <c r="P352">
        <f t="shared" si="31"/>
        <v>115</v>
      </c>
      <c r="Q352" t="str">
        <f t="shared" si="34"/>
        <v>film &amp; video</v>
      </c>
      <c r="R352" t="str">
        <f t="shared" si="35"/>
        <v>documentary</v>
      </c>
      <c r="S352" s="10">
        <f t="shared" si="32"/>
        <v>42586.066076388888</v>
      </c>
      <c r="T352" s="10">
        <f t="shared" si="3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6">
        <f t="shared" si="30"/>
        <v>44.91</v>
      </c>
      <c r="N353" t="b">
        <v>1</v>
      </c>
      <c r="O353" t="s">
        <v>8269</v>
      </c>
      <c r="P353">
        <f t="shared" si="31"/>
        <v>127</v>
      </c>
      <c r="Q353" t="str">
        <f t="shared" si="34"/>
        <v>film &amp; video</v>
      </c>
      <c r="R353" t="str">
        <f t="shared" si="35"/>
        <v>documentary</v>
      </c>
      <c r="S353" s="10">
        <f t="shared" si="32"/>
        <v>42427.964745370366</v>
      </c>
      <c r="T353" s="10">
        <f t="shared" si="3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6">
        <f t="shared" si="30"/>
        <v>40.76</v>
      </c>
      <c r="N354" t="b">
        <v>1</v>
      </c>
      <c r="O354" t="s">
        <v>8269</v>
      </c>
      <c r="P354">
        <f t="shared" si="31"/>
        <v>117</v>
      </c>
      <c r="Q354" t="str">
        <f t="shared" si="34"/>
        <v>film &amp; video</v>
      </c>
      <c r="R354" t="str">
        <f t="shared" si="35"/>
        <v>documentary</v>
      </c>
      <c r="S354" s="10">
        <f t="shared" si="32"/>
        <v>41890.167453703703</v>
      </c>
      <c r="T354" s="10">
        <f t="shared" si="3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6">
        <f t="shared" si="30"/>
        <v>103.52</v>
      </c>
      <c r="N355" t="b">
        <v>1</v>
      </c>
      <c r="O355" t="s">
        <v>8269</v>
      </c>
      <c r="P355">
        <f t="shared" si="31"/>
        <v>109</v>
      </c>
      <c r="Q355" t="str">
        <f t="shared" si="34"/>
        <v>film &amp; video</v>
      </c>
      <c r="R355" t="str">
        <f t="shared" si="35"/>
        <v>documentary</v>
      </c>
      <c r="S355" s="10">
        <f t="shared" si="32"/>
        <v>42297.791886574079</v>
      </c>
      <c r="T355" s="10">
        <f t="shared" si="3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6">
        <f t="shared" si="30"/>
        <v>125.45</v>
      </c>
      <c r="N356" t="b">
        <v>1</v>
      </c>
      <c r="O356" t="s">
        <v>8269</v>
      </c>
      <c r="P356">
        <f t="shared" si="31"/>
        <v>104</v>
      </c>
      <c r="Q356" t="str">
        <f t="shared" si="34"/>
        <v>film &amp; video</v>
      </c>
      <c r="R356" t="str">
        <f t="shared" si="35"/>
        <v>documentary</v>
      </c>
      <c r="S356" s="10">
        <f t="shared" si="32"/>
        <v>42438.827789351853</v>
      </c>
      <c r="T356" s="10">
        <f t="shared" si="3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6">
        <f t="shared" si="30"/>
        <v>246.61</v>
      </c>
      <c r="N357" t="b">
        <v>1</v>
      </c>
      <c r="O357" t="s">
        <v>8269</v>
      </c>
      <c r="P357">
        <f t="shared" si="31"/>
        <v>116</v>
      </c>
      <c r="Q357" t="str">
        <f t="shared" si="34"/>
        <v>film &amp; video</v>
      </c>
      <c r="R357" t="str">
        <f t="shared" si="35"/>
        <v>documentary</v>
      </c>
      <c r="S357" s="10">
        <f t="shared" si="32"/>
        <v>41943.293912037036</v>
      </c>
      <c r="T357" s="10">
        <f t="shared" si="3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6">
        <f t="shared" si="30"/>
        <v>79.400000000000006</v>
      </c>
      <c r="N358" t="b">
        <v>1</v>
      </c>
      <c r="O358" t="s">
        <v>8269</v>
      </c>
      <c r="P358">
        <f t="shared" si="31"/>
        <v>103</v>
      </c>
      <c r="Q358" t="str">
        <f t="shared" si="34"/>
        <v>film &amp; video</v>
      </c>
      <c r="R358" t="str">
        <f t="shared" si="35"/>
        <v>documentary</v>
      </c>
      <c r="S358" s="10">
        <f t="shared" si="32"/>
        <v>42415.803159722222</v>
      </c>
      <c r="T358" s="10">
        <f t="shared" si="3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6">
        <f t="shared" si="30"/>
        <v>86.14</v>
      </c>
      <c r="N359" t="b">
        <v>1</v>
      </c>
      <c r="O359" t="s">
        <v>8269</v>
      </c>
      <c r="P359">
        <f t="shared" si="31"/>
        <v>174</v>
      </c>
      <c r="Q359" t="str">
        <f t="shared" si="34"/>
        <v>film &amp; video</v>
      </c>
      <c r="R359" t="str">
        <f t="shared" si="35"/>
        <v>documentary</v>
      </c>
      <c r="S359" s="10">
        <f t="shared" si="32"/>
        <v>42078.222187499996</v>
      </c>
      <c r="T359" s="10">
        <f t="shared" si="3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6">
        <f t="shared" si="30"/>
        <v>193.05</v>
      </c>
      <c r="N360" t="b">
        <v>1</v>
      </c>
      <c r="O360" t="s">
        <v>8269</v>
      </c>
      <c r="P360">
        <f t="shared" si="31"/>
        <v>103</v>
      </c>
      <c r="Q360" t="str">
        <f t="shared" si="34"/>
        <v>film &amp; video</v>
      </c>
      <c r="R360" t="str">
        <f t="shared" si="35"/>
        <v>documentary</v>
      </c>
      <c r="S360" s="10">
        <f t="shared" si="32"/>
        <v>42507.860196759255</v>
      </c>
      <c r="T360" s="10">
        <f t="shared" si="3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6">
        <f t="shared" si="30"/>
        <v>84.02</v>
      </c>
      <c r="N361" t="b">
        <v>1</v>
      </c>
      <c r="O361" t="s">
        <v>8269</v>
      </c>
      <c r="P361">
        <f t="shared" si="31"/>
        <v>105</v>
      </c>
      <c r="Q361" t="str">
        <f t="shared" si="34"/>
        <v>film &amp; video</v>
      </c>
      <c r="R361" t="str">
        <f t="shared" si="35"/>
        <v>documentary</v>
      </c>
      <c r="S361" s="10">
        <f t="shared" si="32"/>
        <v>41935.070486111108</v>
      </c>
      <c r="T361" s="10">
        <f t="shared" si="3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6">
        <f t="shared" si="30"/>
        <v>139.83000000000001</v>
      </c>
      <c r="N362" t="b">
        <v>1</v>
      </c>
      <c r="O362" t="s">
        <v>8269</v>
      </c>
      <c r="P362">
        <f t="shared" si="31"/>
        <v>101</v>
      </c>
      <c r="Q362" t="str">
        <f t="shared" si="34"/>
        <v>film &amp; video</v>
      </c>
      <c r="R362" t="str">
        <f t="shared" si="35"/>
        <v>documentary</v>
      </c>
      <c r="S362" s="10">
        <f t="shared" si="32"/>
        <v>42163.897916666669</v>
      </c>
      <c r="T362" s="10">
        <f t="shared" si="3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6">
        <f t="shared" si="30"/>
        <v>109.82</v>
      </c>
      <c r="N363" t="b">
        <v>1</v>
      </c>
      <c r="O363" t="s">
        <v>8269</v>
      </c>
      <c r="P363">
        <f t="shared" si="31"/>
        <v>111</v>
      </c>
      <c r="Q363" t="str">
        <f t="shared" si="34"/>
        <v>film &amp; video</v>
      </c>
      <c r="R363" t="str">
        <f t="shared" si="35"/>
        <v>documentary</v>
      </c>
      <c r="S363" s="10">
        <f t="shared" si="32"/>
        <v>41936.001226851848</v>
      </c>
      <c r="T363" s="10">
        <f t="shared" si="3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6">
        <f t="shared" si="30"/>
        <v>139.53</v>
      </c>
      <c r="N364" t="b">
        <v>1</v>
      </c>
      <c r="O364" t="s">
        <v>8269</v>
      </c>
      <c r="P364">
        <f t="shared" si="31"/>
        <v>124</v>
      </c>
      <c r="Q364" t="str">
        <f t="shared" si="34"/>
        <v>film &amp; video</v>
      </c>
      <c r="R364" t="str">
        <f t="shared" si="35"/>
        <v>documentary</v>
      </c>
      <c r="S364" s="10">
        <f t="shared" si="32"/>
        <v>41837.210543981484</v>
      </c>
      <c r="T364" s="10">
        <f t="shared" si="3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6">
        <f t="shared" si="30"/>
        <v>347.85</v>
      </c>
      <c r="N365" t="b">
        <v>1</v>
      </c>
      <c r="O365" t="s">
        <v>8269</v>
      </c>
      <c r="P365">
        <f t="shared" si="31"/>
        <v>101</v>
      </c>
      <c r="Q365" t="str">
        <f t="shared" si="34"/>
        <v>film &amp; video</v>
      </c>
      <c r="R365" t="str">
        <f t="shared" si="35"/>
        <v>documentary</v>
      </c>
      <c r="S365" s="10">
        <f t="shared" si="32"/>
        <v>40255.744629629626</v>
      </c>
      <c r="T365" s="10">
        <f t="shared" si="3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6">
        <f t="shared" si="30"/>
        <v>68.239999999999995</v>
      </c>
      <c r="N366" t="b">
        <v>1</v>
      </c>
      <c r="O366" t="s">
        <v>8269</v>
      </c>
      <c r="P366">
        <f t="shared" si="31"/>
        <v>110</v>
      </c>
      <c r="Q366" t="str">
        <f t="shared" si="34"/>
        <v>film &amp; video</v>
      </c>
      <c r="R366" t="str">
        <f t="shared" si="35"/>
        <v>documentary</v>
      </c>
      <c r="S366" s="10">
        <f t="shared" si="32"/>
        <v>41780.859629629631</v>
      </c>
      <c r="T366" s="10">
        <f t="shared" si="3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6">
        <f t="shared" si="30"/>
        <v>239.94</v>
      </c>
      <c r="N367" t="b">
        <v>1</v>
      </c>
      <c r="O367" t="s">
        <v>8269</v>
      </c>
      <c r="P367">
        <f t="shared" si="31"/>
        <v>104</v>
      </c>
      <c r="Q367" t="str">
        <f t="shared" si="34"/>
        <v>film &amp; video</v>
      </c>
      <c r="R367" t="str">
        <f t="shared" si="35"/>
        <v>documentary</v>
      </c>
      <c r="S367" s="10">
        <f t="shared" si="32"/>
        <v>41668.606469907405</v>
      </c>
      <c r="T367" s="10">
        <f t="shared" si="3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6">
        <f t="shared" si="30"/>
        <v>287.31</v>
      </c>
      <c r="N368" t="b">
        <v>1</v>
      </c>
      <c r="O368" t="s">
        <v>8269</v>
      </c>
      <c r="P368">
        <f t="shared" si="31"/>
        <v>101</v>
      </c>
      <c r="Q368" t="str">
        <f t="shared" si="34"/>
        <v>film &amp; video</v>
      </c>
      <c r="R368" t="str">
        <f t="shared" si="35"/>
        <v>documentary</v>
      </c>
      <c r="S368" s="10">
        <f t="shared" si="32"/>
        <v>41019.793032407404</v>
      </c>
      <c r="T368" s="10">
        <f t="shared" si="3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6">
        <f t="shared" si="30"/>
        <v>86.85</v>
      </c>
      <c r="N369" t="b">
        <v>1</v>
      </c>
      <c r="O369" t="s">
        <v>8269</v>
      </c>
      <c r="P369">
        <f t="shared" si="31"/>
        <v>103</v>
      </c>
      <c r="Q369" t="str">
        <f t="shared" si="34"/>
        <v>film &amp; video</v>
      </c>
      <c r="R369" t="str">
        <f t="shared" si="35"/>
        <v>documentary</v>
      </c>
      <c r="S369" s="10">
        <f t="shared" si="32"/>
        <v>41355.577291666668</v>
      </c>
      <c r="T369" s="10">
        <f t="shared" si="3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6">
        <f t="shared" si="30"/>
        <v>81.849999999999994</v>
      </c>
      <c r="N370" t="b">
        <v>1</v>
      </c>
      <c r="O370" t="s">
        <v>8269</v>
      </c>
      <c r="P370">
        <f t="shared" si="31"/>
        <v>104</v>
      </c>
      <c r="Q370" t="str">
        <f t="shared" si="34"/>
        <v>film &amp; video</v>
      </c>
      <c r="R370" t="str">
        <f t="shared" si="35"/>
        <v>documentary</v>
      </c>
      <c r="S370" s="10">
        <f t="shared" si="32"/>
        <v>42043.605578703704</v>
      </c>
      <c r="T370" s="10">
        <f t="shared" si="3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6">
        <f t="shared" si="30"/>
        <v>42.87</v>
      </c>
      <c r="N371" t="b">
        <v>1</v>
      </c>
      <c r="O371" t="s">
        <v>8269</v>
      </c>
      <c r="P371">
        <f t="shared" si="31"/>
        <v>110</v>
      </c>
      <c r="Q371" t="str">
        <f t="shared" si="34"/>
        <v>film &amp; video</v>
      </c>
      <c r="R371" t="str">
        <f t="shared" si="35"/>
        <v>documentary</v>
      </c>
      <c r="S371" s="10">
        <f t="shared" si="32"/>
        <v>40893.551724537036</v>
      </c>
      <c r="T371" s="10">
        <f t="shared" si="3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6">
        <f t="shared" si="30"/>
        <v>709.42</v>
      </c>
      <c r="N372" t="b">
        <v>1</v>
      </c>
      <c r="O372" t="s">
        <v>8269</v>
      </c>
      <c r="P372">
        <f t="shared" si="31"/>
        <v>122</v>
      </c>
      <c r="Q372" t="str">
        <f t="shared" si="34"/>
        <v>film &amp; video</v>
      </c>
      <c r="R372" t="str">
        <f t="shared" si="35"/>
        <v>documentary</v>
      </c>
      <c r="S372" s="10">
        <f t="shared" si="32"/>
        <v>42711.795138888891</v>
      </c>
      <c r="T372" s="10">
        <f t="shared" si="3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6">
        <f t="shared" si="30"/>
        <v>161.26</v>
      </c>
      <c r="N373" t="b">
        <v>1</v>
      </c>
      <c r="O373" t="s">
        <v>8269</v>
      </c>
      <c r="P373">
        <f t="shared" si="31"/>
        <v>114</v>
      </c>
      <c r="Q373" t="str">
        <f t="shared" si="34"/>
        <v>film &amp; video</v>
      </c>
      <c r="R373" t="str">
        <f t="shared" si="35"/>
        <v>documentary</v>
      </c>
      <c r="S373" s="10">
        <f t="shared" si="32"/>
        <v>41261.767812500002</v>
      </c>
      <c r="T373" s="10">
        <f t="shared" si="3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6">
        <f t="shared" si="30"/>
        <v>41.78</v>
      </c>
      <c r="N374" t="b">
        <v>1</v>
      </c>
      <c r="O374" t="s">
        <v>8269</v>
      </c>
      <c r="P374">
        <f t="shared" si="31"/>
        <v>125</v>
      </c>
      <c r="Q374" t="str">
        <f t="shared" si="34"/>
        <v>film &amp; video</v>
      </c>
      <c r="R374" t="str">
        <f t="shared" si="35"/>
        <v>documentary</v>
      </c>
      <c r="S374" s="10">
        <f t="shared" si="32"/>
        <v>42425.576898148152</v>
      </c>
      <c r="T374" s="10">
        <f t="shared" si="3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6">
        <f t="shared" si="30"/>
        <v>89.89</v>
      </c>
      <c r="N375" t="b">
        <v>1</v>
      </c>
      <c r="O375" t="s">
        <v>8269</v>
      </c>
      <c r="P375">
        <f t="shared" si="31"/>
        <v>107</v>
      </c>
      <c r="Q375" t="str">
        <f t="shared" si="34"/>
        <v>film &amp; video</v>
      </c>
      <c r="R375" t="str">
        <f t="shared" si="35"/>
        <v>documentary</v>
      </c>
      <c r="S375" s="10">
        <f t="shared" si="32"/>
        <v>41078.91201388889</v>
      </c>
      <c r="T375" s="10">
        <f t="shared" si="3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6">
        <f t="shared" si="30"/>
        <v>45.05</v>
      </c>
      <c r="N376" t="b">
        <v>1</v>
      </c>
      <c r="O376" t="s">
        <v>8269</v>
      </c>
      <c r="P376">
        <f t="shared" si="31"/>
        <v>131</v>
      </c>
      <c r="Q376" t="str">
        <f t="shared" si="34"/>
        <v>film &amp; video</v>
      </c>
      <c r="R376" t="str">
        <f t="shared" si="35"/>
        <v>documentary</v>
      </c>
      <c r="S376" s="10">
        <f t="shared" si="32"/>
        <v>40757.889247685183</v>
      </c>
      <c r="T376" s="10">
        <f t="shared" si="3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6">
        <f t="shared" si="30"/>
        <v>42.86</v>
      </c>
      <c r="N377" t="b">
        <v>1</v>
      </c>
      <c r="O377" t="s">
        <v>8269</v>
      </c>
      <c r="P377">
        <f t="shared" si="31"/>
        <v>120</v>
      </c>
      <c r="Q377" t="str">
        <f t="shared" si="34"/>
        <v>film &amp; video</v>
      </c>
      <c r="R377" t="str">
        <f t="shared" si="35"/>
        <v>documentary</v>
      </c>
      <c r="S377" s="10">
        <f t="shared" si="32"/>
        <v>41657.985081018516</v>
      </c>
      <c r="T377" s="10">
        <f t="shared" si="3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6">
        <f t="shared" si="30"/>
        <v>54.08</v>
      </c>
      <c r="N378" t="b">
        <v>1</v>
      </c>
      <c r="O378" t="s">
        <v>8269</v>
      </c>
      <c r="P378">
        <f t="shared" si="31"/>
        <v>106</v>
      </c>
      <c r="Q378" t="str">
        <f t="shared" si="34"/>
        <v>film &amp; video</v>
      </c>
      <c r="R378" t="str">
        <f t="shared" si="35"/>
        <v>documentary</v>
      </c>
      <c r="S378" s="10">
        <f t="shared" si="32"/>
        <v>42576.452731481477</v>
      </c>
      <c r="T378" s="10">
        <f t="shared" si="3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6">
        <f t="shared" si="30"/>
        <v>103.22</v>
      </c>
      <c r="N379" t="b">
        <v>1</v>
      </c>
      <c r="O379" t="s">
        <v>8269</v>
      </c>
      <c r="P379">
        <f t="shared" si="31"/>
        <v>114</v>
      </c>
      <c r="Q379" t="str">
        <f t="shared" si="34"/>
        <v>film &amp; video</v>
      </c>
      <c r="R379" t="str">
        <f t="shared" si="35"/>
        <v>documentary</v>
      </c>
      <c r="S379" s="10">
        <f t="shared" si="32"/>
        <v>42292.250787037032</v>
      </c>
      <c r="T379" s="10">
        <f t="shared" si="3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6">
        <f t="shared" si="30"/>
        <v>40.4</v>
      </c>
      <c r="N380" t="b">
        <v>1</v>
      </c>
      <c r="O380" t="s">
        <v>8269</v>
      </c>
      <c r="P380">
        <f t="shared" si="31"/>
        <v>112</v>
      </c>
      <c r="Q380" t="str">
        <f t="shared" si="34"/>
        <v>film &amp; video</v>
      </c>
      <c r="R380" t="str">
        <f t="shared" si="35"/>
        <v>documentary</v>
      </c>
      <c r="S380" s="10">
        <f t="shared" si="32"/>
        <v>42370.571851851855</v>
      </c>
      <c r="T380" s="10">
        <f t="shared" si="3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6">
        <f t="shared" si="30"/>
        <v>116.86</v>
      </c>
      <c r="N381" t="b">
        <v>1</v>
      </c>
      <c r="O381" t="s">
        <v>8269</v>
      </c>
      <c r="P381">
        <f t="shared" si="31"/>
        <v>116</v>
      </c>
      <c r="Q381" t="str">
        <f t="shared" si="34"/>
        <v>film &amp; video</v>
      </c>
      <c r="R381" t="str">
        <f t="shared" si="35"/>
        <v>documentary</v>
      </c>
      <c r="S381" s="10">
        <f t="shared" si="32"/>
        <v>40987.688333333332</v>
      </c>
      <c r="T381" s="10">
        <f t="shared" si="3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6">
        <f t="shared" si="30"/>
        <v>115.51</v>
      </c>
      <c r="N382" t="b">
        <v>1</v>
      </c>
      <c r="O382" t="s">
        <v>8269</v>
      </c>
      <c r="P382">
        <f t="shared" si="31"/>
        <v>142</v>
      </c>
      <c r="Q382" t="str">
        <f t="shared" si="34"/>
        <v>film &amp; video</v>
      </c>
      <c r="R382" t="str">
        <f t="shared" si="35"/>
        <v>documentary</v>
      </c>
      <c r="S382" s="10">
        <f t="shared" si="32"/>
        <v>42367.719814814816</v>
      </c>
      <c r="T382" s="10">
        <f t="shared" si="3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6">
        <f t="shared" si="30"/>
        <v>104.31</v>
      </c>
      <c r="N383" t="b">
        <v>1</v>
      </c>
      <c r="O383" t="s">
        <v>8269</v>
      </c>
      <c r="P383">
        <f t="shared" si="31"/>
        <v>105</v>
      </c>
      <c r="Q383" t="str">
        <f t="shared" si="34"/>
        <v>film &amp; video</v>
      </c>
      <c r="R383" t="str">
        <f t="shared" si="35"/>
        <v>documentary</v>
      </c>
      <c r="S383" s="10">
        <f t="shared" si="32"/>
        <v>41085.698113425926</v>
      </c>
      <c r="T383" s="10">
        <f t="shared" si="3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6">
        <f t="shared" si="30"/>
        <v>69.77</v>
      </c>
      <c r="N384" t="b">
        <v>1</v>
      </c>
      <c r="O384" t="s">
        <v>8269</v>
      </c>
      <c r="P384">
        <f t="shared" si="31"/>
        <v>256</v>
      </c>
      <c r="Q384" t="str">
        <f t="shared" si="34"/>
        <v>film &amp; video</v>
      </c>
      <c r="R384" t="str">
        <f t="shared" si="35"/>
        <v>documentary</v>
      </c>
      <c r="S384" s="10">
        <f t="shared" si="32"/>
        <v>41144.709490740745</v>
      </c>
      <c r="T384" s="10">
        <f t="shared" si="3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6">
        <f t="shared" si="30"/>
        <v>43.02</v>
      </c>
      <c r="N385" t="b">
        <v>1</v>
      </c>
      <c r="O385" t="s">
        <v>8269</v>
      </c>
      <c r="P385">
        <f t="shared" si="31"/>
        <v>207</v>
      </c>
      <c r="Q385" t="str">
        <f t="shared" si="34"/>
        <v>film &amp; video</v>
      </c>
      <c r="R385" t="str">
        <f t="shared" si="35"/>
        <v>documentary</v>
      </c>
      <c r="S385" s="10">
        <f t="shared" si="32"/>
        <v>41755.117581018516</v>
      </c>
      <c r="T385" s="10">
        <f t="shared" si="3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6">
        <f t="shared" ref="M386:M449" si="36">ROUND(SUM(E386/L386),2)</f>
        <v>58.54</v>
      </c>
      <c r="N386" t="b">
        <v>1</v>
      </c>
      <c r="O386" t="s">
        <v>8269</v>
      </c>
      <c r="P386">
        <f t="shared" ref="P386:P449" si="37">+ROUND(SUM(E386/D386)*100,0)</f>
        <v>112</v>
      </c>
      <c r="Q386" t="str">
        <f t="shared" si="34"/>
        <v>film &amp; video</v>
      </c>
      <c r="R386" t="str">
        <f t="shared" si="35"/>
        <v>documentary</v>
      </c>
      <c r="S386" s="10">
        <f t="shared" ref="S386:S449" si="38">(((J386/60)/60)/24)+DATE(1970,1,1)</f>
        <v>41980.781793981485</v>
      </c>
      <c r="T386" s="10">
        <f t="shared" ref="T386:T449" si="39"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6">
        <f t="shared" si="36"/>
        <v>111.8</v>
      </c>
      <c r="N387" t="b">
        <v>1</v>
      </c>
      <c r="O387" t="s">
        <v>8269</v>
      </c>
      <c r="P387">
        <f t="shared" si="37"/>
        <v>106</v>
      </c>
      <c r="Q387" t="str">
        <f t="shared" ref="Q387:Q450" si="40">LEFT(O387,FIND("/",O387)-1)</f>
        <v>film &amp; video</v>
      </c>
      <c r="R387" t="str">
        <f t="shared" ref="R387:R450" si="41">RIGHT(O387,LEN(O387)-FIND("/",O387))</f>
        <v>documentary</v>
      </c>
      <c r="S387" s="10">
        <f t="shared" si="38"/>
        <v>41934.584502314814</v>
      </c>
      <c r="T387" s="10">
        <f t="shared" si="39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6">
        <f t="shared" si="36"/>
        <v>46.23</v>
      </c>
      <c r="N388" t="b">
        <v>1</v>
      </c>
      <c r="O388" t="s">
        <v>8269</v>
      </c>
      <c r="P388">
        <f t="shared" si="37"/>
        <v>100</v>
      </c>
      <c r="Q388" t="str">
        <f t="shared" si="40"/>
        <v>film &amp; video</v>
      </c>
      <c r="R388" t="str">
        <f t="shared" si="41"/>
        <v>documentary</v>
      </c>
      <c r="S388" s="10">
        <f t="shared" si="38"/>
        <v>42211.951284722221</v>
      </c>
      <c r="T388" s="10">
        <f t="shared" si="39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6">
        <f t="shared" si="36"/>
        <v>144.69</v>
      </c>
      <c r="N389" t="b">
        <v>1</v>
      </c>
      <c r="O389" t="s">
        <v>8269</v>
      </c>
      <c r="P389">
        <f t="shared" si="37"/>
        <v>214</v>
      </c>
      <c r="Q389" t="str">
        <f t="shared" si="40"/>
        <v>film &amp; video</v>
      </c>
      <c r="R389" t="str">
        <f t="shared" si="41"/>
        <v>documentary</v>
      </c>
      <c r="S389" s="10">
        <f t="shared" si="38"/>
        <v>42200.67659722222</v>
      </c>
      <c r="T389" s="10">
        <f t="shared" si="39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6">
        <f t="shared" si="36"/>
        <v>88.85</v>
      </c>
      <c r="N390" t="b">
        <v>1</v>
      </c>
      <c r="O390" t="s">
        <v>8269</v>
      </c>
      <c r="P390">
        <f t="shared" si="37"/>
        <v>126</v>
      </c>
      <c r="Q390" t="str">
        <f t="shared" si="40"/>
        <v>film &amp; video</v>
      </c>
      <c r="R390" t="str">
        <f t="shared" si="41"/>
        <v>documentary</v>
      </c>
      <c r="S390" s="10">
        <f t="shared" si="38"/>
        <v>42549.076157407413</v>
      </c>
      <c r="T390" s="10">
        <f t="shared" si="39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6">
        <f t="shared" si="36"/>
        <v>81.75</v>
      </c>
      <c r="N391" t="b">
        <v>1</v>
      </c>
      <c r="O391" t="s">
        <v>8269</v>
      </c>
      <c r="P391">
        <f t="shared" si="37"/>
        <v>182</v>
      </c>
      <c r="Q391" t="str">
        <f t="shared" si="40"/>
        <v>film &amp; video</v>
      </c>
      <c r="R391" t="str">
        <f t="shared" si="41"/>
        <v>documentary</v>
      </c>
      <c r="S391" s="10">
        <f t="shared" si="38"/>
        <v>41674.063078703701</v>
      </c>
      <c r="T391" s="10">
        <f t="shared" si="39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6">
        <f t="shared" si="36"/>
        <v>71.430000000000007</v>
      </c>
      <c r="N392" t="b">
        <v>1</v>
      </c>
      <c r="O392" t="s">
        <v>8269</v>
      </c>
      <c r="P392">
        <f t="shared" si="37"/>
        <v>100</v>
      </c>
      <c r="Q392" t="str">
        <f t="shared" si="40"/>
        <v>film &amp; video</v>
      </c>
      <c r="R392" t="str">
        <f t="shared" si="41"/>
        <v>documentary</v>
      </c>
      <c r="S392" s="10">
        <f t="shared" si="38"/>
        <v>42112.036712962959</v>
      </c>
      <c r="T392" s="10">
        <f t="shared" si="39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6">
        <f t="shared" si="36"/>
        <v>104.26</v>
      </c>
      <c r="N393" t="b">
        <v>1</v>
      </c>
      <c r="O393" t="s">
        <v>8269</v>
      </c>
      <c r="P393">
        <f t="shared" si="37"/>
        <v>101</v>
      </c>
      <c r="Q393" t="str">
        <f t="shared" si="40"/>
        <v>film &amp; video</v>
      </c>
      <c r="R393" t="str">
        <f t="shared" si="41"/>
        <v>documentary</v>
      </c>
      <c r="S393" s="10">
        <f t="shared" si="38"/>
        <v>40865.042256944449</v>
      </c>
      <c r="T393" s="10">
        <f t="shared" si="39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6">
        <f t="shared" si="36"/>
        <v>90.62</v>
      </c>
      <c r="N394" t="b">
        <v>1</v>
      </c>
      <c r="O394" t="s">
        <v>8269</v>
      </c>
      <c r="P394">
        <f t="shared" si="37"/>
        <v>101</v>
      </c>
      <c r="Q394" t="str">
        <f t="shared" si="40"/>
        <v>film &amp; video</v>
      </c>
      <c r="R394" t="str">
        <f t="shared" si="41"/>
        <v>documentary</v>
      </c>
      <c r="S394" s="10">
        <f t="shared" si="38"/>
        <v>40763.717256944445</v>
      </c>
      <c r="T394" s="10">
        <f t="shared" si="39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6">
        <f t="shared" si="36"/>
        <v>157.33000000000001</v>
      </c>
      <c r="N395" t="b">
        <v>1</v>
      </c>
      <c r="O395" t="s">
        <v>8269</v>
      </c>
      <c r="P395">
        <f t="shared" si="37"/>
        <v>110</v>
      </c>
      <c r="Q395" t="str">
        <f t="shared" si="40"/>
        <v>film &amp; video</v>
      </c>
      <c r="R395" t="str">
        <f t="shared" si="41"/>
        <v>documentary</v>
      </c>
      <c r="S395" s="10">
        <f t="shared" si="38"/>
        <v>41526.708935185183</v>
      </c>
      <c r="T395" s="10">
        <f t="shared" si="39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6">
        <f t="shared" si="36"/>
        <v>105.18</v>
      </c>
      <c r="N396" t="b">
        <v>1</v>
      </c>
      <c r="O396" t="s">
        <v>8269</v>
      </c>
      <c r="P396">
        <f t="shared" si="37"/>
        <v>112</v>
      </c>
      <c r="Q396" t="str">
        <f t="shared" si="40"/>
        <v>film &amp; video</v>
      </c>
      <c r="R396" t="str">
        <f t="shared" si="41"/>
        <v>documentary</v>
      </c>
      <c r="S396" s="10">
        <f t="shared" si="38"/>
        <v>42417.818078703705</v>
      </c>
      <c r="T396" s="10">
        <f t="shared" si="39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6">
        <f t="shared" si="36"/>
        <v>58.72</v>
      </c>
      <c r="N397" t="b">
        <v>1</v>
      </c>
      <c r="O397" t="s">
        <v>8269</v>
      </c>
      <c r="P397">
        <f t="shared" si="37"/>
        <v>108</v>
      </c>
      <c r="Q397" t="str">
        <f t="shared" si="40"/>
        <v>film &amp; video</v>
      </c>
      <c r="R397" t="str">
        <f t="shared" si="41"/>
        <v>documentary</v>
      </c>
      <c r="S397" s="10">
        <f t="shared" si="38"/>
        <v>40990.909259259257</v>
      </c>
      <c r="T397" s="10">
        <f t="shared" si="39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6">
        <f t="shared" si="36"/>
        <v>81.63</v>
      </c>
      <c r="N398" t="b">
        <v>1</v>
      </c>
      <c r="O398" t="s">
        <v>8269</v>
      </c>
      <c r="P398">
        <f t="shared" si="37"/>
        <v>107</v>
      </c>
      <c r="Q398" t="str">
        <f t="shared" si="40"/>
        <v>film &amp; video</v>
      </c>
      <c r="R398" t="str">
        <f t="shared" si="41"/>
        <v>documentary</v>
      </c>
      <c r="S398" s="10">
        <f t="shared" si="38"/>
        <v>41082.564884259256</v>
      </c>
      <c r="T398" s="10">
        <f t="shared" si="39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6">
        <f t="shared" si="36"/>
        <v>56.46</v>
      </c>
      <c r="N399" t="b">
        <v>1</v>
      </c>
      <c r="O399" t="s">
        <v>8269</v>
      </c>
      <c r="P399">
        <f t="shared" si="37"/>
        <v>104</v>
      </c>
      <c r="Q399" t="str">
        <f t="shared" si="40"/>
        <v>film &amp; video</v>
      </c>
      <c r="R399" t="str">
        <f t="shared" si="41"/>
        <v>documentary</v>
      </c>
      <c r="S399" s="10">
        <f t="shared" si="38"/>
        <v>40379.776435185187</v>
      </c>
      <c r="T399" s="10">
        <f t="shared" si="39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6">
        <f t="shared" si="36"/>
        <v>140.1</v>
      </c>
      <c r="N400" t="b">
        <v>1</v>
      </c>
      <c r="O400" t="s">
        <v>8269</v>
      </c>
      <c r="P400">
        <f t="shared" si="37"/>
        <v>125</v>
      </c>
      <c r="Q400" t="str">
        <f t="shared" si="40"/>
        <v>film &amp; video</v>
      </c>
      <c r="R400" t="str">
        <f t="shared" si="41"/>
        <v>documentary</v>
      </c>
      <c r="S400" s="10">
        <f t="shared" si="38"/>
        <v>42078.793124999997</v>
      </c>
      <c r="T400" s="10">
        <f t="shared" si="39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6">
        <f t="shared" si="36"/>
        <v>224.85</v>
      </c>
      <c r="N401" t="b">
        <v>1</v>
      </c>
      <c r="O401" t="s">
        <v>8269</v>
      </c>
      <c r="P401">
        <f t="shared" si="37"/>
        <v>107</v>
      </c>
      <c r="Q401" t="str">
        <f t="shared" si="40"/>
        <v>film &amp; video</v>
      </c>
      <c r="R401" t="str">
        <f t="shared" si="41"/>
        <v>documentary</v>
      </c>
      <c r="S401" s="10">
        <f t="shared" si="38"/>
        <v>42687.875775462962</v>
      </c>
      <c r="T401" s="10">
        <f t="shared" si="39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6">
        <f t="shared" si="36"/>
        <v>181.13</v>
      </c>
      <c r="N402" t="b">
        <v>1</v>
      </c>
      <c r="O402" t="s">
        <v>8269</v>
      </c>
      <c r="P402">
        <f t="shared" si="37"/>
        <v>112</v>
      </c>
      <c r="Q402" t="str">
        <f t="shared" si="40"/>
        <v>film &amp; video</v>
      </c>
      <c r="R402" t="str">
        <f t="shared" si="41"/>
        <v>documentary</v>
      </c>
      <c r="S402" s="10">
        <f t="shared" si="38"/>
        <v>41745.635960648149</v>
      </c>
      <c r="T402" s="10">
        <f t="shared" si="39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6">
        <f t="shared" si="36"/>
        <v>711.04</v>
      </c>
      <c r="N403" t="b">
        <v>1</v>
      </c>
      <c r="O403" t="s">
        <v>8269</v>
      </c>
      <c r="P403">
        <f t="shared" si="37"/>
        <v>104</v>
      </c>
      <c r="Q403" t="str">
        <f t="shared" si="40"/>
        <v>film &amp; video</v>
      </c>
      <c r="R403" t="str">
        <f t="shared" si="41"/>
        <v>documentary</v>
      </c>
      <c r="S403" s="10">
        <f t="shared" si="38"/>
        <v>40732.842245370368</v>
      </c>
      <c r="T403" s="10">
        <f t="shared" si="39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6">
        <f t="shared" si="36"/>
        <v>65.88</v>
      </c>
      <c r="N404" t="b">
        <v>1</v>
      </c>
      <c r="O404" t="s">
        <v>8269</v>
      </c>
      <c r="P404">
        <f t="shared" si="37"/>
        <v>142</v>
      </c>
      <c r="Q404" t="str">
        <f t="shared" si="40"/>
        <v>film &amp; video</v>
      </c>
      <c r="R404" t="str">
        <f t="shared" si="41"/>
        <v>documentary</v>
      </c>
      <c r="S404" s="10">
        <f t="shared" si="38"/>
        <v>42292.539548611108</v>
      </c>
      <c r="T404" s="10">
        <f t="shared" si="39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6">
        <f t="shared" si="36"/>
        <v>75.19</v>
      </c>
      <c r="N405" t="b">
        <v>1</v>
      </c>
      <c r="O405" t="s">
        <v>8269</v>
      </c>
      <c r="P405">
        <f t="shared" si="37"/>
        <v>105</v>
      </c>
      <c r="Q405" t="str">
        <f t="shared" si="40"/>
        <v>film &amp; video</v>
      </c>
      <c r="R405" t="str">
        <f t="shared" si="41"/>
        <v>documentary</v>
      </c>
      <c r="S405" s="10">
        <f t="shared" si="38"/>
        <v>40718.310659722221</v>
      </c>
      <c r="T405" s="10">
        <f t="shared" si="39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6">
        <f t="shared" si="36"/>
        <v>133.13999999999999</v>
      </c>
      <c r="N406" t="b">
        <v>1</v>
      </c>
      <c r="O406" t="s">
        <v>8269</v>
      </c>
      <c r="P406">
        <f t="shared" si="37"/>
        <v>103</v>
      </c>
      <c r="Q406" t="str">
        <f t="shared" si="40"/>
        <v>film &amp; video</v>
      </c>
      <c r="R406" t="str">
        <f t="shared" si="41"/>
        <v>documentary</v>
      </c>
      <c r="S406" s="10">
        <f t="shared" si="38"/>
        <v>41646.628032407411</v>
      </c>
      <c r="T406" s="10">
        <f t="shared" si="39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6">
        <f t="shared" si="36"/>
        <v>55.2</v>
      </c>
      <c r="N407" t="b">
        <v>1</v>
      </c>
      <c r="O407" t="s">
        <v>8269</v>
      </c>
      <c r="P407">
        <f t="shared" si="37"/>
        <v>108</v>
      </c>
      <c r="Q407" t="str">
        <f t="shared" si="40"/>
        <v>film &amp; video</v>
      </c>
      <c r="R407" t="str">
        <f t="shared" si="41"/>
        <v>documentary</v>
      </c>
      <c r="S407" s="10">
        <f t="shared" si="38"/>
        <v>41674.08494212963</v>
      </c>
      <c r="T407" s="10">
        <f t="shared" si="39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6">
        <f t="shared" si="36"/>
        <v>86.16</v>
      </c>
      <c r="N408" t="b">
        <v>1</v>
      </c>
      <c r="O408" t="s">
        <v>8269</v>
      </c>
      <c r="P408">
        <f t="shared" si="37"/>
        <v>108</v>
      </c>
      <c r="Q408" t="str">
        <f t="shared" si="40"/>
        <v>film &amp; video</v>
      </c>
      <c r="R408" t="str">
        <f t="shared" si="41"/>
        <v>documentary</v>
      </c>
      <c r="S408" s="10">
        <f t="shared" si="38"/>
        <v>40638.162465277775</v>
      </c>
      <c r="T408" s="10">
        <f t="shared" si="39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6">
        <f t="shared" si="36"/>
        <v>92.32</v>
      </c>
      <c r="N409" t="b">
        <v>1</v>
      </c>
      <c r="O409" t="s">
        <v>8269</v>
      </c>
      <c r="P409">
        <f t="shared" si="37"/>
        <v>102</v>
      </c>
      <c r="Q409" t="str">
        <f t="shared" si="40"/>
        <v>film &amp; video</v>
      </c>
      <c r="R409" t="str">
        <f t="shared" si="41"/>
        <v>documentary</v>
      </c>
      <c r="S409" s="10">
        <f t="shared" si="38"/>
        <v>40806.870949074073</v>
      </c>
      <c r="T409" s="10">
        <f t="shared" si="39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6">
        <f t="shared" si="36"/>
        <v>160.16</v>
      </c>
      <c r="N410" t="b">
        <v>1</v>
      </c>
      <c r="O410" t="s">
        <v>8269</v>
      </c>
      <c r="P410">
        <f t="shared" si="37"/>
        <v>101</v>
      </c>
      <c r="Q410" t="str">
        <f t="shared" si="40"/>
        <v>film &amp; video</v>
      </c>
      <c r="R410" t="str">
        <f t="shared" si="41"/>
        <v>documentary</v>
      </c>
      <c r="S410" s="10">
        <f t="shared" si="38"/>
        <v>41543.735995370371</v>
      </c>
      <c r="T410" s="10">
        <f t="shared" si="39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6">
        <f t="shared" si="36"/>
        <v>45.6</v>
      </c>
      <c r="N411" t="b">
        <v>1</v>
      </c>
      <c r="O411" t="s">
        <v>8269</v>
      </c>
      <c r="P411">
        <f t="shared" si="37"/>
        <v>137</v>
      </c>
      <c r="Q411" t="str">
        <f t="shared" si="40"/>
        <v>film &amp; video</v>
      </c>
      <c r="R411" t="str">
        <f t="shared" si="41"/>
        <v>documentary</v>
      </c>
      <c r="S411" s="10">
        <f t="shared" si="38"/>
        <v>42543.862777777773</v>
      </c>
      <c r="T411" s="10">
        <f t="shared" si="39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6">
        <f t="shared" si="36"/>
        <v>183.29</v>
      </c>
      <c r="N412" t="b">
        <v>1</v>
      </c>
      <c r="O412" t="s">
        <v>8269</v>
      </c>
      <c r="P412">
        <f t="shared" si="37"/>
        <v>128</v>
      </c>
      <c r="Q412" t="str">
        <f t="shared" si="40"/>
        <v>film &amp; video</v>
      </c>
      <c r="R412" t="str">
        <f t="shared" si="41"/>
        <v>documentary</v>
      </c>
      <c r="S412" s="10">
        <f t="shared" si="38"/>
        <v>42113.981446759266</v>
      </c>
      <c r="T412" s="10">
        <f t="shared" si="39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6">
        <f t="shared" si="36"/>
        <v>125.79</v>
      </c>
      <c r="N413" t="b">
        <v>1</v>
      </c>
      <c r="O413" t="s">
        <v>8269</v>
      </c>
      <c r="P413">
        <f t="shared" si="37"/>
        <v>101</v>
      </c>
      <c r="Q413" t="str">
        <f t="shared" si="40"/>
        <v>film &amp; video</v>
      </c>
      <c r="R413" t="str">
        <f t="shared" si="41"/>
        <v>documentary</v>
      </c>
      <c r="S413" s="10">
        <f t="shared" si="38"/>
        <v>41598.17597222222</v>
      </c>
      <c r="T413" s="10">
        <f t="shared" si="39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6">
        <f t="shared" si="36"/>
        <v>57.65</v>
      </c>
      <c r="N414" t="b">
        <v>1</v>
      </c>
      <c r="O414" t="s">
        <v>8269</v>
      </c>
      <c r="P414">
        <f t="shared" si="37"/>
        <v>127</v>
      </c>
      <c r="Q414" t="str">
        <f t="shared" si="40"/>
        <v>film &amp; video</v>
      </c>
      <c r="R414" t="str">
        <f t="shared" si="41"/>
        <v>documentary</v>
      </c>
      <c r="S414" s="10">
        <f t="shared" si="38"/>
        <v>41099.742800925924</v>
      </c>
      <c r="T414" s="10">
        <f t="shared" si="39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6">
        <f t="shared" si="36"/>
        <v>78.66</v>
      </c>
      <c r="N415" t="b">
        <v>1</v>
      </c>
      <c r="O415" t="s">
        <v>8269</v>
      </c>
      <c r="P415">
        <f t="shared" si="37"/>
        <v>105</v>
      </c>
      <c r="Q415" t="str">
        <f t="shared" si="40"/>
        <v>film &amp; video</v>
      </c>
      <c r="R415" t="str">
        <f t="shared" si="41"/>
        <v>documentary</v>
      </c>
      <c r="S415" s="10">
        <f t="shared" si="38"/>
        <v>41079.877442129626</v>
      </c>
      <c r="T415" s="10">
        <f t="shared" si="39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6">
        <f t="shared" si="36"/>
        <v>91.48</v>
      </c>
      <c r="N416" t="b">
        <v>1</v>
      </c>
      <c r="O416" t="s">
        <v>8269</v>
      </c>
      <c r="P416">
        <f t="shared" si="37"/>
        <v>103</v>
      </c>
      <c r="Q416" t="str">
        <f t="shared" si="40"/>
        <v>film &amp; video</v>
      </c>
      <c r="R416" t="str">
        <f t="shared" si="41"/>
        <v>documentary</v>
      </c>
      <c r="S416" s="10">
        <f t="shared" si="38"/>
        <v>41529.063252314816</v>
      </c>
      <c r="T416" s="10">
        <f t="shared" si="39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6">
        <f t="shared" si="36"/>
        <v>68.099999999999994</v>
      </c>
      <c r="N417" t="b">
        <v>1</v>
      </c>
      <c r="O417" t="s">
        <v>8269</v>
      </c>
      <c r="P417">
        <f t="shared" si="37"/>
        <v>102</v>
      </c>
      <c r="Q417" t="str">
        <f t="shared" si="40"/>
        <v>film &amp; video</v>
      </c>
      <c r="R417" t="str">
        <f t="shared" si="41"/>
        <v>documentary</v>
      </c>
      <c r="S417" s="10">
        <f t="shared" si="38"/>
        <v>41904.851875</v>
      </c>
      <c r="T417" s="10">
        <f t="shared" si="39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6">
        <f t="shared" si="36"/>
        <v>48.09</v>
      </c>
      <c r="N418" t="b">
        <v>1</v>
      </c>
      <c r="O418" t="s">
        <v>8269</v>
      </c>
      <c r="P418">
        <f t="shared" si="37"/>
        <v>120</v>
      </c>
      <c r="Q418" t="str">
        <f t="shared" si="40"/>
        <v>film &amp; video</v>
      </c>
      <c r="R418" t="str">
        <f t="shared" si="41"/>
        <v>documentary</v>
      </c>
      <c r="S418" s="10">
        <f t="shared" si="38"/>
        <v>41648.396192129629</v>
      </c>
      <c r="T418" s="10">
        <f t="shared" si="39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6">
        <f t="shared" si="36"/>
        <v>202.42</v>
      </c>
      <c r="N419" t="b">
        <v>1</v>
      </c>
      <c r="O419" t="s">
        <v>8269</v>
      </c>
      <c r="P419">
        <f t="shared" si="37"/>
        <v>100</v>
      </c>
      <c r="Q419" t="str">
        <f t="shared" si="40"/>
        <v>film &amp; video</v>
      </c>
      <c r="R419" t="str">
        <f t="shared" si="41"/>
        <v>documentary</v>
      </c>
      <c r="S419" s="10">
        <f t="shared" si="38"/>
        <v>41360.970601851855</v>
      </c>
      <c r="T419" s="10">
        <f t="shared" si="39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6">
        <f t="shared" si="36"/>
        <v>216.75</v>
      </c>
      <c r="N420" t="b">
        <v>1</v>
      </c>
      <c r="O420" t="s">
        <v>8269</v>
      </c>
      <c r="P420">
        <f t="shared" si="37"/>
        <v>101</v>
      </c>
      <c r="Q420" t="str">
        <f t="shared" si="40"/>
        <v>film &amp; video</v>
      </c>
      <c r="R420" t="str">
        <f t="shared" si="41"/>
        <v>documentary</v>
      </c>
      <c r="S420" s="10">
        <f t="shared" si="38"/>
        <v>42178.282372685186</v>
      </c>
      <c r="T420" s="10">
        <f t="shared" si="39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6">
        <f t="shared" si="36"/>
        <v>110.07</v>
      </c>
      <c r="N421" t="b">
        <v>1</v>
      </c>
      <c r="O421" t="s">
        <v>8269</v>
      </c>
      <c r="P421">
        <f t="shared" si="37"/>
        <v>100</v>
      </c>
      <c r="Q421" t="str">
        <f t="shared" si="40"/>
        <v>film &amp; video</v>
      </c>
      <c r="R421" t="str">
        <f t="shared" si="41"/>
        <v>documentary</v>
      </c>
      <c r="S421" s="10">
        <f t="shared" si="38"/>
        <v>41394.842442129629</v>
      </c>
      <c r="T421" s="10">
        <f t="shared" si="39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6">
        <f t="shared" si="36"/>
        <v>4.83</v>
      </c>
      <c r="N422" t="b">
        <v>0</v>
      </c>
      <c r="O422" t="s">
        <v>8270</v>
      </c>
      <c r="P422">
        <f t="shared" si="37"/>
        <v>0</v>
      </c>
      <c r="Q422" t="str">
        <f t="shared" si="40"/>
        <v>film &amp; video</v>
      </c>
      <c r="R422" t="str">
        <f t="shared" si="41"/>
        <v>animation</v>
      </c>
      <c r="S422" s="10">
        <f t="shared" si="38"/>
        <v>41682.23646990741</v>
      </c>
      <c r="T422" s="10">
        <f t="shared" si="39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6">
        <f t="shared" si="36"/>
        <v>50.17</v>
      </c>
      <c r="N423" t="b">
        <v>0</v>
      </c>
      <c r="O423" t="s">
        <v>8270</v>
      </c>
      <c r="P423">
        <f t="shared" si="37"/>
        <v>2</v>
      </c>
      <c r="Q423" t="str">
        <f t="shared" si="40"/>
        <v>film &amp; video</v>
      </c>
      <c r="R423" t="str">
        <f t="shared" si="41"/>
        <v>animation</v>
      </c>
      <c r="S423" s="10">
        <f t="shared" si="38"/>
        <v>42177.491388888884</v>
      </c>
      <c r="T423" s="10">
        <f t="shared" si="39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6">
        <f t="shared" si="36"/>
        <v>35.83</v>
      </c>
      <c r="N424" t="b">
        <v>0</v>
      </c>
      <c r="O424" t="s">
        <v>8270</v>
      </c>
      <c r="P424">
        <f t="shared" si="37"/>
        <v>1</v>
      </c>
      <c r="Q424" t="str">
        <f t="shared" si="40"/>
        <v>film &amp; video</v>
      </c>
      <c r="R424" t="str">
        <f t="shared" si="41"/>
        <v>animation</v>
      </c>
      <c r="S424" s="10">
        <f t="shared" si="38"/>
        <v>41863.260381944441</v>
      </c>
      <c r="T424" s="10">
        <f t="shared" si="39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6">
        <f t="shared" si="36"/>
        <v>11.77</v>
      </c>
      <c r="N425" t="b">
        <v>0</v>
      </c>
      <c r="O425" t="s">
        <v>8270</v>
      </c>
      <c r="P425">
        <f t="shared" si="37"/>
        <v>1</v>
      </c>
      <c r="Q425" t="str">
        <f t="shared" si="40"/>
        <v>film &amp; video</v>
      </c>
      <c r="R425" t="str">
        <f t="shared" si="41"/>
        <v>animation</v>
      </c>
      <c r="S425" s="10">
        <f t="shared" si="38"/>
        <v>41400.92627314815</v>
      </c>
      <c r="T425" s="10">
        <f t="shared" si="39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6">
        <f t="shared" si="36"/>
        <v>40.78</v>
      </c>
      <c r="N426" t="b">
        <v>0</v>
      </c>
      <c r="O426" t="s">
        <v>8270</v>
      </c>
      <c r="P426">
        <f t="shared" si="37"/>
        <v>7</v>
      </c>
      <c r="Q426" t="str">
        <f t="shared" si="40"/>
        <v>film &amp; video</v>
      </c>
      <c r="R426" t="str">
        <f t="shared" si="41"/>
        <v>animation</v>
      </c>
      <c r="S426" s="10">
        <f t="shared" si="38"/>
        <v>40934.376145833332</v>
      </c>
      <c r="T426" s="10">
        <f t="shared" si="39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6">
        <f t="shared" si="36"/>
        <v>3</v>
      </c>
      <c r="N427" t="b">
        <v>0</v>
      </c>
      <c r="O427" t="s">
        <v>8270</v>
      </c>
      <c r="P427">
        <f t="shared" si="37"/>
        <v>0</v>
      </c>
      <c r="Q427" t="str">
        <f t="shared" si="40"/>
        <v>film &amp; video</v>
      </c>
      <c r="R427" t="str">
        <f t="shared" si="41"/>
        <v>animation</v>
      </c>
      <c r="S427" s="10">
        <f t="shared" si="38"/>
        <v>42275.861157407402</v>
      </c>
      <c r="T427" s="10">
        <f t="shared" si="39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6">
        <f t="shared" si="36"/>
        <v>16.63</v>
      </c>
      <c r="N428" t="b">
        <v>0</v>
      </c>
      <c r="O428" t="s">
        <v>8270</v>
      </c>
      <c r="P428">
        <f t="shared" si="37"/>
        <v>1</v>
      </c>
      <c r="Q428" t="str">
        <f t="shared" si="40"/>
        <v>film &amp; video</v>
      </c>
      <c r="R428" t="str">
        <f t="shared" si="41"/>
        <v>animation</v>
      </c>
      <c r="S428" s="10">
        <f t="shared" si="38"/>
        <v>42400.711967592593</v>
      </c>
      <c r="T428" s="10">
        <f t="shared" si="39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6" t="e">
        <f t="shared" si="36"/>
        <v>#DIV/0!</v>
      </c>
      <c r="N429" t="b">
        <v>0</v>
      </c>
      <c r="O429" t="s">
        <v>8270</v>
      </c>
      <c r="P429">
        <f t="shared" si="37"/>
        <v>0</v>
      </c>
      <c r="Q429" t="str">
        <f t="shared" si="40"/>
        <v>film &amp; video</v>
      </c>
      <c r="R429" t="str">
        <f t="shared" si="41"/>
        <v>animation</v>
      </c>
      <c r="S429" s="10">
        <f t="shared" si="38"/>
        <v>42285.909027777772</v>
      </c>
      <c r="T429" s="10">
        <f t="shared" si="39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6">
        <f t="shared" si="36"/>
        <v>52</v>
      </c>
      <c r="N430" t="b">
        <v>0</v>
      </c>
      <c r="O430" t="s">
        <v>8270</v>
      </c>
      <c r="P430">
        <f t="shared" si="37"/>
        <v>6</v>
      </c>
      <c r="Q430" t="str">
        <f t="shared" si="40"/>
        <v>film &amp; video</v>
      </c>
      <c r="R430" t="str">
        <f t="shared" si="41"/>
        <v>animation</v>
      </c>
      <c r="S430" s="10">
        <f t="shared" si="38"/>
        <v>41778.766724537039</v>
      </c>
      <c r="T430" s="10">
        <f t="shared" si="39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6" t="e">
        <f t="shared" si="36"/>
        <v>#DIV/0!</v>
      </c>
      <c r="N431" t="b">
        <v>0</v>
      </c>
      <c r="O431" t="s">
        <v>8270</v>
      </c>
      <c r="P431">
        <f t="shared" si="37"/>
        <v>0</v>
      </c>
      <c r="Q431" t="str">
        <f t="shared" si="40"/>
        <v>film &amp; video</v>
      </c>
      <c r="R431" t="str">
        <f t="shared" si="41"/>
        <v>animation</v>
      </c>
      <c r="S431" s="10">
        <f t="shared" si="38"/>
        <v>40070.901412037041</v>
      </c>
      <c r="T431" s="10">
        <f t="shared" si="39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6">
        <f t="shared" si="36"/>
        <v>4.8</v>
      </c>
      <c r="N432" t="b">
        <v>0</v>
      </c>
      <c r="O432" t="s">
        <v>8270</v>
      </c>
      <c r="P432">
        <f t="shared" si="37"/>
        <v>2</v>
      </c>
      <c r="Q432" t="str">
        <f t="shared" si="40"/>
        <v>film &amp; video</v>
      </c>
      <c r="R432" t="str">
        <f t="shared" si="41"/>
        <v>animation</v>
      </c>
      <c r="S432" s="10">
        <f t="shared" si="38"/>
        <v>41513.107256944444</v>
      </c>
      <c r="T432" s="10">
        <f t="shared" si="39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6">
        <f t="shared" si="36"/>
        <v>51.88</v>
      </c>
      <c r="N433" t="b">
        <v>0</v>
      </c>
      <c r="O433" t="s">
        <v>8270</v>
      </c>
      <c r="P433">
        <f t="shared" si="37"/>
        <v>14</v>
      </c>
      <c r="Q433" t="str">
        <f t="shared" si="40"/>
        <v>film &amp; video</v>
      </c>
      <c r="R433" t="str">
        <f t="shared" si="41"/>
        <v>animation</v>
      </c>
      <c r="S433" s="10">
        <f t="shared" si="38"/>
        <v>42526.871331018512</v>
      </c>
      <c r="T433" s="10">
        <f t="shared" si="39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6">
        <f t="shared" si="36"/>
        <v>71.25</v>
      </c>
      <c r="N434" t="b">
        <v>0</v>
      </c>
      <c r="O434" t="s">
        <v>8270</v>
      </c>
      <c r="P434">
        <f t="shared" si="37"/>
        <v>10</v>
      </c>
      <c r="Q434" t="str">
        <f t="shared" si="40"/>
        <v>film &amp; video</v>
      </c>
      <c r="R434" t="str">
        <f t="shared" si="41"/>
        <v>animation</v>
      </c>
      <c r="S434" s="10">
        <f t="shared" si="38"/>
        <v>42238.726631944446</v>
      </c>
      <c r="T434" s="10">
        <f t="shared" si="39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6" t="e">
        <f t="shared" si="36"/>
        <v>#DIV/0!</v>
      </c>
      <c r="N435" t="b">
        <v>0</v>
      </c>
      <c r="O435" t="s">
        <v>8270</v>
      </c>
      <c r="P435">
        <f t="shared" si="37"/>
        <v>0</v>
      </c>
      <c r="Q435" t="str">
        <f t="shared" si="40"/>
        <v>film &amp; video</v>
      </c>
      <c r="R435" t="str">
        <f t="shared" si="41"/>
        <v>animation</v>
      </c>
      <c r="S435" s="10">
        <f t="shared" si="38"/>
        <v>42228.629884259266</v>
      </c>
      <c r="T435" s="10">
        <f t="shared" si="39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6">
        <f t="shared" si="36"/>
        <v>62.5</v>
      </c>
      <c r="N436" t="b">
        <v>0</v>
      </c>
      <c r="O436" t="s">
        <v>8270</v>
      </c>
      <c r="P436">
        <f t="shared" si="37"/>
        <v>5</v>
      </c>
      <c r="Q436" t="str">
        <f t="shared" si="40"/>
        <v>film &amp; video</v>
      </c>
      <c r="R436" t="str">
        <f t="shared" si="41"/>
        <v>animation</v>
      </c>
      <c r="S436" s="10">
        <f t="shared" si="38"/>
        <v>41576.834513888891</v>
      </c>
      <c r="T436" s="10">
        <f t="shared" si="39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6">
        <f t="shared" si="36"/>
        <v>1</v>
      </c>
      <c r="N437" t="b">
        <v>0</v>
      </c>
      <c r="O437" t="s">
        <v>8270</v>
      </c>
      <c r="P437">
        <f t="shared" si="37"/>
        <v>0</v>
      </c>
      <c r="Q437" t="str">
        <f t="shared" si="40"/>
        <v>film &amp; video</v>
      </c>
      <c r="R437" t="str">
        <f t="shared" si="41"/>
        <v>animation</v>
      </c>
      <c r="S437" s="10">
        <f t="shared" si="38"/>
        <v>41500.747453703705</v>
      </c>
      <c r="T437" s="10">
        <f t="shared" si="39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6" t="e">
        <f t="shared" si="36"/>
        <v>#DIV/0!</v>
      </c>
      <c r="N438" t="b">
        <v>0</v>
      </c>
      <c r="O438" t="s">
        <v>8270</v>
      </c>
      <c r="P438">
        <f t="shared" si="37"/>
        <v>0</v>
      </c>
      <c r="Q438" t="str">
        <f t="shared" si="40"/>
        <v>film &amp; video</v>
      </c>
      <c r="R438" t="str">
        <f t="shared" si="41"/>
        <v>animation</v>
      </c>
      <c r="S438" s="10">
        <f t="shared" si="38"/>
        <v>41456.36241898148</v>
      </c>
      <c r="T438" s="10">
        <f t="shared" si="39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6" t="e">
        <f t="shared" si="36"/>
        <v>#DIV/0!</v>
      </c>
      <c r="N439" t="b">
        <v>0</v>
      </c>
      <c r="O439" t="s">
        <v>8270</v>
      </c>
      <c r="P439">
        <f t="shared" si="37"/>
        <v>0</v>
      </c>
      <c r="Q439" t="str">
        <f t="shared" si="40"/>
        <v>film &amp; video</v>
      </c>
      <c r="R439" t="str">
        <f t="shared" si="41"/>
        <v>animation</v>
      </c>
      <c r="S439" s="10">
        <f t="shared" si="38"/>
        <v>42591.31858796296</v>
      </c>
      <c r="T439" s="10">
        <f t="shared" si="39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6">
        <f t="shared" si="36"/>
        <v>170.55</v>
      </c>
      <c r="N440" t="b">
        <v>0</v>
      </c>
      <c r="O440" t="s">
        <v>8270</v>
      </c>
      <c r="P440">
        <f t="shared" si="37"/>
        <v>9</v>
      </c>
      <c r="Q440" t="str">
        <f t="shared" si="40"/>
        <v>film &amp; video</v>
      </c>
      <c r="R440" t="str">
        <f t="shared" si="41"/>
        <v>animation</v>
      </c>
      <c r="S440" s="10">
        <f t="shared" si="38"/>
        <v>42296.261087962965</v>
      </c>
      <c r="T440" s="10">
        <f t="shared" si="39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6" t="e">
        <f t="shared" si="36"/>
        <v>#DIV/0!</v>
      </c>
      <c r="N441" t="b">
        <v>0</v>
      </c>
      <c r="O441" t="s">
        <v>8270</v>
      </c>
      <c r="P441">
        <f t="shared" si="37"/>
        <v>0</v>
      </c>
      <c r="Q441" t="str">
        <f t="shared" si="40"/>
        <v>film &amp; video</v>
      </c>
      <c r="R441" t="str">
        <f t="shared" si="41"/>
        <v>animation</v>
      </c>
      <c r="S441" s="10">
        <f t="shared" si="38"/>
        <v>41919.761782407404</v>
      </c>
      <c r="T441" s="10">
        <f t="shared" si="39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6">
        <f t="shared" si="36"/>
        <v>5</v>
      </c>
      <c r="N442" t="b">
        <v>0</v>
      </c>
      <c r="O442" t="s">
        <v>8270</v>
      </c>
      <c r="P442">
        <f t="shared" si="37"/>
        <v>0</v>
      </c>
      <c r="Q442" t="str">
        <f t="shared" si="40"/>
        <v>film &amp; video</v>
      </c>
      <c r="R442" t="str">
        <f t="shared" si="41"/>
        <v>animation</v>
      </c>
      <c r="S442" s="10">
        <f t="shared" si="38"/>
        <v>42423.985567129625</v>
      </c>
      <c r="T442" s="10">
        <f t="shared" si="39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6" t="e">
        <f t="shared" si="36"/>
        <v>#DIV/0!</v>
      </c>
      <c r="N443" t="b">
        <v>0</v>
      </c>
      <c r="O443" t="s">
        <v>8270</v>
      </c>
      <c r="P443">
        <f t="shared" si="37"/>
        <v>0</v>
      </c>
      <c r="Q443" t="str">
        <f t="shared" si="40"/>
        <v>film &amp; video</v>
      </c>
      <c r="R443" t="str">
        <f t="shared" si="41"/>
        <v>animation</v>
      </c>
      <c r="S443" s="10">
        <f t="shared" si="38"/>
        <v>41550.793935185182</v>
      </c>
      <c r="T443" s="10">
        <f t="shared" si="39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6">
        <f t="shared" si="36"/>
        <v>393.59</v>
      </c>
      <c r="N444" t="b">
        <v>0</v>
      </c>
      <c r="O444" t="s">
        <v>8270</v>
      </c>
      <c r="P444">
        <f t="shared" si="37"/>
        <v>39</v>
      </c>
      <c r="Q444" t="str">
        <f t="shared" si="40"/>
        <v>film &amp; video</v>
      </c>
      <c r="R444" t="str">
        <f t="shared" si="41"/>
        <v>animation</v>
      </c>
      <c r="S444" s="10">
        <f t="shared" si="38"/>
        <v>42024.888692129629</v>
      </c>
      <c r="T444" s="10">
        <f t="shared" si="39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6">
        <f t="shared" si="36"/>
        <v>5</v>
      </c>
      <c r="N445" t="b">
        <v>0</v>
      </c>
      <c r="O445" t="s">
        <v>8270</v>
      </c>
      <c r="P445">
        <f t="shared" si="37"/>
        <v>0</v>
      </c>
      <c r="Q445" t="str">
        <f t="shared" si="40"/>
        <v>film &amp; video</v>
      </c>
      <c r="R445" t="str">
        <f t="shared" si="41"/>
        <v>animation</v>
      </c>
      <c r="S445" s="10">
        <f t="shared" si="38"/>
        <v>41650.015057870369</v>
      </c>
      <c r="T445" s="10">
        <f t="shared" si="39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6">
        <f t="shared" si="36"/>
        <v>50</v>
      </c>
      <c r="N446" t="b">
        <v>0</v>
      </c>
      <c r="O446" t="s">
        <v>8270</v>
      </c>
      <c r="P446">
        <f t="shared" si="37"/>
        <v>5</v>
      </c>
      <c r="Q446" t="str">
        <f t="shared" si="40"/>
        <v>film &amp; video</v>
      </c>
      <c r="R446" t="str">
        <f t="shared" si="41"/>
        <v>animation</v>
      </c>
      <c r="S446" s="10">
        <f t="shared" si="38"/>
        <v>40894.906956018516</v>
      </c>
      <c r="T446" s="10">
        <f t="shared" si="39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6">
        <f t="shared" si="36"/>
        <v>1</v>
      </c>
      <c r="N447" t="b">
        <v>0</v>
      </c>
      <c r="O447" t="s">
        <v>8270</v>
      </c>
      <c r="P447">
        <f t="shared" si="37"/>
        <v>0</v>
      </c>
      <c r="Q447" t="str">
        <f t="shared" si="40"/>
        <v>film &amp; video</v>
      </c>
      <c r="R447" t="str">
        <f t="shared" si="41"/>
        <v>animation</v>
      </c>
      <c r="S447" s="10">
        <f t="shared" si="38"/>
        <v>42130.335358796292</v>
      </c>
      <c r="T447" s="10">
        <f t="shared" si="39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6">
        <f t="shared" si="36"/>
        <v>47.88</v>
      </c>
      <c r="N448" t="b">
        <v>0</v>
      </c>
      <c r="O448" t="s">
        <v>8270</v>
      </c>
      <c r="P448">
        <f t="shared" si="37"/>
        <v>7</v>
      </c>
      <c r="Q448" t="str">
        <f t="shared" si="40"/>
        <v>film &amp; video</v>
      </c>
      <c r="R448" t="str">
        <f t="shared" si="41"/>
        <v>animation</v>
      </c>
      <c r="S448" s="10">
        <f t="shared" si="38"/>
        <v>42037.083564814813</v>
      </c>
      <c r="T448" s="10">
        <f t="shared" si="39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6">
        <f t="shared" si="36"/>
        <v>5</v>
      </c>
      <c r="N449" t="b">
        <v>0</v>
      </c>
      <c r="O449" t="s">
        <v>8270</v>
      </c>
      <c r="P449">
        <f t="shared" si="37"/>
        <v>0</v>
      </c>
      <c r="Q449" t="str">
        <f t="shared" si="40"/>
        <v>film &amp; video</v>
      </c>
      <c r="R449" t="str">
        <f t="shared" si="41"/>
        <v>animation</v>
      </c>
      <c r="S449" s="10">
        <f t="shared" si="38"/>
        <v>41331.555127314816</v>
      </c>
      <c r="T449" s="10">
        <f t="shared" si="39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6">
        <f t="shared" ref="M450:M513" si="42">ROUND(SUM(E450/L450),2)</f>
        <v>20.5</v>
      </c>
      <c r="N450" t="b">
        <v>0</v>
      </c>
      <c r="O450" t="s">
        <v>8270</v>
      </c>
      <c r="P450">
        <f t="shared" ref="P450:P513" si="43">+ROUND(SUM(E450/D450)*100,0)</f>
        <v>3</v>
      </c>
      <c r="Q450" t="str">
        <f t="shared" si="40"/>
        <v>film &amp; video</v>
      </c>
      <c r="R450" t="str">
        <f t="shared" si="41"/>
        <v>animation</v>
      </c>
      <c r="S450" s="10">
        <f t="shared" ref="S450:S513" si="44">(((J450/60)/60)/24)+DATE(1970,1,1)</f>
        <v>41753.758043981477</v>
      </c>
      <c r="T450" s="10">
        <f t="shared" ref="T450:T513" si="45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6">
        <f t="shared" si="42"/>
        <v>9</v>
      </c>
      <c r="N451" t="b">
        <v>0</v>
      </c>
      <c r="O451" t="s">
        <v>8270</v>
      </c>
      <c r="P451">
        <f t="shared" si="43"/>
        <v>2</v>
      </c>
      <c r="Q451" t="str">
        <f t="shared" ref="Q451:Q514" si="46">LEFT(O451,FIND("/",O451)-1)</f>
        <v>film &amp; video</v>
      </c>
      <c r="R451" t="str">
        <f t="shared" ref="R451:R514" si="47">RIGHT(O451,LEN(O451)-FIND("/",O451))</f>
        <v>animation</v>
      </c>
      <c r="S451" s="10">
        <f t="shared" si="44"/>
        <v>41534.568113425928</v>
      </c>
      <c r="T451" s="10">
        <f t="shared" si="45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6">
        <f t="shared" si="42"/>
        <v>56.57</v>
      </c>
      <c r="N452" t="b">
        <v>0</v>
      </c>
      <c r="O452" t="s">
        <v>8270</v>
      </c>
      <c r="P452">
        <f t="shared" si="43"/>
        <v>1</v>
      </c>
      <c r="Q452" t="str">
        <f t="shared" si="46"/>
        <v>film &amp; video</v>
      </c>
      <c r="R452" t="str">
        <f t="shared" si="47"/>
        <v>animation</v>
      </c>
      <c r="S452" s="10">
        <f t="shared" si="44"/>
        <v>41654.946759259255</v>
      </c>
      <c r="T452" s="10">
        <f t="shared" si="45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6" t="e">
        <f t="shared" si="42"/>
        <v>#DIV/0!</v>
      </c>
      <c r="N453" t="b">
        <v>0</v>
      </c>
      <c r="O453" t="s">
        <v>8270</v>
      </c>
      <c r="P453">
        <f t="shared" si="43"/>
        <v>0</v>
      </c>
      <c r="Q453" t="str">
        <f t="shared" si="46"/>
        <v>film &amp; video</v>
      </c>
      <c r="R453" t="str">
        <f t="shared" si="47"/>
        <v>animation</v>
      </c>
      <c r="S453" s="10">
        <f t="shared" si="44"/>
        <v>41634.715173611112</v>
      </c>
      <c r="T453" s="10">
        <f t="shared" si="45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6">
        <f t="shared" si="42"/>
        <v>40</v>
      </c>
      <c r="N454" t="b">
        <v>0</v>
      </c>
      <c r="O454" t="s">
        <v>8270</v>
      </c>
      <c r="P454">
        <f t="shared" si="43"/>
        <v>64</v>
      </c>
      <c r="Q454" t="str">
        <f t="shared" si="46"/>
        <v>film &amp; video</v>
      </c>
      <c r="R454" t="str">
        <f t="shared" si="47"/>
        <v>animation</v>
      </c>
      <c r="S454" s="10">
        <f t="shared" si="44"/>
        <v>42107.703877314809</v>
      </c>
      <c r="T454" s="10">
        <f t="shared" si="45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6">
        <f t="shared" si="42"/>
        <v>13</v>
      </c>
      <c r="N455" t="b">
        <v>0</v>
      </c>
      <c r="O455" t="s">
        <v>8270</v>
      </c>
      <c r="P455">
        <f t="shared" si="43"/>
        <v>0</v>
      </c>
      <c r="Q455" t="str">
        <f t="shared" si="46"/>
        <v>film &amp; video</v>
      </c>
      <c r="R455" t="str">
        <f t="shared" si="47"/>
        <v>animation</v>
      </c>
      <c r="S455" s="10">
        <f t="shared" si="44"/>
        <v>42038.824988425928</v>
      </c>
      <c r="T455" s="10">
        <f t="shared" si="45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6">
        <f t="shared" si="42"/>
        <v>16.399999999999999</v>
      </c>
      <c r="N456" t="b">
        <v>0</v>
      </c>
      <c r="O456" t="s">
        <v>8270</v>
      </c>
      <c r="P456">
        <f t="shared" si="43"/>
        <v>1</v>
      </c>
      <c r="Q456" t="str">
        <f t="shared" si="46"/>
        <v>film &amp; video</v>
      </c>
      <c r="R456" t="str">
        <f t="shared" si="47"/>
        <v>animation</v>
      </c>
      <c r="S456" s="10">
        <f t="shared" si="44"/>
        <v>41938.717256944445</v>
      </c>
      <c r="T456" s="10">
        <f t="shared" si="45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6">
        <f t="shared" si="42"/>
        <v>22.5</v>
      </c>
      <c r="N457" t="b">
        <v>0</v>
      </c>
      <c r="O457" t="s">
        <v>8270</v>
      </c>
      <c r="P457">
        <f t="shared" si="43"/>
        <v>0</v>
      </c>
      <c r="Q457" t="str">
        <f t="shared" si="46"/>
        <v>film &amp; video</v>
      </c>
      <c r="R457" t="str">
        <f t="shared" si="47"/>
        <v>animation</v>
      </c>
      <c r="S457" s="10">
        <f t="shared" si="44"/>
        <v>40971.002569444441</v>
      </c>
      <c r="T457" s="10">
        <f t="shared" si="45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6">
        <f t="shared" si="42"/>
        <v>20.329999999999998</v>
      </c>
      <c r="N458" t="b">
        <v>0</v>
      </c>
      <c r="O458" t="s">
        <v>8270</v>
      </c>
      <c r="P458">
        <f t="shared" si="43"/>
        <v>1</v>
      </c>
      <c r="Q458" t="str">
        <f t="shared" si="46"/>
        <v>film &amp; video</v>
      </c>
      <c r="R458" t="str">
        <f t="shared" si="47"/>
        <v>animation</v>
      </c>
      <c r="S458" s="10">
        <f t="shared" si="44"/>
        <v>41547.694456018515</v>
      </c>
      <c r="T458" s="10">
        <f t="shared" si="45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6" t="e">
        <f t="shared" si="42"/>
        <v>#DIV/0!</v>
      </c>
      <c r="N459" t="b">
        <v>0</v>
      </c>
      <c r="O459" t="s">
        <v>8270</v>
      </c>
      <c r="P459">
        <f t="shared" si="43"/>
        <v>0</v>
      </c>
      <c r="Q459" t="str">
        <f t="shared" si="46"/>
        <v>film &amp; video</v>
      </c>
      <c r="R459" t="str">
        <f t="shared" si="47"/>
        <v>animation</v>
      </c>
      <c r="S459" s="10">
        <f t="shared" si="44"/>
        <v>41837.767500000002</v>
      </c>
      <c r="T459" s="10">
        <f t="shared" si="45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6">
        <f t="shared" si="42"/>
        <v>16.760000000000002</v>
      </c>
      <c r="N460" t="b">
        <v>0</v>
      </c>
      <c r="O460" t="s">
        <v>8270</v>
      </c>
      <c r="P460">
        <f t="shared" si="43"/>
        <v>8</v>
      </c>
      <c r="Q460" t="str">
        <f t="shared" si="46"/>
        <v>film &amp; video</v>
      </c>
      <c r="R460" t="str">
        <f t="shared" si="47"/>
        <v>animation</v>
      </c>
      <c r="S460" s="10">
        <f t="shared" si="44"/>
        <v>41378.69976851852</v>
      </c>
      <c r="T460" s="10">
        <f t="shared" si="45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6">
        <f t="shared" si="42"/>
        <v>25</v>
      </c>
      <c r="N461" t="b">
        <v>0</v>
      </c>
      <c r="O461" t="s">
        <v>8270</v>
      </c>
      <c r="P461">
        <f t="shared" si="43"/>
        <v>0</v>
      </c>
      <c r="Q461" t="str">
        <f t="shared" si="46"/>
        <v>film &amp; video</v>
      </c>
      <c r="R461" t="str">
        <f t="shared" si="47"/>
        <v>animation</v>
      </c>
      <c r="S461" s="10">
        <f t="shared" si="44"/>
        <v>40800.6403587963</v>
      </c>
      <c r="T461" s="10">
        <f t="shared" si="45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6">
        <f t="shared" si="42"/>
        <v>12.5</v>
      </c>
      <c r="N462" t="b">
        <v>0</v>
      </c>
      <c r="O462" t="s">
        <v>8270</v>
      </c>
      <c r="P462">
        <f t="shared" si="43"/>
        <v>0</v>
      </c>
      <c r="Q462" t="str">
        <f t="shared" si="46"/>
        <v>film &amp; video</v>
      </c>
      <c r="R462" t="str">
        <f t="shared" si="47"/>
        <v>animation</v>
      </c>
      <c r="S462" s="10">
        <f t="shared" si="44"/>
        <v>41759.542534722219</v>
      </c>
      <c r="T462" s="10">
        <f t="shared" si="45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6" t="e">
        <f t="shared" si="42"/>
        <v>#DIV/0!</v>
      </c>
      <c r="N463" t="b">
        <v>0</v>
      </c>
      <c r="O463" t="s">
        <v>8270</v>
      </c>
      <c r="P463">
        <f t="shared" si="43"/>
        <v>0</v>
      </c>
      <c r="Q463" t="str">
        <f t="shared" si="46"/>
        <v>film &amp; video</v>
      </c>
      <c r="R463" t="str">
        <f t="shared" si="47"/>
        <v>animation</v>
      </c>
      <c r="S463" s="10">
        <f t="shared" si="44"/>
        <v>41407.84684027778</v>
      </c>
      <c r="T463" s="10">
        <f t="shared" si="45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6" t="e">
        <f t="shared" si="42"/>
        <v>#DIV/0!</v>
      </c>
      <c r="N464" t="b">
        <v>0</v>
      </c>
      <c r="O464" t="s">
        <v>8270</v>
      </c>
      <c r="P464">
        <f t="shared" si="43"/>
        <v>0</v>
      </c>
      <c r="Q464" t="str">
        <f t="shared" si="46"/>
        <v>film &amp; video</v>
      </c>
      <c r="R464" t="str">
        <f t="shared" si="47"/>
        <v>animation</v>
      </c>
      <c r="S464" s="10">
        <f t="shared" si="44"/>
        <v>40705.126631944448</v>
      </c>
      <c r="T464" s="10">
        <f t="shared" si="45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6">
        <f t="shared" si="42"/>
        <v>113.64</v>
      </c>
      <c r="N465" t="b">
        <v>0</v>
      </c>
      <c r="O465" t="s">
        <v>8270</v>
      </c>
      <c r="P465">
        <f t="shared" si="43"/>
        <v>2</v>
      </c>
      <c r="Q465" t="str">
        <f t="shared" si="46"/>
        <v>film &amp; video</v>
      </c>
      <c r="R465" t="str">
        <f t="shared" si="47"/>
        <v>animation</v>
      </c>
      <c r="S465" s="10">
        <f t="shared" si="44"/>
        <v>40750.710104166668</v>
      </c>
      <c r="T465" s="10">
        <f t="shared" si="45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6">
        <f t="shared" si="42"/>
        <v>1</v>
      </c>
      <c r="N466" t="b">
        <v>0</v>
      </c>
      <c r="O466" t="s">
        <v>8270</v>
      </c>
      <c r="P466">
        <f t="shared" si="43"/>
        <v>0</v>
      </c>
      <c r="Q466" t="str">
        <f t="shared" si="46"/>
        <v>film &amp; video</v>
      </c>
      <c r="R466" t="str">
        <f t="shared" si="47"/>
        <v>animation</v>
      </c>
      <c r="S466" s="10">
        <f t="shared" si="44"/>
        <v>42488.848784722228</v>
      </c>
      <c r="T466" s="10">
        <f t="shared" si="45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6">
        <f t="shared" si="42"/>
        <v>17.25</v>
      </c>
      <c r="N467" t="b">
        <v>0</v>
      </c>
      <c r="O467" t="s">
        <v>8270</v>
      </c>
      <c r="P467">
        <f t="shared" si="43"/>
        <v>27</v>
      </c>
      <c r="Q467" t="str">
        <f t="shared" si="46"/>
        <v>film &amp; video</v>
      </c>
      <c r="R467" t="str">
        <f t="shared" si="47"/>
        <v>animation</v>
      </c>
      <c r="S467" s="10">
        <f t="shared" si="44"/>
        <v>41801.120069444441</v>
      </c>
      <c r="T467" s="10">
        <f t="shared" si="45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6">
        <f t="shared" si="42"/>
        <v>15.2</v>
      </c>
      <c r="N468" t="b">
        <v>0</v>
      </c>
      <c r="O468" t="s">
        <v>8270</v>
      </c>
      <c r="P468">
        <f t="shared" si="43"/>
        <v>1</v>
      </c>
      <c r="Q468" t="str">
        <f t="shared" si="46"/>
        <v>film &amp; video</v>
      </c>
      <c r="R468" t="str">
        <f t="shared" si="47"/>
        <v>animation</v>
      </c>
      <c r="S468" s="10">
        <f t="shared" si="44"/>
        <v>41129.942870370374</v>
      </c>
      <c r="T468" s="10">
        <f t="shared" si="45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6">
        <f t="shared" si="42"/>
        <v>110.64</v>
      </c>
      <c r="N469" t="b">
        <v>0</v>
      </c>
      <c r="O469" t="s">
        <v>8270</v>
      </c>
      <c r="P469">
        <f t="shared" si="43"/>
        <v>22</v>
      </c>
      <c r="Q469" t="str">
        <f t="shared" si="46"/>
        <v>film &amp; video</v>
      </c>
      <c r="R469" t="str">
        <f t="shared" si="47"/>
        <v>animation</v>
      </c>
      <c r="S469" s="10">
        <f t="shared" si="44"/>
        <v>41135.679791666669</v>
      </c>
      <c r="T469" s="10">
        <f t="shared" si="45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6" t="e">
        <f t="shared" si="42"/>
        <v>#DIV/0!</v>
      </c>
      <c r="N470" t="b">
        <v>0</v>
      </c>
      <c r="O470" t="s">
        <v>8270</v>
      </c>
      <c r="P470">
        <f t="shared" si="43"/>
        <v>0</v>
      </c>
      <c r="Q470" t="str">
        <f t="shared" si="46"/>
        <v>film &amp; video</v>
      </c>
      <c r="R470" t="str">
        <f t="shared" si="47"/>
        <v>animation</v>
      </c>
      <c r="S470" s="10">
        <f t="shared" si="44"/>
        <v>41041.167627314811</v>
      </c>
      <c r="T470" s="10">
        <f t="shared" si="45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6" t="e">
        <f t="shared" si="42"/>
        <v>#DIV/0!</v>
      </c>
      <c r="N471" t="b">
        <v>0</v>
      </c>
      <c r="O471" t="s">
        <v>8270</v>
      </c>
      <c r="P471">
        <f t="shared" si="43"/>
        <v>0</v>
      </c>
      <c r="Q471" t="str">
        <f t="shared" si="46"/>
        <v>film &amp; video</v>
      </c>
      <c r="R471" t="str">
        <f t="shared" si="47"/>
        <v>animation</v>
      </c>
      <c r="S471" s="10">
        <f t="shared" si="44"/>
        <v>41827.989861111113</v>
      </c>
      <c r="T471" s="10">
        <f t="shared" si="45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6">
        <f t="shared" si="42"/>
        <v>25.5</v>
      </c>
      <c r="N472" t="b">
        <v>0</v>
      </c>
      <c r="O472" t="s">
        <v>8270</v>
      </c>
      <c r="P472">
        <f t="shared" si="43"/>
        <v>1</v>
      </c>
      <c r="Q472" t="str">
        <f t="shared" si="46"/>
        <v>film &amp; video</v>
      </c>
      <c r="R472" t="str">
        <f t="shared" si="47"/>
        <v>animation</v>
      </c>
      <c r="S472" s="10">
        <f t="shared" si="44"/>
        <v>41605.167696759258</v>
      </c>
      <c r="T472" s="10">
        <f t="shared" si="45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6">
        <f t="shared" si="42"/>
        <v>38.479999999999997</v>
      </c>
      <c r="N473" t="b">
        <v>0</v>
      </c>
      <c r="O473" t="s">
        <v>8270</v>
      </c>
      <c r="P473">
        <f t="shared" si="43"/>
        <v>12</v>
      </c>
      <c r="Q473" t="str">
        <f t="shared" si="46"/>
        <v>film &amp; video</v>
      </c>
      <c r="R473" t="str">
        <f t="shared" si="47"/>
        <v>animation</v>
      </c>
      <c r="S473" s="10">
        <f t="shared" si="44"/>
        <v>41703.721979166665</v>
      </c>
      <c r="T473" s="10">
        <f t="shared" si="45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6">
        <f t="shared" si="42"/>
        <v>28.2</v>
      </c>
      <c r="N474" t="b">
        <v>0</v>
      </c>
      <c r="O474" t="s">
        <v>8270</v>
      </c>
      <c r="P474">
        <f t="shared" si="43"/>
        <v>18</v>
      </c>
      <c r="Q474" t="str">
        <f t="shared" si="46"/>
        <v>film &amp; video</v>
      </c>
      <c r="R474" t="str">
        <f t="shared" si="47"/>
        <v>animation</v>
      </c>
      <c r="S474" s="10">
        <f t="shared" si="44"/>
        <v>41844.922662037039</v>
      </c>
      <c r="T474" s="10">
        <f t="shared" si="45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6">
        <f t="shared" si="42"/>
        <v>61.5</v>
      </c>
      <c r="N475" t="b">
        <v>0</v>
      </c>
      <c r="O475" t="s">
        <v>8270</v>
      </c>
      <c r="P475">
        <f t="shared" si="43"/>
        <v>3</v>
      </c>
      <c r="Q475" t="str">
        <f t="shared" si="46"/>
        <v>film &amp; video</v>
      </c>
      <c r="R475" t="str">
        <f t="shared" si="47"/>
        <v>animation</v>
      </c>
      <c r="S475" s="10">
        <f t="shared" si="44"/>
        <v>41869.698136574072</v>
      </c>
      <c r="T475" s="10">
        <f t="shared" si="45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6">
        <f t="shared" si="42"/>
        <v>1</v>
      </c>
      <c r="N476" t="b">
        <v>0</v>
      </c>
      <c r="O476" t="s">
        <v>8270</v>
      </c>
      <c r="P476">
        <f t="shared" si="43"/>
        <v>0</v>
      </c>
      <c r="Q476" t="str">
        <f t="shared" si="46"/>
        <v>film &amp; video</v>
      </c>
      <c r="R476" t="str">
        <f t="shared" si="47"/>
        <v>animation</v>
      </c>
      <c r="S476" s="10">
        <f t="shared" si="44"/>
        <v>42753.329039351855</v>
      </c>
      <c r="T476" s="10">
        <f t="shared" si="45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6" t="e">
        <f t="shared" si="42"/>
        <v>#DIV/0!</v>
      </c>
      <c r="N477" t="b">
        <v>0</v>
      </c>
      <c r="O477" t="s">
        <v>8270</v>
      </c>
      <c r="P477">
        <f t="shared" si="43"/>
        <v>0</v>
      </c>
      <c r="Q477" t="str">
        <f t="shared" si="46"/>
        <v>film &amp; video</v>
      </c>
      <c r="R477" t="str">
        <f t="shared" si="47"/>
        <v>animation</v>
      </c>
      <c r="S477" s="10">
        <f t="shared" si="44"/>
        <v>42100.086145833338</v>
      </c>
      <c r="T477" s="10">
        <f t="shared" si="45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6">
        <f t="shared" si="42"/>
        <v>39.57</v>
      </c>
      <c r="N478" t="b">
        <v>0</v>
      </c>
      <c r="O478" t="s">
        <v>8270</v>
      </c>
      <c r="P478">
        <f t="shared" si="43"/>
        <v>2</v>
      </c>
      <c r="Q478" t="str">
        <f t="shared" si="46"/>
        <v>film &amp; video</v>
      </c>
      <c r="R478" t="str">
        <f t="shared" si="47"/>
        <v>animation</v>
      </c>
      <c r="S478" s="10">
        <f t="shared" si="44"/>
        <v>41757.975011574075</v>
      </c>
      <c r="T478" s="10">
        <f t="shared" si="45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6" t="e">
        <f t="shared" si="42"/>
        <v>#DIV/0!</v>
      </c>
      <c r="N479" t="b">
        <v>0</v>
      </c>
      <c r="O479" t="s">
        <v>8270</v>
      </c>
      <c r="P479">
        <f t="shared" si="43"/>
        <v>0</v>
      </c>
      <c r="Q479" t="str">
        <f t="shared" si="46"/>
        <v>film &amp; video</v>
      </c>
      <c r="R479" t="str">
        <f t="shared" si="47"/>
        <v>animation</v>
      </c>
      <c r="S479" s="10">
        <f t="shared" si="44"/>
        <v>40987.83488425926</v>
      </c>
      <c r="T479" s="10">
        <f t="shared" si="45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6" t="e">
        <f t="shared" si="42"/>
        <v>#DIV/0!</v>
      </c>
      <c r="N480" t="b">
        <v>0</v>
      </c>
      <c r="O480" t="s">
        <v>8270</v>
      </c>
      <c r="P480">
        <f t="shared" si="43"/>
        <v>0</v>
      </c>
      <c r="Q480" t="str">
        <f t="shared" si="46"/>
        <v>film &amp; video</v>
      </c>
      <c r="R480" t="str">
        <f t="shared" si="47"/>
        <v>animation</v>
      </c>
      <c r="S480" s="10">
        <f t="shared" si="44"/>
        <v>42065.910983796297</v>
      </c>
      <c r="T480" s="10">
        <f t="shared" si="45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6">
        <f t="shared" si="42"/>
        <v>88.8</v>
      </c>
      <c r="N481" t="b">
        <v>0</v>
      </c>
      <c r="O481" t="s">
        <v>8270</v>
      </c>
      <c r="P481">
        <f t="shared" si="43"/>
        <v>33</v>
      </c>
      <c r="Q481" t="str">
        <f t="shared" si="46"/>
        <v>film &amp; video</v>
      </c>
      <c r="R481" t="str">
        <f t="shared" si="47"/>
        <v>animation</v>
      </c>
      <c r="S481" s="10">
        <f t="shared" si="44"/>
        <v>41904.407812500001</v>
      </c>
      <c r="T481" s="10">
        <f t="shared" si="45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6">
        <f t="shared" si="42"/>
        <v>55.46</v>
      </c>
      <c r="N482" t="b">
        <v>0</v>
      </c>
      <c r="O482" t="s">
        <v>8270</v>
      </c>
      <c r="P482">
        <f t="shared" si="43"/>
        <v>19</v>
      </c>
      <c r="Q482" t="str">
        <f t="shared" si="46"/>
        <v>film &amp; video</v>
      </c>
      <c r="R482" t="str">
        <f t="shared" si="47"/>
        <v>animation</v>
      </c>
      <c r="S482" s="10">
        <f t="shared" si="44"/>
        <v>41465.500173611108</v>
      </c>
      <c r="T482" s="10">
        <f t="shared" si="45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6">
        <f t="shared" si="42"/>
        <v>87.14</v>
      </c>
      <c r="N483" t="b">
        <v>0</v>
      </c>
      <c r="O483" t="s">
        <v>8270</v>
      </c>
      <c r="P483">
        <f t="shared" si="43"/>
        <v>6</v>
      </c>
      <c r="Q483" t="str">
        <f t="shared" si="46"/>
        <v>film &amp; video</v>
      </c>
      <c r="R483" t="str">
        <f t="shared" si="47"/>
        <v>animation</v>
      </c>
      <c r="S483" s="10">
        <f t="shared" si="44"/>
        <v>41162.672326388885</v>
      </c>
      <c r="T483" s="10">
        <f t="shared" si="45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6">
        <f t="shared" si="42"/>
        <v>10</v>
      </c>
      <c r="N484" t="b">
        <v>0</v>
      </c>
      <c r="O484" t="s">
        <v>8270</v>
      </c>
      <c r="P484">
        <f t="shared" si="43"/>
        <v>0</v>
      </c>
      <c r="Q484" t="str">
        <f t="shared" si="46"/>
        <v>film &amp; video</v>
      </c>
      <c r="R484" t="str">
        <f t="shared" si="47"/>
        <v>animation</v>
      </c>
      <c r="S484" s="10">
        <f t="shared" si="44"/>
        <v>42447.896875000006</v>
      </c>
      <c r="T484" s="10">
        <f t="shared" si="45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6">
        <f t="shared" si="42"/>
        <v>51.22</v>
      </c>
      <c r="N485" t="b">
        <v>0</v>
      </c>
      <c r="O485" t="s">
        <v>8270</v>
      </c>
      <c r="P485">
        <f t="shared" si="43"/>
        <v>50</v>
      </c>
      <c r="Q485" t="str">
        <f t="shared" si="46"/>
        <v>film &amp; video</v>
      </c>
      <c r="R485" t="str">
        <f t="shared" si="47"/>
        <v>animation</v>
      </c>
      <c r="S485" s="10">
        <f t="shared" si="44"/>
        <v>41243.197592592594</v>
      </c>
      <c r="T485" s="10">
        <f t="shared" si="45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6">
        <f t="shared" si="42"/>
        <v>13.55</v>
      </c>
      <c r="N486" t="b">
        <v>0</v>
      </c>
      <c r="O486" t="s">
        <v>8270</v>
      </c>
      <c r="P486">
        <f t="shared" si="43"/>
        <v>0</v>
      </c>
      <c r="Q486" t="str">
        <f t="shared" si="46"/>
        <v>film &amp; video</v>
      </c>
      <c r="R486" t="str">
        <f t="shared" si="47"/>
        <v>animation</v>
      </c>
      <c r="S486" s="10">
        <f t="shared" si="44"/>
        <v>42272.93949074074</v>
      </c>
      <c r="T486" s="10">
        <f t="shared" si="45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6">
        <f t="shared" si="42"/>
        <v>66.52</v>
      </c>
      <c r="N487" t="b">
        <v>0</v>
      </c>
      <c r="O487" t="s">
        <v>8270</v>
      </c>
      <c r="P487">
        <f t="shared" si="43"/>
        <v>22</v>
      </c>
      <c r="Q487" t="str">
        <f t="shared" si="46"/>
        <v>film &amp; video</v>
      </c>
      <c r="R487" t="str">
        <f t="shared" si="47"/>
        <v>animation</v>
      </c>
      <c r="S487" s="10">
        <f t="shared" si="44"/>
        <v>41381.50577546296</v>
      </c>
      <c r="T487" s="10">
        <f t="shared" si="45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6">
        <f t="shared" si="42"/>
        <v>50</v>
      </c>
      <c r="N488" t="b">
        <v>0</v>
      </c>
      <c r="O488" t="s">
        <v>8270</v>
      </c>
      <c r="P488">
        <f t="shared" si="43"/>
        <v>0</v>
      </c>
      <c r="Q488" t="str">
        <f t="shared" si="46"/>
        <v>film &amp; video</v>
      </c>
      <c r="R488" t="str">
        <f t="shared" si="47"/>
        <v>animation</v>
      </c>
      <c r="S488" s="10">
        <f t="shared" si="44"/>
        <v>41761.94258101852</v>
      </c>
      <c r="T488" s="10">
        <f t="shared" si="45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6" t="e">
        <f t="shared" si="42"/>
        <v>#DIV/0!</v>
      </c>
      <c r="N489" t="b">
        <v>0</v>
      </c>
      <c r="O489" t="s">
        <v>8270</v>
      </c>
      <c r="P489">
        <f t="shared" si="43"/>
        <v>0</v>
      </c>
      <c r="Q489" t="str">
        <f t="shared" si="46"/>
        <v>film &amp; video</v>
      </c>
      <c r="R489" t="str">
        <f t="shared" si="47"/>
        <v>animation</v>
      </c>
      <c r="S489" s="10">
        <f t="shared" si="44"/>
        <v>42669.594837962963</v>
      </c>
      <c r="T489" s="10">
        <f t="shared" si="45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6" t="e">
        <f t="shared" si="42"/>
        <v>#DIV/0!</v>
      </c>
      <c r="N490" t="b">
        <v>0</v>
      </c>
      <c r="O490" t="s">
        <v>8270</v>
      </c>
      <c r="P490">
        <f t="shared" si="43"/>
        <v>0</v>
      </c>
      <c r="Q490" t="str">
        <f t="shared" si="46"/>
        <v>film &amp; video</v>
      </c>
      <c r="R490" t="str">
        <f t="shared" si="47"/>
        <v>animation</v>
      </c>
      <c r="S490" s="10">
        <f t="shared" si="44"/>
        <v>42714.054398148146</v>
      </c>
      <c r="T490" s="10">
        <f t="shared" si="45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6">
        <f t="shared" si="42"/>
        <v>71.67</v>
      </c>
      <c r="N491" t="b">
        <v>0</v>
      </c>
      <c r="O491" t="s">
        <v>8270</v>
      </c>
      <c r="P491">
        <f t="shared" si="43"/>
        <v>0</v>
      </c>
      <c r="Q491" t="str">
        <f t="shared" si="46"/>
        <v>film &amp; video</v>
      </c>
      <c r="R491" t="str">
        <f t="shared" si="47"/>
        <v>animation</v>
      </c>
      <c r="S491" s="10">
        <f t="shared" si="44"/>
        <v>40882.481666666667</v>
      </c>
      <c r="T491" s="10">
        <f t="shared" si="45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6" t="e">
        <f t="shared" si="42"/>
        <v>#DIV/0!</v>
      </c>
      <c r="N492" t="b">
        <v>0</v>
      </c>
      <c r="O492" t="s">
        <v>8270</v>
      </c>
      <c r="P492">
        <f t="shared" si="43"/>
        <v>0</v>
      </c>
      <c r="Q492" t="str">
        <f t="shared" si="46"/>
        <v>film &amp; video</v>
      </c>
      <c r="R492" t="str">
        <f t="shared" si="47"/>
        <v>animation</v>
      </c>
      <c r="S492" s="10">
        <f t="shared" si="44"/>
        <v>41113.968576388892</v>
      </c>
      <c r="T492" s="10">
        <f t="shared" si="45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6" t="e">
        <f t="shared" si="42"/>
        <v>#DIV/0!</v>
      </c>
      <c r="N493" t="b">
        <v>0</v>
      </c>
      <c r="O493" t="s">
        <v>8270</v>
      </c>
      <c r="P493">
        <f t="shared" si="43"/>
        <v>0</v>
      </c>
      <c r="Q493" t="str">
        <f t="shared" si="46"/>
        <v>film &amp; video</v>
      </c>
      <c r="R493" t="str">
        <f t="shared" si="47"/>
        <v>animation</v>
      </c>
      <c r="S493" s="10">
        <f t="shared" si="44"/>
        <v>42366.982627314821</v>
      </c>
      <c r="T493" s="10">
        <f t="shared" si="45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6" t="e">
        <f t="shared" si="42"/>
        <v>#DIV/0!</v>
      </c>
      <c r="N494" t="b">
        <v>0</v>
      </c>
      <c r="O494" t="s">
        <v>8270</v>
      </c>
      <c r="P494">
        <f t="shared" si="43"/>
        <v>0</v>
      </c>
      <c r="Q494" t="str">
        <f t="shared" si="46"/>
        <v>film &amp; video</v>
      </c>
      <c r="R494" t="str">
        <f t="shared" si="47"/>
        <v>animation</v>
      </c>
      <c r="S494" s="10">
        <f t="shared" si="44"/>
        <v>42596.03506944445</v>
      </c>
      <c r="T494" s="10">
        <f t="shared" si="45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6" t="e">
        <f t="shared" si="42"/>
        <v>#DIV/0!</v>
      </c>
      <c r="N495" t="b">
        <v>0</v>
      </c>
      <c r="O495" t="s">
        <v>8270</v>
      </c>
      <c r="P495">
        <f t="shared" si="43"/>
        <v>0</v>
      </c>
      <c r="Q495" t="str">
        <f t="shared" si="46"/>
        <v>film &amp; video</v>
      </c>
      <c r="R495" t="str">
        <f t="shared" si="47"/>
        <v>animation</v>
      </c>
      <c r="S495" s="10">
        <f t="shared" si="44"/>
        <v>42114.726134259254</v>
      </c>
      <c r="T495" s="10">
        <f t="shared" si="45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6">
        <f t="shared" si="42"/>
        <v>10.33</v>
      </c>
      <c r="N496" t="b">
        <v>0</v>
      </c>
      <c r="O496" t="s">
        <v>8270</v>
      </c>
      <c r="P496">
        <f t="shared" si="43"/>
        <v>0</v>
      </c>
      <c r="Q496" t="str">
        <f t="shared" si="46"/>
        <v>film &amp; video</v>
      </c>
      <c r="R496" t="str">
        <f t="shared" si="47"/>
        <v>animation</v>
      </c>
      <c r="S496" s="10">
        <f t="shared" si="44"/>
        <v>41799.830613425926</v>
      </c>
      <c r="T496" s="10">
        <f t="shared" si="45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6" t="e">
        <f t="shared" si="42"/>
        <v>#DIV/0!</v>
      </c>
      <c r="N497" t="b">
        <v>0</v>
      </c>
      <c r="O497" t="s">
        <v>8270</v>
      </c>
      <c r="P497">
        <f t="shared" si="43"/>
        <v>0</v>
      </c>
      <c r="Q497" t="str">
        <f t="shared" si="46"/>
        <v>film &amp; video</v>
      </c>
      <c r="R497" t="str">
        <f t="shared" si="47"/>
        <v>animation</v>
      </c>
      <c r="S497" s="10">
        <f t="shared" si="44"/>
        <v>42171.827604166669</v>
      </c>
      <c r="T497" s="10">
        <f t="shared" si="45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6">
        <f t="shared" si="42"/>
        <v>1</v>
      </c>
      <c r="N498" t="b">
        <v>0</v>
      </c>
      <c r="O498" t="s">
        <v>8270</v>
      </c>
      <c r="P498">
        <f t="shared" si="43"/>
        <v>0</v>
      </c>
      <c r="Q498" t="str">
        <f t="shared" si="46"/>
        <v>film &amp; video</v>
      </c>
      <c r="R498" t="str">
        <f t="shared" si="47"/>
        <v>animation</v>
      </c>
      <c r="S498" s="10">
        <f t="shared" si="44"/>
        <v>41620.93141203704</v>
      </c>
      <c r="T498" s="10">
        <f t="shared" si="45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6">
        <f t="shared" si="42"/>
        <v>10</v>
      </c>
      <c r="N499" t="b">
        <v>0</v>
      </c>
      <c r="O499" t="s">
        <v>8270</v>
      </c>
      <c r="P499">
        <f t="shared" si="43"/>
        <v>1</v>
      </c>
      <c r="Q499" t="str">
        <f t="shared" si="46"/>
        <v>film &amp; video</v>
      </c>
      <c r="R499" t="str">
        <f t="shared" si="47"/>
        <v>animation</v>
      </c>
      <c r="S499" s="10">
        <f t="shared" si="44"/>
        <v>41945.037789351853</v>
      </c>
      <c r="T499" s="10">
        <f t="shared" si="45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6">
        <f t="shared" si="42"/>
        <v>136.09</v>
      </c>
      <c r="N500" t="b">
        <v>0</v>
      </c>
      <c r="O500" t="s">
        <v>8270</v>
      </c>
      <c r="P500">
        <f t="shared" si="43"/>
        <v>5</v>
      </c>
      <c r="Q500" t="str">
        <f t="shared" si="46"/>
        <v>film &amp; video</v>
      </c>
      <c r="R500" t="str">
        <f t="shared" si="47"/>
        <v>animation</v>
      </c>
      <c r="S500" s="10">
        <f t="shared" si="44"/>
        <v>40858.762141203704</v>
      </c>
      <c r="T500" s="10">
        <f t="shared" si="45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6">
        <f t="shared" si="42"/>
        <v>73.459999999999994</v>
      </c>
      <c r="N501" t="b">
        <v>0</v>
      </c>
      <c r="O501" t="s">
        <v>8270</v>
      </c>
      <c r="P501">
        <f t="shared" si="43"/>
        <v>10</v>
      </c>
      <c r="Q501" t="str">
        <f t="shared" si="46"/>
        <v>film &amp; video</v>
      </c>
      <c r="R501" t="str">
        <f t="shared" si="47"/>
        <v>animation</v>
      </c>
      <c r="S501" s="10">
        <f t="shared" si="44"/>
        <v>40043.895462962959</v>
      </c>
      <c r="T501" s="10">
        <f t="shared" si="45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6">
        <f t="shared" si="42"/>
        <v>53.75</v>
      </c>
      <c r="N502" t="b">
        <v>0</v>
      </c>
      <c r="O502" t="s">
        <v>8270</v>
      </c>
      <c r="P502">
        <f t="shared" si="43"/>
        <v>3</v>
      </c>
      <c r="Q502" t="str">
        <f t="shared" si="46"/>
        <v>film &amp; video</v>
      </c>
      <c r="R502" t="str">
        <f t="shared" si="47"/>
        <v>animation</v>
      </c>
      <c r="S502" s="10">
        <f t="shared" si="44"/>
        <v>40247.886006944449</v>
      </c>
      <c r="T502" s="10">
        <f t="shared" si="45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6" t="e">
        <f t="shared" si="42"/>
        <v>#DIV/0!</v>
      </c>
      <c r="N503" t="b">
        <v>0</v>
      </c>
      <c r="O503" t="s">
        <v>8270</v>
      </c>
      <c r="P503">
        <f t="shared" si="43"/>
        <v>0</v>
      </c>
      <c r="Q503" t="str">
        <f t="shared" si="46"/>
        <v>film &amp; video</v>
      </c>
      <c r="R503" t="str">
        <f t="shared" si="47"/>
        <v>animation</v>
      </c>
      <c r="S503" s="10">
        <f t="shared" si="44"/>
        <v>40703.234386574077</v>
      </c>
      <c r="T503" s="10">
        <f t="shared" si="45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6">
        <f t="shared" si="42"/>
        <v>57.5</v>
      </c>
      <c r="N504" t="b">
        <v>0</v>
      </c>
      <c r="O504" t="s">
        <v>8270</v>
      </c>
      <c r="P504">
        <f t="shared" si="43"/>
        <v>1</v>
      </c>
      <c r="Q504" t="str">
        <f t="shared" si="46"/>
        <v>film &amp; video</v>
      </c>
      <c r="R504" t="str">
        <f t="shared" si="47"/>
        <v>animation</v>
      </c>
      <c r="S504" s="10">
        <f t="shared" si="44"/>
        <v>40956.553530092591</v>
      </c>
      <c r="T504" s="10">
        <f t="shared" si="45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6">
        <f t="shared" si="42"/>
        <v>12.67</v>
      </c>
      <c r="N505" t="b">
        <v>0</v>
      </c>
      <c r="O505" t="s">
        <v>8270</v>
      </c>
      <c r="P505">
        <f t="shared" si="43"/>
        <v>2</v>
      </c>
      <c r="Q505" t="str">
        <f t="shared" si="46"/>
        <v>film &amp; video</v>
      </c>
      <c r="R505" t="str">
        <f t="shared" si="47"/>
        <v>animation</v>
      </c>
      <c r="S505" s="10">
        <f t="shared" si="44"/>
        <v>41991.526655092588</v>
      </c>
      <c r="T505" s="10">
        <f t="shared" si="45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6">
        <f t="shared" si="42"/>
        <v>67</v>
      </c>
      <c r="N506" t="b">
        <v>0</v>
      </c>
      <c r="O506" t="s">
        <v>8270</v>
      </c>
      <c r="P506">
        <f t="shared" si="43"/>
        <v>1</v>
      </c>
      <c r="Q506" t="str">
        <f t="shared" si="46"/>
        <v>film &amp; video</v>
      </c>
      <c r="R506" t="str">
        <f t="shared" si="47"/>
        <v>animation</v>
      </c>
      <c r="S506" s="10">
        <f t="shared" si="44"/>
        <v>40949.98364583333</v>
      </c>
      <c r="T506" s="10">
        <f t="shared" si="45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6">
        <f t="shared" si="42"/>
        <v>3.71</v>
      </c>
      <c r="N507" t="b">
        <v>0</v>
      </c>
      <c r="O507" t="s">
        <v>8270</v>
      </c>
      <c r="P507">
        <f t="shared" si="43"/>
        <v>0</v>
      </c>
      <c r="Q507" t="str">
        <f t="shared" si="46"/>
        <v>film &amp; video</v>
      </c>
      <c r="R507" t="str">
        <f t="shared" si="47"/>
        <v>animation</v>
      </c>
      <c r="S507" s="10">
        <f t="shared" si="44"/>
        <v>42318.098217592589</v>
      </c>
      <c r="T507" s="10">
        <f t="shared" si="45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6">
        <f t="shared" si="42"/>
        <v>250</v>
      </c>
      <c r="N508" t="b">
        <v>0</v>
      </c>
      <c r="O508" t="s">
        <v>8270</v>
      </c>
      <c r="P508">
        <f t="shared" si="43"/>
        <v>0</v>
      </c>
      <c r="Q508" t="str">
        <f t="shared" si="46"/>
        <v>film &amp; video</v>
      </c>
      <c r="R508" t="str">
        <f t="shared" si="47"/>
        <v>animation</v>
      </c>
      <c r="S508" s="10">
        <f t="shared" si="44"/>
        <v>41466.552314814813</v>
      </c>
      <c r="T508" s="10">
        <f t="shared" si="45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6">
        <f t="shared" si="42"/>
        <v>64</v>
      </c>
      <c r="N509" t="b">
        <v>0</v>
      </c>
      <c r="O509" t="s">
        <v>8270</v>
      </c>
      <c r="P509">
        <f t="shared" si="43"/>
        <v>3</v>
      </c>
      <c r="Q509" t="str">
        <f t="shared" si="46"/>
        <v>film &amp; video</v>
      </c>
      <c r="R509" t="str">
        <f t="shared" si="47"/>
        <v>animation</v>
      </c>
      <c r="S509" s="10">
        <f t="shared" si="44"/>
        <v>41156.958993055552</v>
      </c>
      <c r="T509" s="10">
        <f t="shared" si="45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6">
        <f t="shared" si="42"/>
        <v>133.33000000000001</v>
      </c>
      <c r="N510" t="b">
        <v>0</v>
      </c>
      <c r="O510" t="s">
        <v>8270</v>
      </c>
      <c r="P510">
        <f t="shared" si="43"/>
        <v>1</v>
      </c>
      <c r="Q510" t="str">
        <f t="shared" si="46"/>
        <v>film &amp; video</v>
      </c>
      <c r="R510" t="str">
        <f t="shared" si="47"/>
        <v>animation</v>
      </c>
      <c r="S510" s="10">
        <f t="shared" si="44"/>
        <v>40995.024317129632</v>
      </c>
      <c r="T510" s="10">
        <f t="shared" si="45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6">
        <f t="shared" si="42"/>
        <v>10</v>
      </c>
      <c r="N511" t="b">
        <v>0</v>
      </c>
      <c r="O511" t="s">
        <v>8270</v>
      </c>
      <c r="P511">
        <f t="shared" si="43"/>
        <v>0</v>
      </c>
      <c r="Q511" t="str">
        <f t="shared" si="46"/>
        <v>film &amp; video</v>
      </c>
      <c r="R511" t="str">
        <f t="shared" si="47"/>
        <v>animation</v>
      </c>
      <c r="S511" s="10">
        <f t="shared" si="44"/>
        <v>42153.631597222222</v>
      </c>
      <c r="T511" s="10">
        <f t="shared" si="45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6" t="e">
        <f t="shared" si="42"/>
        <v>#DIV/0!</v>
      </c>
      <c r="N512" t="b">
        <v>0</v>
      </c>
      <c r="O512" t="s">
        <v>8270</v>
      </c>
      <c r="P512">
        <f t="shared" si="43"/>
        <v>0</v>
      </c>
      <c r="Q512" t="str">
        <f t="shared" si="46"/>
        <v>film &amp; video</v>
      </c>
      <c r="R512" t="str">
        <f t="shared" si="47"/>
        <v>animation</v>
      </c>
      <c r="S512" s="10">
        <f t="shared" si="44"/>
        <v>42400.176377314812</v>
      </c>
      <c r="T512" s="10">
        <f t="shared" si="45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6">
        <f t="shared" si="42"/>
        <v>30</v>
      </c>
      <c r="N513" t="b">
        <v>0</v>
      </c>
      <c r="O513" t="s">
        <v>8270</v>
      </c>
      <c r="P513">
        <f t="shared" si="43"/>
        <v>3</v>
      </c>
      <c r="Q513" t="str">
        <f t="shared" si="46"/>
        <v>film &amp; video</v>
      </c>
      <c r="R513" t="str">
        <f t="shared" si="47"/>
        <v>animation</v>
      </c>
      <c r="S513" s="10">
        <f t="shared" si="44"/>
        <v>41340.303032407406</v>
      </c>
      <c r="T513" s="10">
        <f t="shared" si="45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6">
        <f t="shared" ref="M514:M577" si="48">ROUND(SUM(E514/L514),2)</f>
        <v>5.5</v>
      </c>
      <c r="N514" t="b">
        <v>0</v>
      </c>
      <c r="O514" t="s">
        <v>8270</v>
      </c>
      <c r="P514">
        <f t="shared" ref="P514:P577" si="49">+ROUND(SUM(E514/D514)*100,0)</f>
        <v>0</v>
      </c>
      <c r="Q514" t="str">
        <f t="shared" si="46"/>
        <v>film &amp; video</v>
      </c>
      <c r="R514" t="str">
        <f t="shared" si="47"/>
        <v>animation</v>
      </c>
      <c r="S514" s="10">
        <f t="shared" ref="S514:S577" si="50">(((J514/60)/60)/24)+DATE(1970,1,1)</f>
        <v>42649.742210648154</v>
      </c>
      <c r="T514" s="10">
        <f t="shared" ref="T514:T577" si="51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6">
        <f t="shared" si="48"/>
        <v>102.38</v>
      </c>
      <c r="N515" t="b">
        <v>0</v>
      </c>
      <c r="O515" t="s">
        <v>8270</v>
      </c>
      <c r="P515">
        <f t="shared" si="49"/>
        <v>14</v>
      </c>
      <c r="Q515" t="str">
        <f t="shared" ref="Q515:Q578" si="52">LEFT(O515,FIND("/",O515)-1)</f>
        <v>film &amp; video</v>
      </c>
      <c r="R515" t="str">
        <f t="shared" ref="R515:R578" si="53">RIGHT(O515,LEN(O515)-FIND("/",O515))</f>
        <v>animation</v>
      </c>
      <c r="S515" s="10">
        <f t="shared" si="50"/>
        <v>42552.653993055559</v>
      </c>
      <c r="T515" s="10">
        <f t="shared" si="51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6">
        <f t="shared" si="48"/>
        <v>16.670000000000002</v>
      </c>
      <c r="N516" t="b">
        <v>0</v>
      </c>
      <c r="O516" t="s">
        <v>8270</v>
      </c>
      <c r="P516">
        <f t="shared" si="49"/>
        <v>3</v>
      </c>
      <c r="Q516" t="str">
        <f t="shared" si="52"/>
        <v>film &amp; video</v>
      </c>
      <c r="R516" t="str">
        <f t="shared" si="53"/>
        <v>animation</v>
      </c>
      <c r="S516" s="10">
        <f t="shared" si="50"/>
        <v>41830.613969907405</v>
      </c>
      <c r="T516" s="10">
        <f t="shared" si="51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6">
        <f t="shared" si="48"/>
        <v>725.03</v>
      </c>
      <c r="N517" t="b">
        <v>0</v>
      </c>
      <c r="O517" t="s">
        <v>8270</v>
      </c>
      <c r="P517">
        <f t="shared" si="49"/>
        <v>25</v>
      </c>
      <c r="Q517" t="str">
        <f t="shared" si="52"/>
        <v>film &amp; video</v>
      </c>
      <c r="R517" t="str">
        <f t="shared" si="53"/>
        <v>animation</v>
      </c>
      <c r="S517" s="10">
        <f t="shared" si="50"/>
        <v>42327.490752314814</v>
      </c>
      <c r="T517" s="10">
        <f t="shared" si="51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6" t="e">
        <f t="shared" si="48"/>
        <v>#DIV/0!</v>
      </c>
      <c r="N518" t="b">
        <v>0</v>
      </c>
      <c r="O518" t="s">
        <v>8270</v>
      </c>
      <c r="P518">
        <f t="shared" si="49"/>
        <v>0</v>
      </c>
      <c r="Q518" t="str">
        <f t="shared" si="52"/>
        <v>film &amp; video</v>
      </c>
      <c r="R518" t="str">
        <f t="shared" si="53"/>
        <v>animation</v>
      </c>
      <c r="S518" s="10">
        <f t="shared" si="50"/>
        <v>42091.778703703705</v>
      </c>
      <c r="T518" s="10">
        <f t="shared" si="51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6">
        <f t="shared" si="48"/>
        <v>68.33</v>
      </c>
      <c r="N519" t="b">
        <v>0</v>
      </c>
      <c r="O519" t="s">
        <v>8270</v>
      </c>
      <c r="P519">
        <f t="shared" si="49"/>
        <v>1</v>
      </c>
      <c r="Q519" t="str">
        <f t="shared" si="52"/>
        <v>film &amp; video</v>
      </c>
      <c r="R519" t="str">
        <f t="shared" si="53"/>
        <v>animation</v>
      </c>
      <c r="S519" s="10">
        <f t="shared" si="50"/>
        <v>42738.615289351852</v>
      </c>
      <c r="T519" s="10">
        <f t="shared" si="51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6" t="e">
        <f t="shared" si="48"/>
        <v>#DIV/0!</v>
      </c>
      <c r="N520" t="b">
        <v>0</v>
      </c>
      <c r="O520" t="s">
        <v>8270</v>
      </c>
      <c r="P520">
        <f t="shared" si="49"/>
        <v>0</v>
      </c>
      <c r="Q520" t="str">
        <f t="shared" si="52"/>
        <v>film &amp; video</v>
      </c>
      <c r="R520" t="str">
        <f t="shared" si="53"/>
        <v>animation</v>
      </c>
      <c r="S520" s="10">
        <f t="shared" si="50"/>
        <v>42223.616018518514</v>
      </c>
      <c r="T520" s="10">
        <f t="shared" si="51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6">
        <f t="shared" si="48"/>
        <v>39.229999999999997</v>
      </c>
      <c r="N521" t="b">
        <v>0</v>
      </c>
      <c r="O521" t="s">
        <v>8270</v>
      </c>
      <c r="P521">
        <f t="shared" si="49"/>
        <v>23</v>
      </c>
      <c r="Q521" t="str">
        <f t="shared" si="52"/>
        <v>film &amp; video</v>
      </c>
      <c r="R521" t="str">
        <f t="shared" si="53"/>
        <v>animation</v>
      </c>
      <c r="S521" s="10">
        <f t="shared" si="50"/>
        <v>41218.391446759262</v>
      </c>
      <c r="T521" s="10">
        <f t="shared" si="51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6">
        <f t="shared" si="48"/>
        <v>150.15</v>
      </c>
      <c r="N522" t="b">
        <v>1</v>
      </c>
      <c r="O522" t="s">
        <v>8271</v>
      </c>
      <c r="P522">
        <f t="shared" si="49"/>
        <v>102</v>
      </c>
      <c r="Q522" t="str">
        <f t="shared" si="52"/>
        <v>theater</v>
      </c>
      <c r="R522" t="str">
        <f t="shared" si="53"/>
        <v>plays</v>
      </c>
      <c r="S522" s="10">
        <f t="shared" si="50"/>
        <v>42318.702094907407</v>
      </c>
      <c r="T522" s="10">
        <f t="shared" si="51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6">
        <f t="shared" si="48"/>
        <v>93.43</v>
      </c>
      <c r="N523" t="b">
        <v>1</v>
      </c>
      <c r="O523" t="s">
        <v>8271</v>
      </c>
      <c r="P523">
        <f t="shared" si="49"/>
        <v>105</v>
      </c>
      <c r="Q523" t="str">
        <f t="shared" si="52"/>
        <v>theater</v>
      </c>
      <c r="R523" t="str">
        <f t="shared" si="53"/>
        <v>plays</v>
      </c>
      <c r="S523" s="10">
        <f t="shared" si="50"/>
        <v>42646.092812499999</v>
      </c>
      <c r="T523" s="10">
        <f t="shared" si="51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6">
        <f t="shared" si="48"/>
        <v>110.97</v>
      </c>
      <c r="N524" t="b">
        <v>1</v>
      </c>
      <c r="O524" t="s">
        <v>8271</v>
      </c>
      <c r="P524">
        <f t="shared" si="49"/>
        <v>115</v>
      </c>
      <c r="Q524" t="str">
        <f t="shared" si="52"/>
        <v>theater</v>
      </c>
      <c r="R524" t="str">
        <f t="shared" si="53"/>
        <v>plays</v>
      </c>
      <c r="S524" s="10">
        <f t="shared" si="50"/>
        <v>42430.040798611109</v>
      </c>
      <c r="T524" s="10">
        <f t="shared" si="51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6">
        <f t="shared" si="48"/>
        <v>71.790000000000006</v>
      </c>
      <c r="N525" t="b">
        <v>1</v>
      </c>
      <c r="O525" t="s">
        <v>8271</v>
      </c>
      <c r="P525">
        <f t="shared" si="49"/>
        <v>121</v>
      </c>
      <c r="Q525" t="str">
        <f t="shared" si="52"/>
        <v>theater</v>
      </c>
      <c r="R525" t="str">
        <f t="shared" si="53"/>
        <v>plays</v>
      </c>
      <c r="S525" s="10">
        <f t="shared" si="50"/>
        <v>42238.13282407407</v>
      </c>
      <c r="T525" s="10">
        <f t="shared" si="51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6">
        <f t="shared" si="48"/>
        <v>29.26</v>
      </c>
      <c r="N526" t="b">
        <v>1</v>
      </c>
      <c r="O526" t="s">
        <v>8271</v>
      </c>
      <c r="P526">
        <f t="shared" si="49"/>
        <v>109</v>
      </c>
      <c r="Q526" t="str">
        <f t="shared" si="52"/>
        <v>theater</v>
      </c>
      <c r="R526" t="str">
        <f t="shared" si="53"/>
        <v>plays</v>
      </c>
      <c r="S526" s="10">
        <f t="shared" si="50"/>
        <v>42492.717233796298</v>
      </c>
      <c r="T526" s="10">
        <f t="shared" si="51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6">
        <f t="shared" si="48"/>
        <v>1000</v>
      </c>
      <c r="N527" t="b">
        <v>1</v>
      </c>
      <c r="O527" t="s">
        <v>8271</v>
      </c>
      <c r="P527">
        <f t="shared" si="49"/>
        <v>100</v>
      </c>
      <c r="Q527" t="str">
        <f t="shared" si="52"/>
        <v>theater</v>
      </c>
      <c r="R527" t="str">
        <f t="shared" si="53"/>
        <v>plays</v>
      </c>
      <c r="S527" s="10">
        <f t="shared" si="50"/>
        <v>41850.400937500002</v>
      </c>
      <c r="T527" s="10">
        <f t="shared" si="51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6">
        <f t="shared" si="48"/>
        <v>74.349999999999994</v>
      </c>
      <c r="N528" t="b">
        <v>1</v>
      </c>
      <c r="O528" t="s">
        <v>8271</v>
      </c>
      <c r="P528">
        <f t="shared" si="49"/>
        <v>114</v>
      </c>
      <c r="Q528" t="str">
        <f t="shared" si="52"/>
        <v>theater</v>
      </c>
      <c r="R528" t="str">
        <f t="shared" si="53"/>
        <v>plays</v>
      </c>
      <c r="S528" s="10">
        <f t="shared" si="50"/>
        <v>42192.591944444444</v>
      </c>
      <c r="T528" s="10">
        <f t="shared" si="51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6">
        <f t="shared" si="48"/>
        <v>63.83</v>
      </c>
      <c r="N529" t="b">
        <v>1</v>
      </c>
      <c r="O529" t="s">
        <v>8271</v>
      </c>
      <c r="P529">
        <f t="shared" si="49"/>
        <v>101</v>
      </c>
      <c r="Q529" t="str">
        <f t="shared" si="52"/>
        <v>theater</v>
      </c>
      <c r="R529" t="str">
        <f t="shared" si="53"/>
        <v>plays</v>
      </c>
      <c r="S529" s="10">
        <f t="shared" si="50"/>
        <v>42753.205625000002</v>
      </c>
      <c r="T529" s="10">
        <f t="shared" si="51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6">
        <f t="shared" si="48"/>
        <v>44.33</v>
      </c>
      <c r="N530" t="b">
        <v>1</v>
      </c>
      <c r="O530" t="s">
        <v>8271</v>
      </c>
      <c r="P530">
        <f t="shared" si="49"/>
        <v>116</v>
      </c>
      <c r="Q530" t="str">
        <f t="shared" si="52"/>
        <v>theater</v>
      </c>
      <c r="R530" t="str">
        <f t="shared" si="53"/>
        <v>plays</v>
      </c>
      <c r="S530" s="10">
        <f t="shared" si="50"/>
        <v>42155.920219907406</v>
      </c>
      <c r="T530" s="10">
        <f t="shared" si="51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6">
        <f t="shared" si="48"/>
        <v>86.94</v>
      </c>
      <c r="N531" t="b">
        <v>1</v>
      </c>
      <c r="O531" t="s">
        <v>8271</v>
      </c>
      <c r="P531">
        <f t="shared" si="49"/>
        <v>130</v>
      </c>
      <c r="Q531" t="str">
        <f t="shared" si="52"/>
        <v>theater</v>
      </c>
      <c r="R531" t="str">
        <f t="shared" si="53"/>
        <v>plays</v>
      </c>
      <c r="S531" s="10">
        <f t="shared" si="50"/>
        <v>42725.031180555554</v>
      </c>
      <c r="T531" s="10">
        <f t="shared" si="51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6">
        <f t="shared" si="48"/>
        <v>126.55</v>
      </c>
      <c r="N532" t="b">
        <v>1</v>
      </c>
      <c r="O532" t="s">
        <v>8271</v>
      </c>
      <c r="P532">
        <f t="shared" si="49"/>
        <v>108</v>
      </c>
      <c r="Q532" t="str">
        <f t="shared" si="52"/>
        <v>theater</v>
      </c>
      <c r="R532" t="str">
        <f t="shared" si="53"/>
        <v>plays</v>
      </c>
      <c r="S532" s="10">
        <f t="shared" si="50"/>
        <v>42157.591064814813</v>
      </c>
      <c r="T532" s="10">
        <f t="shared" si="51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6">
        <f t="shared" si="48"/>
        <v>129.03</v>
      </c>
      <c r="N533" t="b">
        <v>1</v>
      </c>
      <c r="O533" t="s">
        <v>8271</v>
      </c>
      <c r="P533">
        <f t="shared" si="49"/>
        <v>100</v>
      </c>
      <c r="Q533" t="str">
        <f t="shared" si="52"/>
        <v>theater</v>
      </c>
      <c r="R533" t="str">
        <f t="shared" si="53"/>
        <v>plays</v>
      </c>
      <c r="S533" s="10">
        <f t="shared" si="50"/>
        <v>42676.065150462964</v>
      </c>
      <c r="T533" s="10">
        <f t="shared" si="51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6">
        <f t="shared" si="48"/>
        <v>71.239999999999995</v>
      </c>
      <c r="N534" t="b">
        <v>1</v>
      </c>
      <c r="O534" t="s">
        <v>8271</v>
      </c>
      <c r="P534">
        <f t="shared" si="49"/>
        <v>123</v>
      </c>
      <c r="Q534" t="str">
        <f t="shared" si="52"/>
        <v>theater</v>
      </c>
      <c r="R534" t="str">
        <f t="shared" si="53"/>
        <v>plays</v>
      </c>
      <c r="S534" s="10">
        <f t="shared" si="50"/>
        <v>42473.007037037038</v>
      </c>
      <c r="T534" s="10">
        <f t="shared" si="51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6">
        <f t="shared" si="48"/>
        <v>117.88</v>
      </c>
      <c r="N535" t="b">
        <v>1</v>
      </c>
      <c r="O535" t="s">
        <v>8271</v>
      </c>
      <c r="P535">
        <f t="shared" si="49"/>
        <v>100</v>
      </c>
      <c r="Q535" t="str">
        <f t="shared" si="52"/>
        <v>theater</v>
      </c>
      <c r="R535" t="str">
        <f t="shared" si="53"/>
        <v>plays</v>
      </c>
      <c r="S535" s="10">
        <f t="shared" si="50"/>
        <v>42482.43478009259</v>
      </c>
      <c r="T535" s="10">
        <f t="shared" si="51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6">
        <f t="shared" si="48"/>
        <v>327.08</v>
      </c>
      <c r="N536" t="b">
        <v>1</v>
      </c>
      <c r="O536" t="s">
        <v>8271</v>
      </c>
      <c r="P536">
        <f t="shared" si="49"/>
        <v>105</v>
      </c>
      <c r="Q536" t="str">
        <f t="shared" si="52"/>
        <v>theater</v>
      </c>
      <c r="R536" t="str">
        <f t="shared" si="53"/>
        <v>plays</v>
      </c>
      <c r="S536" s="10">
        <f t="shared" si="50"/>
        <v>42270.810995370368</v>
      </c>
      <c r="T536" s="10">
        <f t="shared" si="51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6">
        <f t="shared" si="48"/>
        <v>34.75</v>
      </c>
      <c r="N537" t="b">
        <v>1</v>
      </c>
      <c r="O537" t="s">
        <v>8271</v>
      </c>
      <c r="P537">
        <f t="shared" si="49"/>
        <v>103</v>
      </c>
      <c r="Q537" t="str">
        <f t="shared" si="52"/>
        <v>theater</v>
      </c>
      <c r="R537" t="str">
        <f t="shared" si="53"/>
        <v>plays</v>
      </c>
      <c r="S537" s="10">
        <f t="shared" si="50"/>
        <v>42711.545196759253</v>
      </c>
      <c r="T537" s="10">
        <f t="shared" si="51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6">
        <f t="shared" si="48"/>
        <v>100.06</v>
      </c>
      <c r="N538" t="b">
        <v>1</v>
      </c>
      <c r="O538" t="s">
        <v>8271</v>
      </c>
      <c r="P538">
        <f t="shared" si="49"/>
        <v>118</v>
      </c>
      <c r="Q538" t="str">
        <f t="shared" si="52"/>
        <v>theater</v>
      </c>
      <c r="R538" t="str">
        <f t="shared" si="53"/>
        <v>plays</v>
      </c>
      <c r="S538" s="10">
        <f t="shared" si="50"/>
        <v>42179.344988425932</v>
      </c>
      <c r="T538" s="10">
        <f t="shared" si="51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6">
        <f t="shared" si="48"/>
        <v>40.85</v>
      </c>
      <c r="N539" t="b">
        <v>1</v>
      </c>
      <c r="O539" t="s">
        <v>8271</v>
      </c>
      <c r="P539">
        <f t="shared" si="49"/>
        <v>121</v>
      </c>
      <c r="Q539" t="str">
        <f t="shared" si="52"/>
        <v>theater</v>
      </c>
      <c r="R539" t="str">
        <f t="shared" si="53"/>
        <v>plays</v>
      </c>
      <c r="S539" s="10">
        <f t="shared" si="50"/>
        <v>42282.768414351856</v>
      </c>
      <c r="T539" s="10">
        <f t="shared" si="51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6">
        <f t="shared" si="48"/>
        <v>252.02</v>
      </c>
      <c r="N540" t="b">
        <v>1</v>
      </c>
      <c r="O540" t="s">
        <v>8271</v>
      </c>
      <c r="P540">
        <f t="shared" si="49"/>
        <v>302</v>
      </c>
      <c r="Q540" t="str">
        <f t="shared" si="52"/>
        <v>theater</v>
      </c>
      <c r="R540" t="str">
        <f t="shared" si="53"/>
        <v>plays</v>
      </c>
      <c r="S540" s="10">
        <f t="shared" si="50"/>
        <v>42473.794710648144</v>
      </c>
      <c r="T540" s="10">
        <f t="shared" si="51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6">
        <f t="shared" si="48"/>
        <v>25.16</v>
      </c>
      <c r="N541" t="b">
        <v>1</v>
      </c>
      <c r="O541" t="s">
        <v>8271</v>
      </c>
      <c r="P541">
        <f t="shared" si="49"/>
        <v>101</v>
      </c>
      <c r="Q541" t="str">
        <f t="shared" si="52"/>
        <v>theater</v>
      </c>
      <c r="R541" t="str">
        <f t="shared" si="53"/>
        <v>plays</v>
      </c>
      <c r="S541" s="10">
        <f t="shared" si="50"/>
        <v>42535.049849537041</v>
      </c>
      <c r="T541" s="10">
        <f t="shared" si="51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6">
        <f t="shared" si="48"/>
        <v>1</v>
      </c>
      <c r="N542" t="b">
        <v>0</v>
      </c>
      <c r="O542" t="s">
        <v>8272</v>
      </c>
      <c r="P542">
        <f t="shared" si="49"/>
        <v>0</v>
      </c>
      <c r="Q542" t="str">
        <f t="shared" si="52"/>
        <v>technology</v>
      </c>
      <c r="R542" t="str">
        <f t="shared" si="53"/>
        <v>web</v>
      </c>
      <c r="S542" s="10">
        <f t="shared" si="50"/>
        <v>42009.817199074074</v>
      </c>
      <c r="T542" s="10">
        <f t="shared" si="51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6">
        <f t="shared" si="48"/>
        <v>25</v>
      </c>
      <c r="N543" t="b">
        <v>0</v>
      </c>
      <c r="O543" t="s">
        <v>8272</v>
      </c>
      <c r="P543">
        <f t="shared" si="49"/>
        <v>1</v>
      </c>
      <c r="Q543" t="str">
        <f t="shared" si="52"/>
        <v>technology</v>
      </c>
      <c r="R543" t="str">
        <f t="shared" si="53"/>
        <v>web</v>
      </c>
      <c r="S543" s="10">
        <f t="shared" si="50"/>
        <v>42276.046689814815</v>
      </c>
      <c r="T543" s="10">
        <f t="shared" si="51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6">
        <f t="shared" si="48"/>
        <v>1</v>
      </c>
      <c r="N544" t="b">
        <v>0</v>
      </c>
      <c r="O544" t="s">
        <v>8272</v>
      </c>
      <c r="P544">
        <f t="shared" si="49"/>
        <v>0</v>
      </c>
      <c r="Q544" t="str">
        <f t="shared" si="52"/>
        <v>technology</v>
      </c>
      <c r="R544" t="str">
        <f t="shared" si="53"/>
        <v>web</v>
      </c>
      <c r="S544" s="10">
        <f t="shared" si="50"/>
        <v>42433.737453703703</v>
      </c>
      <c r="T544" s="10">
        <f t="shared" si="51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6">
        <f t="shared" si="48"/>
        <v>35</v>
      </c>
      <c r="N545" t="b">
        <v>0</v>
      </c>
      <c r="O545" t="s">
        <v>8272</v>
      </c>
      <c r="P545">
        <f t="shared" si="49"/>
        <v>0</v>
      </c>
      <c r="Q545" t="str">
        <f t="shared" si="52"/>
        <v>technology</v>
      </c>
      <c r="R545" t="str">
        <f t="shared" si="53"/>
        <v>web</v>
      </c>
      <c r="S545" s="10">
        <f t="shared" si="50"/>
        <v>41914.092152777775</v>
      </c>
      <c r="T545" s="10">
        <f t="shared" si="51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6">
        <f t="shared" si="48"/>
        <v>3</v>
      </c>
      <c r="N546" t="b">
        <v>0</v>
      </c>
      <c r="O546" t="s">
        <v>8272</v>
      </c>
      <c r="P546">
        <f t="shared" si="49"/>
        <v>1</v>
      </c>
      <c r="Q546" t="str">
        <f t="shared" si="52"/>
        <v>technology</v>
      </c>
      <c r="R546" t="str">
        <f t="shared" si="53"/>
        <v>web</v>
      </c>
      <c r="S546" s="10">
        <f t="shared" si="50"/>
        <v>42525.656944444447</v>
      </c>
      <c r="T546" s="10">
        <f t="shared" si="51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6">
        <f t="shared" si="48"/>
        <v>402.71</v>
      </c>
      <c r="N547" t="b">
        <v>0</v>
      </c>
      <c r="O547" t="s">
        <v>8272</v>
      </c>
      <c r="P547">
        <f t="shared" si="49"/>
        <v>27</v>
      </c>
      <c r="Q547" t="str">
        <f t="shared" si="52"/>
        <v>technology</v>
      </c>
      <c r="R547" t="str">
        <f t="shared" si="53"/>
        <v>web</v>
      </c>
      <c r="S547" s="10">
        <f t="shared" si="50"/>
        <v>42283.592465277776</v>
      </c>
      <c r="T547" s="10">
        <f t="shared" si="51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6">
        <f t="shared" si="48"/>
        <v>26</v>
      </c>
      <c r="N548" t="b">
        <v>0</v>
      </c>
      <c r="O548" t="s">
        <v>8272</v>
      </c>
      <c r="P548">
        <f t="shared" si="49"/>
        <v>0</v>
      </c>
      <c r="Q548" t="str">
        <f t="shared" si="52"/>
        <v>technology</v>
      </c>
      <c r="R548" t="str">
        <f t="shared" si="53"/>
        <v>web</v>
      </c>
      <c r="S548" s="10">
        <f t="shared" si="50"/>
        <v>42249.667997685188</v>
      </c>
      <c r="T548" s="10">
        <f t="shared" si="51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6" t="e">
        <f t="shared" si="48"/>
        <v>#DIV/0!</v>
      </c>
      <c r="N549" t="b">
        <v>0</v>
      </c>
      <c r="O549" t="s">
        <v>8272</v>
      </c>
      <c r="P549">
        <f t="shared" si="49"/>
        <v>0</v>
      </c>
      <c r="Q549" t="str">
        <f t="shared" si="52"/>
        <v>technology</v>
      </c>
      <c r="R549" t="str">
        <f t="shared" si="53"/>
        <v>web</v>
      </c>
      <c r="S549" s="10">
        <f t="shared" si="50"/>
        <v>42380.696342592593</v>
      </c>
      <c r="T549" s="10">
        <f t="shared" si="51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6">
        <f t="shared" si="48"/>
        <v>9</v>
      </c>
      <c r="N550" t="b">
        <v>0</v>
      </c>
      <c r="O550" t="s">
        <v>8272</v>
      </c>
      <c r="P550">
        <f t="shared" si="49"/>
        <v>0</v>
      </c>
      <c r="Q550" t="str">
        <f t="shared" si="52"/>
        <v>technology</v>
      </c>
      <c r="R550" t="str">
        <f t="shared" si="53"/>
        <v>web</v>
      </c>
      <c r="S550" s="10">
        <f t="shared" si="50"/>
        <v>42276.903333333335</v>
      </c>
      <c r="T550" s="10">
        <f t="shared" si="51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6">
        <f t="shared" si="48"/>
        <v>8.5</v>
      </c>
      <c r="N551" t="b">
        <v>0</v>
      </c>
      <c r="O551" t="s">
        <v>8272</v>
      </c>
      <c r="P551">
        <f t="shared" si="49"/>
        <v>3</v>
      </c>
      <c r="Q551" t="str">
        <f t="shared" si="52"/>
        <v>technology</v>
      </c>
      <c r="R551" t="str">
        <f t="shared" si="53"/>
        <v>web</v>
      </c>
      <c r="S551" s="10">
        <f t="shared" si="50"/>
        <v>42163.636828703704</v>
      </c>
      <c r="T551" s="10">
        <f t="shared" si="51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6">
        <f t="shared" si="48"/>
        <v>8.75</v>
      </c>
      <c r="N552" t="b">
        <v>0</v>
      </c>
      <c r="O552" t="s">
        <v>8272</v>
      </c>
      <c r="P552">
        <f t="shared" si="49"/>
        <v>1</v>
      </c>
      <c r="Q552" t="str">
        <f t="shared" si="52"/>
        <v>technology</v>
      </c>
      <c r="R552" t="str">
        <f t="shared" si="53"/>
        <v>web</v>
      </c>
      <c r="S552" s="10">
        <f t="shared" si="50"/>
        <v>42753.678761574076</v>
      </c>
      <c r="T552" s="10">
        <f t="shared" si="51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6">
        <f t="shared" si="48"/>
        <v>135.04</v>
      </c>
      <c r="N553" t="b">
        <v>0</v>
      </c>
      <c r="O553" t="s">
        <v>8272</v>
      </c>
      <c r="P553">
        <f t="shared" si="49"/>
        <v>5</v>
      </c>
      <c r="Q553" t="str">
        <f t="shared" si="52"/>
        <v>technology</v>
      </c>
      <c r="R553" t="str">
        <f t="shared" si="53"/>
        <v>web</v>
      </c>
      <c r="S553" s="10">
        <f t="shared" si="50"/>
        <v>42173.275740740741</v>
      </c>
      <c r="T553" s="10">
        <f t="shared" si="51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6" t="e">
        <f t="shared" si="48"/>
        <v>#DIV/0!</v>
      </c>
      <c r="N554" t="b">
        <v>0</v>
      </c>
      <c r="O554" t="s">
        <v>8272</v>
      </c>
      <c r="P554">
        <f t="shared" si="49"/>
        <v>0</v>
      </c>
      <c r="Q554" t="str">
        <f t="shared" si="52"/>
        <v>technology</v>
      </c>
      <c r="R554" t="str">
        <f t="shared" si="53"/>
        <v>web</v>
      </c>
      <c r="S554" s="10">
        <f t="shared" si="50"/>
        <v>42318.616851851853</v>
      </c>
      <c r="T554" s="10">
        <f t="shared" si="51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6">
        <f t="shared" si="48"/>
        <v>20.5</v>
      </c>
      <c r="N555" t="b">
        <v>0</v>
      </c>
      <c r="O555" t="s">
        <v>8272</v>
      </c>
      <c r="P555">
        <f t="shared" si="49"/>
        <v>0</v>
      </c>
      <c r="Q555" t="str">
        <f t="shared" si="52"/>
        <v>technology</v>
      </c>
      <c r="R555" t="str">
        <f t="shared" si="53"/>
        <v>web</v>
      </c>
      <c r="S555" s="10">
        <f t="shared" si="50"/>
        <v>41927.71980324074</v>
      </c>
      <c r="T555" s="10">
        <f t="shared" si="51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6">
        <f t="shared" si="48"/>
        <v>64.36</v>
      </c>
      <c r="N556" t="b">
        <v>0</v>
      </c>
      <c r="O556" t="s">
        <v>8272</v>
      </c>
      <c r="P556">
        <f t="shared" si="49"/>
        <v>37</v>
      </c>
      <c r="Q556" t="str">
        <f t="shared" si="52"/>
        <v>technology</v>
      </c>
      <c r="R556" t="str">
        <f t="shared" si="53"/>
        <v>web</v>
      </c>
      <c r="S556" s="10">
        <f t="shared" si="50"/>
        <v>41901.684861111113</v>
      </c>
      <c r="T556" s="10">
        <f t="shared" si="51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6" t="e">
        <f t="shared" si="48"/>
        <v>#DIV/0!</v>
      </c>
      <c r="N557" t="b">
        <v>0</v>
      </c>
      <c r="O557" t="s">
        <v>8272</v>
      </c>
      <c r="P557">
        <f t="shared" si="49"/>
        <v>0</v>
      </c>
      <c r="Q557" t="str">
        <f t="shared" si="52"/>
        <v>technology</v>
      </c>
      <c r="R557" t="str">
        <f t="shared" si="53"/>
        <v>web</v>
      </c>
      <c r="S557" s="10">
        <f t="shared" si="50"/>
        <v>42503.353506944448</v>
      </c>
      <c r="T557" s="10">
        <f t="shared" si="51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6">
        <f t="shared" si="48"/>
        <v>200</v>
      </c>
      <c r="N558" t="b">
        <v>0</v>
      </c>
      <c r="O558" t="s">
        <v>8272</v>
      </c>
      <c r="P558">
        <f t="shared" si="49"/>
        <v>3</v>
      </c>
      <c r="Q558" t="str">
        <f t="shared" si="52"/>
        <v>technology</v>
      </c>
      <c r="R558" t="str">
        <f t="shared" si="53"/>
        <v>web</v>
      </c>
      <c r="S558" s="10">
        <f t="shared" si="50"/>
        <v>42345.860150462962</v>
      </c>
      <c r="T558" s="10">
        <f t="shared" si="51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6">
        <f t="shared" si="48"/>
        <v>68.3</v>
      </c>
      <c r="N559" t="b">
        <v>0</v>
      </c>
      <c r="O559" t="s">
        <v>8272</v>
      </c>
      <c r="P559">
        <f t="shared" si="49"/>
        <v>1</v>
      </c>
      <c r="Q559" t="str">
        <f t="shared" si="52"/>
        <v>technology</v>
      </c>
      <c r="R559" t="str">
        <f t="shared" si="53"/>
        <v>web</v>
      </c>
      <c r="S559" s="10">
        <f t="shared" si="50"/>
        <v>42676.942164351851</v>
      </c>
      <c r="T559" s="10">
        <f t="shared" si="51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6" t="e">
        <f t="shared" si="48"/>
        <v>#DIV/0!</v>
      </c>
      <c r="N560" t="b">
        <v>0</v>
      </c>
      <c r="O560" t="s">
        <v>8272</v>
      </c>
      <c r="P560">
        <f t="shared" si="49"/>
        <v>0</v>
      </c>
      <c r="Q560" t="str">
        <f t="shared" si="52"/>
        <v>technology</v>
      </c>
      <c r="R560" t="str">
        <f t="shared" si="53"/>
        <v>web</v>
      </c>
      <c r="S560" s="10">
        <f t="shared" si="50"/>
        <v>42057.883159722223</v>
      </c>
      <c r="T560" s="10">
        <f t="shared" si="51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6">
        <f t="shared" si="48"/>
        <v>50</v>
      </c>
      <c r="N561" t="b">
        <v>0</v>
      </c>
      <c r="O561" t="s">
        <v>8272</v>
      </c>
      <c r="P561">
        <f t="shared" si="49"/>
        <v>0</v>
      </c>
      <c r="Q561" t="str">
        <f t="shared" si="52"/>
        <v>technology</v>
      </c>
      <c r="R561" t="str">
        <f t="shared" si="53"/>
        <v>web</v>
      </c>
      <c r="S561" s="10">
        <f t="shared" si="50"/>
        <v>42321.283101851848</v>
      </c>
      <c r="T561" s="10">
        <f t="shared" si="51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6">
        <f t="shared" si="48"/>
        <v>4</v>
      </c>
      <c r="N562" t="b">
        <v>0</v>
      </c>
      <c r="O562" t="s">
        <v>8272</v>
      </c>
      <c r="P562">
        <f t="shared" si="49"/>
        <v>0</v>
      </c>
      <c r="Q562" t="str">
        <f t="shared" si="52"/>
        <v>technology</v>
      </c>
      <c r="R562" t="str">
        <f t="shared" si="53"/>
        <v>web</v>
      </c>
      <c r="S562" s="10">
        <f t="shared" si="50"/>
        <v>41960.771354166667</v>
      </c>
      <c r="T562" s="10">
        <f t="shared" si="51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6">
        <f t="shared" si="48"/>
        <v>27.5</v>
      </c>
      <c r="N563" t="b">
        <v>0</v>
      </c>
      <c r="O563" t="s">
        <v>8272</v>
      </c>
      <c r="P563">
        <f t="shared" si="49"/>
        <v>0</v>
      </c>
      <c r="Q563" t="str">
        <f t="shared" si="52"/>
        <v>technology</v>
      </c>
      <c r="R563" t="str">
        <f t="shared" si="53"/>
        <v>web</v>
      </c>
      <c r="S563" s="10">
        <f t="shared" si="50"/>
        <v>42268.658715277779</v>
      </c>
      <c r="T563" s="10">
        <f t="shared" si="51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6" t="e">
        <f t="shared" si="48"/>
        <v>#DIV/0!</v>
      </c>
      <c r="N564" t="b">
        <v>0</v>
      </c>
      <c r="O564" t="s">
        <v>8272</v>
      </c>
      <c r="P564">
        <f t="shared" si="49"/>
        <v>0</v>
      </c>
      <c r="Q564" t="str">
        <f t="shared" si="52"/>
        <v>technology</v>
      </c>
      <c r="R564" t="str">
        <f t="shared" si="53"/>
        <v>web</v>
      </c>
      <c r="S564" s="10">
        <f t="shared" si="50"/>
        <v>42692.389062500006</v>
      </c>
      <c r="T564" s="10">
        <f t="shared" si="51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6">
        <f t="shared" si="48"/>
        <v>34</v>
      </c>
      <c r="N565" t="b">
        <v>0</v>
      </c>
      <c r="O565" t="s">
        <v>8272</v>
      </c>
      <c r="P565">
        <f t="shared" si="49"/>
        <v>0</v>
      </c>
      <c r="Q565" t="str">
        <f t="shared" si="52"/>
        <v>technology</v>
      </c>
      <c r="R565" t="str">
        <f t="shared" si="53"/>
        <v>web</v>
      </c>
      <c r="S565" s="10">
        <f t="shared" si="50"/>
        <v>42022.069988425923</v>
      </c>
      <c r="T565" s="10">
        <f t="shared" si="51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6">
        <f t="shared" si="48"/>
        <v>1</v>
      </c>
      <c r="N566" t="b">
        <v>0</v>
      </c>
      <c r="O566" t="s">
        <v>8272</v>
      </c>
      <c r="P566">
        <f t="shared" si="49"/>
        <v>0</v>
      </c>
      <c r="Q566" t="str">
        <f t="shared" si="52"/>
        <v>technology</v>
      </c>
      <c r="R566" t="str">
        <f t="shared" si="53"/>
        <v>web</v>
      </c>
      <c r="S566" s="10">
        <f t="shared" si="50"/>
        <v>42411.942997685182</v>
      </c>
      <c r="T566" s="10">
        <f t="shared" si="51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6" t="e">
        <f t="shared" si="48"/>
        <v>#DIV/0!</v>
      </c>
      <c r="N567" t="b">
        <v>0</v>
      </c>
      <c r="O567" t="s">
        <v>8272</v>
      </c>
      <c r="P567">
        <f t="shared" si="49"/>
        <v>0</v>
      </c>
      <c r="Q567" t="str">
        <f t="shared" si="52"/>
        <v>technology</v>
      </c>
      <c r="R567" t="str">
        <f t="shared" si="53"/>
        <v>web</v>
      </c>
      <c r="S567" s="10">
        <f t="shared" si="50"/>
        <v>42165.785289351858</v>
      </c>
      <c r="T567" s="10">
        <f t="shared" si="51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6">
        <f t="shared" si="48"/>
        <v>1</v>
      </c>
      <c r="N568" t="b">
        <v>0</v>
      </c>
      <c r="O568" t="s">
        <v>8272</v>
      </c>
      <c r="P568">
        <f t="shared" si="49"/>
        <v>0</v>
      </c>
      <c r="Q568" t="str">
        <f t="shared" si="52"/>
        <v>technology</v>
      </c>
      <c r="R568" t="str">
        <f t="shared" si="53"/>
        <v>web</v>
      </c>
      <c r="S568" s="10">
        <f t="shared" si="50"/>
        <v>42535.68440972222</v>
      </c>
      <c r="T568" s="10">
        <f t="shared" si="51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6" t="e">
        <f t="shared" si="48"/>
        <v>#DIV/0!</v>
      </c>
      <c r="N569" t="b">
        <v>0</v>
      </c>
      <c r="O569" t="s">
        <v>8272</v>
      </c>
      <c r="P569">
        <f t="shared" si="49"/>
        <v>0</v>
      </c>
      <c r="Q569" t="str">
        <f t="shared" si="52"/>
        <v>technology</v>
      </c>
      <c r="R569" t="str">
        <f t="shared" si="53"/>
        <v>web</v>
      </c>
      <c r="S569" s="10">
        <f t="shared" si="50"/>
        <v>41975.842523148152</v>
      </c>
      <c r="T569" s="10">
        <f t="shared" si="51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6">
        <f t="shared" si="48"/>
        <v>49</v>
      </c>
      <c r="N570" t="b">
        <v>0</v>
      </c>
      <c r="O570" t="s">
        <v>8272</v>
      </c>
      <c r="P570">
        <f t="shared" si="49"/>
        <v>1</v>
      </c>
      <c r="Q570" t="str">
        <f t="shared" si="52"/>
        <v>technology</v>
      </c>
      <c r="R570" t="str">
        <f t="shared" si="53"/>
        <v>web</v>
      </c>
      <c r="S570" s="10">
        <f t="shared" si="50"/>
        <v>42348.9215625</v>
      </c>
      <c r="T570" s="10">
        <f t="shared" si="51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6">
        <f t="shared" si="48"/>
        <v>20</v>
      </c>
      <c r="N571" t="b">
        <v>0</v>
      </c>
      <c r="O571" t="s">
        <v>8272</v>
      </c>
      <c r="P571">
        <f t="shared" si="49"/>
        <v>1</v>
      </c>
      <c r="Q571" t="str">
        <f t="shared" si="52"/>
        <v>technology</v>
      </c>
      <c r="R571" t="str">
        <f t="shared" si="53"/>
        <v>web</v>
      </c>
      <c r="S571" s="10">
        <f t="shared" si="50"/>
        <v>42340.847361111111</v>
      </c>
      <c r="T571" s="10">
        <f t="shared" si="51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6">
        <f t="shared" si="48"/>
        <v>142</v>
      </c>
      <c r="N572" t="b">
        <v>0</v>
      </c>
      <c r="O572" t="s">
        <v>8272</v>
      </c>
      <c r="P572">
        <f t="shared" si="49"/>
        <v>0</v>
      </c>
      <c r="Q572" t="str">
        <f t="shared" si="52"/>
        <v>technology</v>
      </c>
      <c r="R572" t="str">
        <f t="shared" si="53"/>
        <v>web</v>
      </c>
      <c r="S572" s="10">
        <f t="shared" si="50"/>
        <v>42388.798252314817</v>
      </c>
      <c r="T572" s="10">
        <f t="shared" si="51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6">
        <f t="shared" si="48"/>
        <v>53</v>
      </c>
      <c r="N573" t="b">
        <v>0</v>
      </c>
      <c r="O573" t="s">
        <v>8272</v>
      </c>
      <c r="P573">
        <f t="shared" si="49"/>
        <v>0</v>
      </c>
      <c r="Q573" t="str">
        <f t="shared" si="52"/>
        <v>technology</v>
      </c>
      <c r="R573" t="str">
        <f t="shared" si="53"/>
        <v>web</v>
      </c>
      <c r="S573" s="10">
        <f t="shared" si="50"/>
        <v>42192.816238425927</v>
      </c>
      <c r="T573" s="10">
        <f t="shared" si="51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6" t="e">
        <f t="shared" si="48"/>
        <v>#DIV/0!</v>
      </c>
      <c r="N574" t="b">
        <v>0</v>
      </c>
      <c r="O574" t="s">
        <v>8272</v>
      </c>
      <c r="P574">
        <f t="shared" si="49"/>
        <v>0</v>
      </c>
      <c r="Q574" t="str">
        <f t="shared" si="52"/>
        <v>technology</v>
      </c>
      <c r="R574" t="str">
        <f t="shared" si="53"/>
        <v>web</v>
      </c>
      <c r="S574" s="10">
        <f t="shared" si="50"/>
        <v>42282.71629629629</v>
      </c>
      <c r="T574" s="10">
        <f t="shared" si="51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6">
        <f t="shared" si="48"/>
        <v>38.44</v>
      </c>
      <c r="N575" t="b">
        <v>0</v>
      </c>
      <c r="O575" t="s">
        <v>8272</v>
      </c>
      <c r="P575">
        <f t="shared" si="49"/>
        <v>0</v>
      </c>
      <c r="Q575" t="str">
        <f t="shared" si="52"/>
        <v>technology</v>
      </c>
      <c r="R575" t="str">
        <f t="shared" si="53"/>
        <v>web</v>
      </c>
      <c r="S575" s="10">
        <f t="shared" si="50"/>
        <v>41963.050127314811</v>
      </c>
      <c r="T575" s="10">
        <f t="shared" si="51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6">
        <f t="shared" si="48"/>
        <v>20</v>
      </c>
      <c r="N576" t="b">
        <v>0</v>
      </c>
      <c r="O576" t="s">
        <v>8272</v>
      </c>
      <c r="P576">
        <f t="shared" si="49"/>
        <v>1</v>
      </c>
      <c r="Q576" t="str">
        <f t="shared" si="52"/>
        <v>technology</v>
      </c>
      <c r="R576" t="str">
        <f t="shared" si="53"/>
        <v>web</v>
      </c>
      <c r="S576" s="10">
        <f t="shared" si="50"/>
        <v>42632.443368055552</v>
      </c>
      <c r="T576" s="10">
        <f t="shared" si="51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6">
        <f t="shared" si="48"/>
        <v>64.75</v>
      </c>
      <c r="N577" t="b">
        <v>0</v>
      </c>
      <c r="O577" t="s">
        <v>8272</v>
      </c>
      <c r="P577">
        <f t="shared" si="49"/>
        <v>0</v>
      </c>
      <c r="Q577" t="str">
        <f t="shared" si="52"/>
        <v>technology</v>
      </c>
      <c r="R577" t="str">
        <f t="shared" si="53"/>
        <v>web</v>
      </c>
      <c r="S577" s="10">
        <f t="shared" si="50"/>
        <v>42138.692627314813</v>
      </c>
      <c r="T577" s="10">
        <f t="shared" si="51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6">
        <f t="shared" ref="M578:M641" si="54">ROUND(SUM(E578/L578),2)</f>
        <v>1</v>
      </c>
      <c r="N578" t="b">
        <v>0</v>
      </c>
      <c r="O578" t="s">
        <v>8272</v>
      </c>
      <c r="P578">
        <f t="shared" ref="P578:P641" si="55">+ROUND(SUM(E578/D578)*100,0)</f>
        <v>0</v>
      </c>
      <c r="Q578" t="str">
        <f t="shared" si="52"/>
        <v>technology</v>
      </c>
      <c r="R578" t="str">
        <f t="shared" si="53"/>
        <v>web</v>
      </c>
      <c r="S578" s="10">
        <f t="shared" ref="S578:S641" si="56">(((J578/60)/60)/24)+DATE(1970,1,1)</f>
        <v>42031.471666666665</v>
      </c>
      <c r="T578" s="10">
        <f t="shared" ref="T578:T641" si="57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6">
        <f t="shared" si="54"/>
        <v>10</v>
      </c>
      <c r="N579" t="b">
        <v>0</v>
      </c>
      <c r="O579" t="s">
        <v>8272</v>
      </c>
      <c r="P579">
        <f t="shared" si="55"/>
        <v>0</v>
      </c>
      <c r="Q579" t="str">
        <f t="shared" ref="Q579:Q642" si="58">LEFT(O579,FIND("/",O579)-1)</f>
        <v>technology</v>
      </c>
      <c r="R579" t="str">
        <f t="shared" ref="R579:R642" si="59">RIGHT(O579,LEN(O579)-FIND("/",O579))</f>
        <v>web</v>
      </c>
      <c r="S579" s="10">
        <f t="shared" si="56"/>
        <v>42450.589143518519</v>
      </c>
      <c r="T579" s="10">
        <f t="shared" si="57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6">
        <f t="shared" si="54"/>
        <v>2</v>
      </c>
      <c r="N580" t="b">
        <v>0</v>
      </c>
      <c r="O580" t="s">
        <v>8272</v>
      </c>
      <c r="P580">
        <f t="shared" si="55"/>
        <v>0</v>
      </c>
      <c r="Q580" t="str">
        <f t="shared" si="58"/>
        <v>technology</v>
      </c>
      <c r="R580" t="str">
        <f t="shared" si="59"/>
        <v>web</v>
      </c>
      <c r="S580" s="10">
        <f t="shared" si="56"/>
        <v>42230.578622685185</v>
      </c>
      <c r="T580" s="10">
        <f t="shared" si="57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6">
        <f t="shared" si="54"/>
        <v>35</v>
      </c>
      <c r="N581" t="b">
        <v>0</v>
      </c>
      <c r="O581" t="s">
        <v>8272</v>
      </c>
      <c r="P581">
        <f t="shared" si="55"/>
        <v>1</v>
      </c>
      <c r="Q581" t="str">
        <f t="shared" si="58"/>
        <v>technology</v>
      </c>
      <c r="R581" t="str">
        <f t="shared" si="59"/>
        <v>web</v>
      </c>
      <c r="S581" s="10">
        <f t="shared" si="56"/>
        <v>41968.852118055554</v>
      </c>
      <c r="T581" s="10">
        <f t="shared" si="57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6">
        <f t="shared" si="54"/>
        <v>1</v>
      </c>
      <c r="N582" t="b">
        <v>0</v>
      </c>
      <c r="O582" t="s">
        <v>8272</v>
      </c>
      <c r="P582">
        <f t="shared" si="55"/>
        <v>0</v>
      </c>
      <c r="Q582" t="str">
        <f t="shared" si="58"/>
        <v>technology</v>
      </c>
      <c r="R582" t="str">
        <f t="shared" si="59"/>
        <v>web</v>
      </c>
      <c r="S582" s="10">
        <f t="shared" si="56"/>
        <v>42605.908182870371</v>
      </c>
      <c r="T582" s="10">
        <f t="shared" si="57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6" t="e">
        <f t="shared" si="54"/>
        <v>#DIV/0!</v>
      </c>
      <c r="N583" t="b">
        <v>0</v>
      </c>
      <c r="O583" t="s">
        <v>8272</v>
      </c>
      <c r="P583">
        <f t="shared" si="55"/>
        <v>0</v>
      </c>
      <c r="Q583" t="str">
        <f t="shared" si="58"/>
        <v>technology</v>
      </c>
      <c r="R583" t="str">
        <f t="shared" si="59"/>
        <v>web</v>
      </c>
      <c r="S583" s="10">
        <f t="shared" si="56"/>
        <v>42188.012777777782</v>
      </c>
      <c r="T583" s="10">
        <f t="shared" si="57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6" t="e">
        <f t="shared" si="54"/>
        <v>#DIV/0!</v>
      </c>
      <c r="N584" t="b">
        <v>0</v>
      </c>
      <c r="O584" t="s">
        <v>8272</v>
      </c>
      <c r="P584">
        <f t="shared" si="55"/>
        <v>0</v>
      </c>
      <c r="Q584" t="str">
        <f t="shared" si="58"/>
        <v>technology</v>
      </c>
      <c r="R584" t="str">
        <f t="shared" si="59"/>
        <v>web</v>
      </c>
      <c r="S584" s="10">
        <f t="shared" si="56"/>
        <v>42055.739803240736</v>
      </c>
      <c r="T584" s="10">
        <f t="shared" si="57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6">
        <f t="shared" si="54"/>
        <v>1</v>
      </c>
      <c r="N585" t="b">
        <v>0</v>
      </c>
      <c r="O585" t="s">
        <v>8272</v>
      </c>
      <c r="P585">
        <f t="shared" si="55"/>
        <v>0</v>
      </c>
      <c r="Q585" t="str">
        <f t="shared" si="58"/>
        <v>technology</v>
      </c>
      <c r="R585" t="str">
        <f t="shared" si="59"/>
        <v>web</v>
      </c>
      <c r="S585" s="10">
        <f t="shared" si="56"/>
        <v>42052.93850694444</v>
      </c>
      <c r="T585" s="10">
        <f t="shared" si="57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6">
        <f t="shared" si="54"/>
        <v>5</v>
      </c>
      <c r="N586" t="b">
        <v>0</v>
      </c>
      <c r="O586" t="s">
        <v>8272</v>
      </c>
      <c r="P586">
        <f t="shared" si="55"/>
        <v>1</v>
      </c>
      <c r="Q586" t="str">
        <f t="shared" si="58"/>
        <v>technology</v>
      </c>
      <c r="R586" t="str">
        <f t="shared" si="59"/>
        <v>web</v>
      </c>
      <c r="S586" s="10">
        <f t="shared" si="56"/>
        <v>42049.716620370367</v>
      </c>
      <c r="T586" s="10">
        <f t="shared" si="57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6" t="e">
        <f t="shared" si="54"/>
        <v>#DIV/0!</v>
      </c>
      <c r="N587" t="b">
        <v>0</v>
      </c>
      <c r="O587" t="s">
        <v>8272</v>
      </c>
      <c r="P587">
        <f t="shared" si="55"/>
        <v>0</v>
      </c>
      <c r="Q587" t="str">
        <f t="shared" si="58"/>
        <v>technology</v>
      </c>
      <c r="R587" t="str">
        <f t="shared" si="59"/>
        <v>web</v>
      </c>
      <c r="S587" s="10">
        <f t="shared" si="56"/>
        <v>42283.3909375</v>
      </c>
      <c r="T587" s="10">
        <f t="shared" si="57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6">
        <f t="shared" si="54"/>
        <v>14</v>
      </c>
      <c r="N588" t="b">
        <v>0</v>
      </c>
      <c r="O588" t="s">
        <v>8272</v>
      </c>
      <c r="P588">
        <f t="shared" si="55"/>
        <v>1</v>
      </c>
      <c r="Q588" t="str">
        <f t="shared" si="58"/>
        <v>technology</v>
      </c>
      <c r="R588" t="str">
        <f t="shared" si="59"/>
        <v>web</v>
      </c>
      <c r="S588" s="10">
        <f t="shared" si="56"/>
        <v>42020.854247685187</v>
      </c>
      <c r="T588" s="10">
        <f t="shared" si="57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6">
        <f t="shared" si="54"/>
        <v>389.29</v>
      </c>
      <c r="N589" t="b">
        <v>0</v>
      </c>
      <c r="O589" t="s">
        <v>8272</v>
      </c>
      <c r="P589">
        <f t="shared" si="55"/>
        <v>9</v>
      </c>
      <c r="Q589" t="str">
        <f t="shared" si="58"/>
        <v>technology</v>
      </c>
      <c r="R589" t="str">
        <f t="shared" si="59"/>
        <v>web</v>
      </c>
      <c r="S589" s="10">
        <f t="shared" si="56"/>
        <v>42080.757326388892</v>
      </c>
      <c r="T589" s="10">
        <f t="shared" si="57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6">
        <f t="shared" si="54"/>
        <v>150.5</v>
      </c>
      <c r="N590" t="b">
        <v>0</v>
      </c>
      <c r="O590" t="s">
        <v>8272</v>
      </c>
      <c r="P590">
        <f t="shared" si="55"/>
        <v>3</v>
      </c>
      <c r="Q590" t="str">
        <f t="shared" si="58"/>
        <v>technology</v>
      </c>
      <c r="R590" t="str">
        <f t="shared" si="59"/>
        <v>web</v>
      </c>
      <c r="S590" s="10">
        <f t="shared" si="56"/>
        <v>42631.769513888896</v>
      </c>
      <c r="T590" s="10">
        <f t="shared" si="57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6">
        <f t="shared" si="54"/>
        <v>1</v>
      </c>
      <c r="N591" t="b">
        <v>0</v>
      </c>
      <c r="O591" t="s">
        <v>8272</v>
      </c>
      <c r="P591">
        <f t="shared" si="55"/>
        <v>0</v>
      </c>
      <c r="Q591" t="str">
        <f t="shared" si="58"/>
        <v>technology</v>
      </c>
      <c r="R591" t="str">
        <f t="shared" si="59"/>
        <v>web</v>
      </c>
      <c r="S591" s="10">
        <f t="shared" si="56"/>
        <v>42178.614571759259</v>
      </c>
      <c r="T591" s="10">
        <f t="shared" si="57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6">
        <f t="shared" si="54"/>
        <v>24.78</v>
      </c>
      <c r="N592" t="b">
        <v>0</v>
      </c>
      <c r="O592" t="s">
        <v>8272</v>
      </c>
      <c r="P592">
        <f t="shared" si="55"/>
        <v>4</v>
      </c>
      <c r="Q592" t="str">
        <f t="shared" si="58"/>
        <v>technology</v>
      </c>
      <c r="R592" t="str">
        <f t="shared" si="59"/>
        <v>web</v>
      </c>
      <c r="S592" s="10">
        <f t="shared" si="56"/>
        <v>42377.554756944446</v>
      </c>
      <c r="T592" s="10">
        <f t="shared" si="57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6">
        <f t="shared" si="54"/>
        <v>30.5</v>
      </c>
      <c r="N593" t="b">
        <v>0</v>
      </c>
      <c r="O593" t="s">
        <v>8272</v>
      </c>
      <c r="P593">
        <f t="shared" si="55"/>
        <v>0</v>
      </c>
      <c r="Q593" t="str">
        <f t="shared" si="58"/>
        <v>technology</v>
      </c>
      <c r="R593" t="str">
        <f t="shared" si="59"/>
        <v>web</v>
      </c>
      <c r="S593" s="10">
        <f t="shared" si="56"/>
        <v>42177.543171296296</v>
      </c>
      <c r="T593" s="10">
        <f t="shared" si="57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6">
        <f t="shared" si="54"/>
        <v>250</v>
      </c>
      <c r="N594" t="b">
        <v>0</v>
      </c>
      <c r="O594" t="s">
        <v>8272</v>
      </c>
      <c r="P594">
        <f t="shared" si="55"/>
        <v>3</v>
      </c>
      <c r="Q594" t="str">
        <f t="shared" si="58"/>
        <v>technology</v>
      </c>
      <c r="R594" t="str">
        <f t="shared" si="59"/>
        <v>web</v>
      </c>
      <c r="S594" s="10">
        <f t="shared" si="56"/>
        <v>41946.232175925928</v>
      </c>
      <c r="T594" s="10">
        <f t="shared" si="57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6">
        <f t="shared" si="54"/>
        <v>16.43</v>
      </c>
      <c r="N595" t="b">
        <v>0</v>
      </c>
      <c r="O595" t="s">
        <v>8272</v>
      </c>
      <c r="P595">
        <f t="shared" si="55"/>
        <v>23</v>
      </c>
      <c r="Q595" t="str">
        <f t="shared" si="58"/>
        <v>technology</v>
      </c>
      <c r="R595" t="str">
        <f t="shared" si="59"/>
        <v>web</v>
      </c>
      <c r="S595" s="10">
        <f t="shared" si="56"/>
        <v>42070.677604166667</v>
      </c>
      <c r="T595" s="10">
        <f t="shared" si="57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6">
        <f t="shared" si="54"/>
        <v>13</v>
      </c>
      <c r="N596" t="b">
        <v>0</v>
      </c>
      <c r="O596" t="s">
        <v>8272</v>
      </c>
      <c r="P596">
        <f t="shared" si="55"/>
        <v>0</v>
      </c>
      <c r="Q596" t="str">
        <f t="shared" si="58"/>
        <v>technology</v>
      </c>
      <c r="R596" t="str">
        <f t="shared" si="59"/>
        <v>web</v>
      </c>
      <c r="S596" s="10">
        <f t="shared" si="56"/>
        <v>42446.780162037037</v>
      </c>
      <c r="T596" s="10">
        <f t="shared" si="57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6">
        <f t="shared" si="54"/>
        <v>53.25</v>
      </c>
      <c r="N597" t="b">
        <v>0</v>
      </c>
      <c r="O597" t="s">
        <v>8272</v>
      </c>
      <c r="P597">
        <f t="shared" si="55"/>
        <v>0</v>
      </c>
      <c r="Q597" t="str">
        <f t="shared" si="58"/>
        <v>technology</v>
      </c>
      <c r="R597" t="str">
        <f t="shared" si="59"/>
        <v>web</v>
      </c>
      <c r="S597" s="10">
        <f t="shared" si="56"/>
        <v>42083.069884259254</v>
      </c>
      <c r="T597" s="10">
        <f t="shared" si="57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6">
        <f t="shared" si="54"/>
        <v>3</v>
      </c>
      <c r="N598" t="b">
        <v>0</v>
      </c>
      <c r="O598" t="s">
        <v>8272</v>
      </c>
      <c r="P598">
        <f t="shared" si="55"/>
        <v>0</v>
      </c>
      <c r="Q598" t="str">
        <f t="shared" si="58"/>
        <v>technology</v>
      </c>
      <c r="R598" t="str">
        <f t="shared" si="59"/>
        <v>web</v>
      </c>
      <c r="S598" s="10">
        <f t="shared" si="56"/>
        <v>42646.896898148145</v>
      </c>
      <c r="T598" s="10">
        <f t="shared" si="57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6">
        <f t="shared" si="54"/>
        <v>10</v>
      </c>
      <c r="N599" t="b">
        <v>0</v>
      </c>
      <c r="O599" t="s">
        <v>8272</v>
      </c>
      <c r="P599">
        <f t="shared" si="55"/>
        <v>0</v>
      </c>
      <c r="Q599" t="str">
        <f t="shared" si="58"/>
        <v>technology</v>
      </c>
      <c r="R599" t="str">
        <f t="shared" si="59"/>
        <v>web</v>
      </c>
      <c r="S599" s="10">
        <f t="shared" si="56"/>
        <v>42545.705266203702</v>
      </c>
      <c r="T599" s="10">
        <f t="shared" si="57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6">
        <f t="shared" si="54"/>
        <v>121.43</v>
      </c>
      <c r="N600" t="b">
        <v>0</v>
      </c>
      <c r="O600" t="s">
        <v>8272</v>
      </c>
      <c r="P600">
        <f t="shared" si="55"/>
        <v>34</v>
      </c>
      <c r="Q600" t="str">
        <f t="shared" si="58"/>
        <v>technology</v>
      </c>
      <c r="R600" t="str">
        <f t="shared" si="59"/>
        <v>web</v>
      </c>
      <c r="S600" s="10">
        <f t="shared" si="56"/>
        <v>41948.00209490741</v>
      </c>
      <c r="T600" s="10">
        <f t="shared" si="57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6">
        <f t="shared" si="54"/>
        <v>15.5</v>
      </c>
      <c r="N601" t="b">
        <v>0</v>
      </c>
      <c r="O601" t="s">
        <v>8272</v>
      </c>
      <c r="P601">
        <f t="shared" si="55"/>
        <v>0</v>
      </c>
      <c r="Q601" t="str">
        <f t="shared" si="58"/>
        <v>technology</v>
      </c>
      <c r="R601" t="str">
        <f t="shared" si="59"/>
        <v>web</v>
      </c>
      <c r="S601" s="10">
        <f t="shared" si="56"/>
        <v>42047.812523148154</v>
      </c>
      <c r="T601" s="10">
        <f t="shared" si="57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6">
        <f t="shared" si="54"/>
        <v>100</v>
      </c>
      <c r="N602" t="b">
        <v>0</v>
      </c>
      <c r="O602" t="s">
        <v>8272</v>
      </c>
      <c r="P602">
        <f t="shared" si="55"/>
        <v>2</v>
      </c>
      <c r="Q602" t="str">
        <f t="shared" si="58"/>
        <v>technology</v>
      </c>
      <c r="R602" t="str">
        <f t="shared" si="59"/>
        <v>web</v>
      </c>
      <c r="S602" s="10">
        <f t="shared" si="56"/>
        <v>42073.798171296294</v>
      </c>
      <c r="T602" s="10">
        <f t="shared" si="57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6">
        <f t="shared" si="54"/>
        <v>23.33</v>
      </c>
      <c r="N603" t="b">
        <v>0</v>
      </c>
      <c r="O603" t="s">
        <v>8272</v>
      </c>
      <c r="P603">
        <f t="shared" si="55"/>
        <v>1</v>
      </c>
      <c r="Q603" t="str">
        <f t="shared" si="58"/>
        <v>technology</v>
      </c>
      <c r="R603" t="str">
        <f t="shared" si="59"/>
        <v>web</v>
      </c>
      <c r="S603" s="10">
        <f t="shared" si="56"/>
        <v>41969.858090277776</v>
      </c>
      <c r="T603" s="10">
        <f t="shared" si="57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6" t="e">
        <f t="shared" si="54"/>
        <v>#DIV/0!</v>
      </c>
      <c r="N604" t="b">
        <v>0</v>
      </c>
      <c r="O604" t="s">
        <v>8272</v>
      </c>
      <c r="P604">
        <f t="shared" si="55"/>
        <v>0</v>
      </c>
      <c r="Q604" t="str">
        <f t="shared" si="58"/>
        <v>technology</v>
      </c>
      <c r="R604" t="str">
        <f t="shared" si="59"/>
        <v>web</v>
      </c>
      <c r="S604" s="10">
        <f t="shared" si="56"/>
        <v>42143.79415509259</v>
      </c>
      <c r="T604" s="10">
        <f t="shared" si="57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6">
        <f t="shared" si="54"/>
        <v>45.39</v>
      </c>
      <c r="N605" t="b">
        <v>0</v>
      </c>
      <c r="O605" t="s">
        <v>8272</v>
      </c>
      <c r="P605">
        <f t="shared" si="55"/>
        <v>4</v>
      </c>
      <c r="Q605" t="str">
        <f t="shared" si="58"/>
        <v>technology</v>
      </c>
      <c r="R605" t="str">
        <f t="shared" si="59"/>
        <v>web</v>
      </c>
      <c r="S605" s="10">
        <f t="shared" si="56"/>
        <v>41835.639155092591</v>
      </c>
      <c r="T605" s="10">
        <f t="shared" si="57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6" t="e">
        <f t="shared" si="54"/>
        <v>#DIV/0!</v>
      </c>
      <c r="N606" t="b">
        <v>0</v>
      </c>
      <c r="O606" t="s">
        <v>8272</v>
      </c>
      <c r="P606">
        <f t="shared" si="55"/>
        <v>0</v>
      </c>
      <c r="Q606" t="str">
        <f t="shared" si="58"/>
        <v>technology</v>
      </c>
      <c r="R606" t="str">
        <f t="shared" si="59"/>
        <v>web</v>
      </c>
      <c r="S606" s="10">
        <f t="shared" si="56"/>
        <v>41849.035370370373</v>
      </c>
      <c r="T606" s="10">
        <f t="shared" si="57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6">
        <f t="shared" si="54"/>
        <v>16.38</v>
      </c>
      <c r="N607" t="b">
        <v>0</v>
      </c>
      <c r="O607" t="s">
        <v>8272</v>
      </c>
      <c r="P607">
        <f t="shared" si="55"/>
        <v>3</v>
      </c>
      <c r="Q607" t="str">
        <f t="shared" si="58"/>
        <v>technology</v>
      </c>
      <c r="R607" t="str">
        <f t="shared" si="59"/>
        <v>web</v>
      </c>
      <c r="S607" s="10">
        <f t="shared" si="56"/>
        <v>42194.357731481476</v>
      </c>
      <c r="T607" s="10">
        <f t="shared" si="57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6">
        <f t="shared" si="54"/>
        <v>10</v>
      </c>
      <c r="N608" t="b">
        <v>0</v>
      </c>
      <c r="O608" t="s">
        <v>8272</v>
      </c>
      <c r="P608">
        <f t="shared" si="55"/>
        <v>0</v>
      </c>
      <c r="Q608" t="str">
        <f t="shared" si="58"/>
        <v>technology</v>
      </c>
      <c r="R608" t="str">
        <f t="shared" si="59"/>
        <v>web</v>
      </c>
      <c r="S608" s="10">
        <f t="shared" si="56"/>
        <v>42102.650567129633</v>
      </c>
      <c r="T608" s="10">
        <f t="shared" si="57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6" t="e">
        <f t="shared" si="54"/>
        <v>#DIV/0!</v>
      </c>
      <c r="N609" t="b">
        <v>0</v>
      </c>
      <c r="O609" t="s">
        <v>8272</v>
      </c>
      <c r="P609">
        <f t="shared" si="55"/>
        <v>0</v>
      </c>
      <c r="Q609" t="str">
        <f t="shared" si="58"/>
        <v>technology</v>
      </c>
      <c r="R609" t="str">
        <f t="shared" si="59"/>
        <v>web</v>
      </c>
      <c r="S609" s="10">
        <f t="shared" si="56"/>
        <v>42300.825648148151</v>
      </c>
      <c r="T609" s="10">
        <f t="shared" si="57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6">
        <f t="shared" si="54"/>
        <v>292.2</v>
      </c>
      <c r="N610" t="b">
        <v>0</v>
      </c>
      <c r="O610" t="s">
        <v>8272</v>
      </c>
      <c r="P610">
        <f t="shared" si="55"/>
        <v>1</v>
      </c>
      <c r="Q610" t="str">
        <f t="shared" si="58"/>
        <v>technology</v>
      </c>
      <c r="R610" t="str">
        <f t="shared" si="59"/>
        <v>web</v>
      </c>
      <c r="S610" s="10">
        <f t="shared" si="56"/>
        <v>42140.921064814815</v>
      </c>
      <c r="T610" s="10">
        <f t="shared" si="57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6">
        <f t="shared" si="54"/>
        <v>5</v>
      </c>
      <c r="N611" t="b">
        <v>0</v>
      </c>
      <c r="O611" t="s">
        <v>8272</v>
      </c>
      <c r="P611">
        <f t="shared" si="55"/>
        <v>1</v>
      </c>
      <c r="Q611" t="str">
        <f t="shared" si="58"/>
        <v>technology</v>
      </c>
      <c r="R611" t="str">
        <f t="shared" si="59"/>
        <v>web</v>
      </c>
      <c r="S611" s="10">
        <f t="shared" si="56"/>
        <v>42307.034074074079</v>
      </c>
      <c r="T611" s="10">
        <f t="shared" si="57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6" t="e">
        <f t="shared" si="54"/>
        <v>#DIV/0!</v>
      </c>
      <c r="N612" t="b">
        <v>0</v>
      </c>
      <c r="O612" t="s">
        <v>8272</v>
      </c>
      <c r="P612">
        <f t="shared" si="55"/>
        <v>0</v>
      </c>
      <c r="Q612" t="str">
        <f t="shared" si="58"/>
        <v>technology</v>
      </c>
      <c r="R612" t="str">
        <f t="shared" si="59"/>
        <v>web</v>
      </c>
      <c r="S612" s="10">
        <f t="shared" si="56"/>
        <v>42086.83085648148</v>
      </c>
      <c r="T612" s="10">
        <f t="shared" si="57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6" t="e">
        <f t="shared" si="54"/>
        <v>#DIV/0!</v>
      </c>
      <c r="N613" t="b">
        <v>0</v>
      </c>
      <c r="O613" t="s">
        <v>8272</v>
      </c>
      <c r="P613">
        <f t="shared" si="55"/>
        <v>0</v>
      </c>
      <c r="Q613" t="str">
        <f t="shared" si="58"/>
        <v>technology</v>
      </c>
      <c r="R613" t="str">
        <f t="shared" si="59"/>
        <v>web</v>
      </c>
      <c r="S613" s="10">
        <f t="shared" si="56"/>
        <v>42328.560613425929</v>
      </c>
      <c r="T613" s="10">
        <f t="shared" si="57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6" t="e">
        <f t="shared" si="54"/>
        <v>#DIV/0!</v>
      </c>
      <c r="N614" t="b">
        <v>0</v>
      </c>
      <c r="O614" t="s">
        <v>8272</v>
      </c>
      <c r="P614">
        <f t="shared" si="55"/>
        <v>0</v>
      </c>
      <c r="Q614" t="str">
        <f t="shared" si="58"/>
        <v>technology</v>
      </c>
      <c r="R614" t="str">
        <f t="shared" si="59"/>
        <v>web</v>
      </c>
      <c r="S614" s="10">
        <f t="shared" si="56"/>
        <v>42585.031782407401</v>
      </c>
      <c r="T614" s="10">
        <f t="shared" si="57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6">
        <f t="shared" si="54"/>
        <v>105.93</v>
      </c>
      <c r="N615" t="b">
        <v>0</v>
      </c>
      <c r="O615" t="s">
        <v>8272</v>
      </c>
      <c r="P615">
        <f t="shared" si="55"/>
        <v>21</v>
      </c>
      <c r="Q615" t="str">
        <f t="shared" si="58"/>
        <v>technology</v>
      </c>
      <c r="R615" t="str">
        <f t="shared" si="59"/>
        <v>web</v>
      </c>
      <c r="S615" s="10">
        <f t="shared" si="56"/>
        <v>42247.496759259258</v>
      </c>
      <c r="T615" s="10">
        <f t="shared" si="57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6" t="e">
        <f t="shared" si="54"/>
        <v>#DIV/0!</v>
      </c>
      <c r="N616" t="b">
        <v>0</v>
      </c>
      <c r="O616" t="s">
        <v>8272</v>
      </c>
      <c r="P616">
        <f t="shared" si="55"/>
        <v>0</v>
      </c>
      <c r="Q616" t="str">
        <f t="shared" si="58"/>
        <v>technology</v>
      </c>
      <c r="R616" t="str">
        <f t="shared" si="59"/>
        <v>web</v>
      </c>
      <c r="S616" s="10">
        <f t="shared" si="56"/>
        <v>42515.061805555553</v>
      </c>
      <c r="T616" s="10">
        <f t="shared" si="57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6" t="e">
        <f t="shared" si="54"/>
        <v>#DIV/0!</v>
      </c>
      <c r="N617" t="b">
        <v>0</v>
      </c>
      <c r="O617" t="s">
        <v>8272</v>
      </c>
      <c r="P617">
        <f t="shared" si="55"/>
        <v>0</v>
      </c>
      <c r="Q617" t="str">
        <f t="shared" si="58"/>
        <v>technology</v>
      </c>
      <c r="R617" t="str">
        <f t="shared" si="59"/>
        <v>web</v>
      </c>
      <c r="S617" s="10">
        <f t="shared" si="56"/>
        <v>42242.122210648144</v>
      </c>
      <c r="T617" s="10">
        <f t="shared" si="57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6" t="e">
        <f t="shared" si="54"/>
        <v>#DIV/0!</v>
      </c>
      <c r="N618" t="b">
        <v>0</v>
      </c>
      <c r="O618" t="s">
        <v>8272</v>
      </c>
      <c r="P618">
        <f t="shared" si="55"/>
        <v>0</v>
      </c>
      <c r="Q618" t="str">
        <f t="shared" si="58"/>
        <v>technology</v>
      </c>
      <c r="R618" t="str">
        <f t="shared" si="59"/>
        <v>web</v>
      </c>
      <c r="S618" s="10">
        <f t="shared" si="56"/>
        <v>42761.376238425932</v>
      </c>
      <c r="T618" s="10">
        <f t="shared" si="57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6">
        <f t="shared" si="54"/>
        <v>20</v>
      </c>
      <c r="N619" t="b">
        <v>0</v>
      </c>
      <c r="O619" t="s">
        <v>8272</v>
      </c>
      <c r="P619">
        <f t="shared" si="55"/>
        <v>3</v>
      </c>
      <c r="Q619" t="str">
        <f t="shared" si="58"/>
        <v>technology</v>
      </c>
      <c r="R619" t="str">
        <f t="shared" si="59"/>
        <v>web</v>
      </c>
      <c r="S619" s="10">
        <f t="shared" si="56"/>
        <v>42087.343090277776</v>
      </c>
      <c r="T619" s="10">
        <f t="shared" si="57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6" t="e">
        <f t="shared" si="54"/>
        <v>#DIV/0!</v>
      </c>
      <c r="N620" t="b">
        <v>0</v>
      </c>
      <c r="O620" t="s">
        <v>8272</v>
      </c>
      <c r="P620">
        <f t="shared" si="55"/>
        <v>0</v>
      </c>
      <c r="Q620" t="str">
        <f t="shared" si="58"/>
        <v>technology</v>
      </c>
      <c r="R620" t="str">
        <f t="shared" si="59"/>
        <v>web</v>
      </c>
      <c r="S620" s="10">
        <f t="shared" si="56"/>
        <v>42317.810219907406</v>
      </c>
      <c r="T620" s="10">
        <f t="shared" si="57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6">
        <f t="shared" si="54"/>
        <v>1</v>
      </c>
      <c r="N621" t="b">
        <v>0</v>
      </c>
      <c r="O621" t="s">
        <v>8272</v>
      </c>
      <c r="P621">
        <f t="shared" si="55"/>
        <v>0</v>
      </c>
      <c r="Q621" t="str">
        <f t="shared" si="58"/>
        <v>technology</v>
      </c>
      <c r="R621" t="str">
        <f t="shared" si="59"/>
        <v>web</v>
      </c>
      <c r="S621" s="10">
        <f t="shared" si="56"/>
        <v>41908.650347222225</v>
      </c>
      <c r="T621" s="10">
        <f t="shared" si="57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6">
        <f t="shared" si="54"/>
        <v>300</v>
      </c>
      <c r="N622" t="b">
        <v>0</v>
      </c>
      <c r="O622" t="s">
        <v>8272</v>
      </c>
      <c r="P622">
        <f t="shared" si="55"/>
        <v>1</v>
      </c>
      <c r="Q622" t="str">
        <f t="shared" si="58"/>
        <v>technology</v>
      </c>
      <c r="R622" t="str">
        <f t="shared" si="59"/>
        <v>web</v>
      </c>
      <c r="S622" s="10">
        <f t="shared" si="56"/>
        <v>41831.716874999998</v>
      </c>
      <c r="T622" s="10">
        <f t="shared" si="57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6">
        <f t="shared" si="54"/>
        <v>87</v>
      </c>
      <c r="N623" t="b">
        <v>0</v>
      </c>
      <c r="O623" t="s">
        <v>8272</v>
      </c>
      <c r="P623">
        <f t="shared" si="55"/>
        <v>1</v>
      </c>
      <c r="Q623" t="str">
        <f t="shared" si="58"/>
        <v>technology</v>
      </c>
      <c r="R623" t="str">
        <f t="shared" si="59"/>
        <v>web</v>
      </c>
      <c r="S623" s="10">
        <f t="shared" si="56"/>
        <v>42528.987696759257</v>
      </c>
      <c r="T623" s="10">
        <f t="shared" si="57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6">
        <f t="shared" si="54"/>
        <v>37.89</v>
      </c>
      <c r="N624" t="b">
        <v>0</v>
      </c>
      <c r="O624" t="s">
        <v>8272</v>
      </c>
      <c r="P624">
        <f t="shared" si="55"/>
        <v>6</v>
      </c>
      <c r="Q624" t="str">
        <f t="shared" si="58"/>
        <v>technology</v>
      </c>
      <c r="R624" t="str">
        <f t="shared" si="59"/>
        <v>web</v>
      </c>
      <c r="S624" s="10">
        <f t="shared" si="56"/>
        <v>42532.774745370371</v>
      </c>
      <c r="T624" s="10">
        <f t="shared" si="57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6" t="e">
        <f t="shared" si="54"/>
        <v>#DIV/0!</v>
      </c>
      <c r="N625" t="b">
        <v>0</v>
      </c>
      <c r="O625" t="s">
        <v>8272</v>
      </c>
      <c r="P625">
        <f t="shared" si="55"/>
        <v>0</v>
      </c>
      <c r="Q625" t="str">
        <f t="shared" si="58"/>
        <v>technology</v>
      </c>
      <c r="R625" t="str">
        <f t="shared" si="59"/>
        <v>web</v>
      </c>
      <c r="S625" s="10">
        <f t="shared" si="56"/>
        <v>42122.009224537032</v>
      </c>
      <c r="T625" s="10">
        <f t="shared" si="57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6" t="e">
        <f t="shared" si="54"/>
        <v>#DIV/0!</v>
      </c>
      <c r="N626" t="b">
        <v>0</v>
      </c>
      <c r="O626" t="s">
        <v>8272</v>
      </c>
      <c r="P626">
        <f t="shared" si="55"/>
        <v>0</v>
      </c>
      <c r="Q626" t="str">
        <f t="shared" si="58"/>
        <v>technology</v>
      </c>
      <c r="R626" t="str">
        <f t="shared" si="59"/>
        <v>web</v>
      </c>
      <c r="S626" s="10">
        <f t="shared" si="56"/>
        <v>42108.988900462966</v>
      </c>
      <c r="T626" s="10">
        <f t="shared" si="57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6" t="e">
        <f t="shared" si="54"/>
        <v>#DIV/0!</v>
      </c>
      <c r="N627" t="b">
        <v>0</v>
      </c>
      <c r="O627" t="s">
        <v>8272</v>
      </c>
      <c r="P627">
        <f t="shared" si="55"/>
        <v>0</v>
      </c>
      <c r="Q627" t="str">
        <f t="shared" si="58"/>
        <v>technology</v>
      </c>
      <c r="R627" t="str">
        <f t="shared" si="59"/>
        <v>web</v>
      </c>
      <c r="S627" s="10">
        <f t="shared" si="56"/>
        <v>42790.895567129628</v>
      </c>
      <c r="T627" s="10">
        <f t="shared" si="57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6">
        <f t="shared" si="54"/>
        <v>111.41</v>
      </c>
      <c r="N628" t="b">
        <v>0</v>
      </c>
      <c r="O628" t="s">
        <v>8272</v>
      </c>
      <c r="P628">
        <f t="shared" si="55"/>
        <v>17</v>
      </c>
      <c r="Q628" t="str">
        <f t="shared" si="58"/>
        <v>technology</v>
      </c>
      <c r="R628" t="str">
        <f t="shared" si="59"/>
        <v>web</v>
      </c>
      <c r="S628" s="10">
        <f t="shared" si="56"/>
        <v>42198.559479166666</v>
      </c>
      <c r="T628" s="10">
        <f t="shared" si="57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6">
        <f t="shared" si="54"/>
        <v>90</v>
      </c>
      <c r="N629" t="b">
        <v>0</v>
      </c>
      <c r="O629" t="s">
        <v>8272</v>
      </c>
      <c r="P629">
        <f t="shared" si="55"/>
        <v>0</v>
      </c>
      <c r="Q629" t="str">
        <f t="shared" si="58"/>
        <v>technology</v>
      </c>
      <c r="R629" t="str">
        <f t="shared" si="59"/>
        <v>web</v>
      </c>
      <c r="S629" s="10">
        <f t="shared" si="56"/>
        <v>42384.306840277779</v>
      </c>
      <c r="T629" s="10">
        <f t="shared" si="57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6" t="e">
        <f t="shared" si="54"/>
        <v>#DIV/0!</v>
      </c>
      <c r="N630" t="b">
        <v>0</v>
      </c>
      <c r="O630" t="s">
        <v>8272</v>
      </c>
      <c r="P630">
        <f t="shared" si="55"/>
        <v>0</v>
      </c>
      <c r="Q630" t="str">
        <f t="shared" si="58"/>
        <v>technology</v>
      </c>
      <c r="R630" t="str">
        <f t="shared" si="59"/>
        <v>web</v>
      </c>
      <c r="S630" s="10">
        <f t="shared" si="56"/>
        <v>41803.692789351851</v>
      </c>
      <c r="T630" s="10">
        <f t="shared" si="57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6">
        <f t="shared" si="54"/>
        <v>116.67</v>
      </c>
      <c r="N631" t="b">
        <v>0</v>
      </c>
      <c r="O631" t="s">
        <v>8272</v>
      </c>
      <c r="P631">
        <f t="shared" si="55"/>
        <v>0</v>
      </c>
      <c r="Q631" t="str">
        <f t="shared" si="58"/>
        <v>technology</v>
      </c>
      <c r="R631" t="str">
        <f t="shared" si="59"/>
        <v>web</v>
      </c>
      <c r="S631" s="10">
        <f t="shared" si="56"/>
        <v>42474.637824074074</v>
      </c>
      <c r="T631" s="10">
        <f t="shared" si="57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6">
        <f t="shared" si="54"/>
        <v>10</v>
      </c>
      <c r="N632" t="b">
        <v>0</v>
      </c>
      <c r="O632" t="s">
        <v>8272</v>
      </c>
      <c r="P632">
        <f t="shared" si="55"/>
        <v>0</v>
      </c>
      <c r="Q632" t="str">
        <f t="shared" si="58"/>
        <v>technology</v>
      </c>
      <c r="R632" t="str">
        <f t="shared" si="59"/>
        <v>web</v>
      </c>
      <c r="S632" s="10">
        <f t="shared" si="56"/>
        <v>42223.619456018518</v>
      </c>
      <c r="T632" s="10">
        <f t="shared" si="57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6">
        <f t="shared" si="54"/>
        <v>76.67</v>
      </c>
      <c r="N633" t="b">
        <v>0</v>
      </c>
      <c r="O633" t="s">
        <v>8272</v>
      </c>
      <c r="P633">
        <f t="shared" si="55"/>
        <v>1</v>
      </c>
      <c r="Q633" t="str">
        <f t="shared" si="58"/>
        <v>technology</v>
      </c>
      <c r="R633" t="str">
        <f t="shared" si="59"/>
        <v>web</v>
      </c>
      <c r="S633" s="10">
        <f t="shared" si="56"/>
        <v>42489.772326388891</v>
      </c>
      <c r="T633" s="10">
        <f t="shared" si="57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6" t="e">
        <f t="shared" si="54"/>
        <v>#DIV/0!</v>
      </c>
      <c r="N634" t="b">
        <v>0</v>
      </c>
      <c r="O634" t="s">
        <v>8272</v>
      </c>
      <c r="P634">
        <f t="shared" si="55"/>
        <v>0</v>
      </c>
      <c r="Q634" t="str">
        <f t="shared" si="58"/>
        <v>technology</v>
      </c>
      <c r="R634" t="str">
        <f t="shared" si="59"/>
        <v>web</v>
      </c>
      <c r="S634" s="10">
        <f t="shared" si="56"/>
        <v>42303.659317129626</v>
      </c>
      <c r="T634" s="10">
        <f t="shared" si="57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6">
        <f t="shared" si="54"/>
        <v>49.8</v>
      </c>
      <c r="N635" t="b">
        <v>0</v>
      </c>
      <c r="O635" t="s">
        <v>8272</v>
      </c>
      <c r="P635">
        <f t="shared" si="55"/>
        <v>12</v>
      </c>
      <c r="Q635" t="str">
        <f t="shared" si="58"/>
        <v>technology</v>
      </c>
      <c r="R635" t="str">
        <f t="shared" si="59"/>
        <v>web</v>
      </c>
      <c r="S635" s="10">
        <f t="shared" si="56"/>
        <v>42507.29932870371</v>
      </c>
      <c r="T635" s="10">
        <f t="shared" si="57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6">
        <f t="shared" si="54"/>
        <v>1</v>
      </c>
      <c r="N636" t="b">
        <v>0</v>
      </c>
      <c r="O636" t="s">
        <v>8272</v>
      </c>
      <c r="P636">
        <f t="shared" si="55"/>
        <v>0</v>
      </c>
      <c r="Q636" t="str">
        <f t="shared" si="58"/>
        <v>technology</v>
      </c>
      <c r="R636" t="str">
        <f t="shared" si="59"/>
        <v>web</v>
      </c>
      <c r="S636" s="10">
        <f t="shared" si="56"/>
        <v>42031.928576388891</v>
      </c>
      <c r="T636" s="10">
        <f t="shared" si="57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6">
        <f t="shared" si="54"/>
        <v>2</v>
      </c>
      <c r="N637" t="b">
        <v>0</v>
      </c>
      <c r="O637" t="s">
        <v>8272</v>
      </c>
      <c r="P637">
        <f t="shared" si="55"/>
        <v>0</v>
      </c>
      <c r="Q637" t="str">
        <f t="shared" si="58"/>
        <v>technology</v>
      </c>
      <c r="R637" t="str">
        <f t="shared" si="59"/>
        <v>web</v>
      </c>
      <c r="S637" s="10">
        <f t="shared" si="56"/>
        <v>42076.092152777783</v>
      </c>
      <c r="T637" s="10">
        <f t="shared" si="57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6">
        <f t="shared" si="54"/>
        <v>4</v>
      </c>
      <c r="N638" t="b">
        <v>0</v>
      </c>
      <c r="O638" t="s">
        <v>8272</v>
      </c>
      <c r="P638">
        <f t="shared" si="55"/>
        <v>0</v>
      </c>
      <c r="Q638" t="str">
        <f t="shared" si="58"/>
        <v>technology</v>
      </c>
      <c r="R638" t="str">
        <f t="shared" si="59"/>
        <v>web</v>
      </c>
      <c r="S638" s="10">
        <f t="shared" si="56"/>
        <v>42131.455439814818</v>
      </c>
      <c r="T638" s="10">
        <f t="shared" si="57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6" t="e">
        <f t="shared" si="54"/>
        <v>#DIV/0!</v>
      </c>
      <c r="N639" t="b">
        <v>0</v>
      </c>
      <c r="O639" t="s">
        <v>8272</v>
      </c>
      <c r="P639">
        <f t="shared" si="55"/>
        <v>0</v>
      </c>
      <c r="Q639" t="str">
        <f t="shared" si="58"/>
        <v>technology</v>
      </c>
      <c r="R639" t="str">
        <f t="shared" si="59"/>
        <v>web</v>
      </c>
      <c r="S639" s="10">
        <f t="shared" si="56"/>
        <v>42762.962013888886</v>
      </c>
      <c r="T639" s="10">
        <f t="shared" si="57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6">
        <f t="shared" si="54"/>
        <v>3</v>
      </c>
      <c r="N640" t="b">
        <v>0</v>
      </c>
      <c r="O640" t="s">
        <v>8272</v>
      </c>
      <c r="P640">
        <f t="shared" si="55"/>
        <v>0</v>
      </c>
      <c r="Q640" t="str">
        <f t="shared" si="58"/>
        <v>technology</v>
      </c>
      <c r="R640" t="str">
        <f t="shared" si="59"/>
        <v>web</v>
      </c>
      <c r="S640" s="10">
        <f t="shared" si="56"/>
        <v>42759.593310185184</v>
      </c>
      <c r="T640" s="10">
        <f t="shared" si="57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6">
        <f t="shared" si="54"/>
        <v>1</v>
      </c>
      <c r="N641" t="b">
        <v>0</v>
      </c>
      <c r="O641" t="s">
        <v>8272</v>
      </c>
      <c r="P641">
        <f t="shared" si="55"/>
        <v>0</v>
      </c>
      <c r="Q641" t="str">
        <f t="shared" si="58"/>
        <v>technology</v>
      </c>
      <c r="R641" t="str">
        <f t="shared" si="59"/>
        <v>web</v>
      </c>
      <c r="S641" s="10">
        <f t="shared" si="56"/>
        <v>41865.583275462966</v>
      </c>
      <c r="T641" s="10">
        <f t="shared" si="57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6">
        <f t="shared" ref="M642:M705" si="60">ROUND(SUM(E642/L642),2)</f>
        <v>50.5</v>
      </c>
      <c r="N642" t="b">
        <v>1</v>
      </c>
      <c r="O642" t="s">
        <v>8273</v>
      </c>
      <c r="P642">
        <f t="shared" ref="P642:P705" si="61">+ROUND(SUM(E642/D642)*100,0)</f>
        <v>144</v>
      </c>
      <c r="Q642" t="str">
        <f t="shared" si="58"/>
        <v>technology</v>
      </c>
      <c r="R642" t="str">
        <f t="shared" si="59"/>
        <v>wearables</v>
      </c>
      <c r="S642" s="10">
        <f t="shared" ref="S642:S705" si="62">(((J642/60)/60)/24)+DATE(1970,1,1)</f>
        <v>42683.420312500006</v>
      </c>
      <c r="T642" s="10">
        <f t="shared" ref="T642:T705" si="63"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6">
        <f t="shared" si="60"/>
        <v>151.32</v>
      </c>
      <c r="N643" t="b">
        <v>1</v>
      </c>
      <c r="O643" t="s">
        <v>8273</v>
      </c>
      <c r="P643">
        <f t="shared" si="61"/>
        <v>119</v>
      </c>
      <c r="Q643" t="str">
        <f t="shared" ref="Q643:Q706" si="64">LEFT(O643,FIND("/",O643)-1)</f>
        <v>technology</v>
      </c>
      <c r="R643" t="str">
        <f t="shared" ref="R643:R706" si="65">RIGHT(O643,LEN(O643)-FIND("/",O643))</f>
        <v>wearables</v>
      </c>
      <c r="S643" s="10">
        <f t="shared" si="62"/>
        <v>42199.57</v>
      </c>
      <c r="T643" s="10">
        <f t="shared" si="63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6">
        <f t="shared" si="60"/>
        <v>134.36000000000001</v>
      </c>
      <c r="N644" t="b">
        <v>1</v>
      </c>
      <c r="O644" t="s">
        <v>8273</v>
      </c>
      <c r="P644">
        <f t="shared" si="61"/>
        <v>1460</v>
      </c>
      <c r="Q644" t="str">
        <f t="shared" si="64"/>
        <v>technology</v>
      </c>
      <c r="R644" t="str">
        <f t="shared" si="65"/>
        <v>wearables</v>
      </c>
      <c r="S644" s="10">
        <f t="shared" si="62"/>
        <v>42199.651319444441</v>
      </c>
      <c r="T644" s="10">
        <f t="shared" si="6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6">
        <f t="shared" si="60"/>
        <v>174.03</v>
      </c>
      <c r="N645" t="b">
        <v>1</v>
      </c>
      <c r="O645" t="s">
        <v>8273</v>
      </c>
      <c r="P645">
        <f t="shared" si="61"/>
        <v>106</v>
      </c>
      <c r="Q645" t="str">
        <f t="shared" si="64"/>
        <v>technology</v>
      </c>
      <c r="R645" t="str">
        <f t="shared" si="65"/>
        <v>wearables</v>
      </c>
      <c r="S645" s="10">
        <f t="shared" si="62"/>
        <v>42100.642071759255</v>
      </c>
      <c r="T645" s="10">
        <f t="shared" si="6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6">
        <f t="shared" si="60"/>
        <v>73.489999999999995</v>
      </c>
      <c r="N646" t="b">
        <v>1</v>
      </c>
      <c r="O646" t="s">
        <v>8273</v>
      </c>
      <c r="P646">
        <f t="shared" si="61"/>
        <v>300</v>
      </c>
      <c r="Q646" t="str">
        <f t="shared" si="64"/>
        <v>technology</v>
      </c>
      <c r="R646" t="str">
        <f t="shared" si="65"/>
        <v>wearables</v>
      </c>
      <c r="S646" s="10">
        <f t="shared" si="62"/>
        <v>41898.665960648148</v>
      </c>
      <c r="T646" s="10">
        <f t="shared" si="6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6">
        <f t="shared" si="60"/>
        <v>23.52</v>
      </c>
      <c r="N647" t="b">
        <v>1</v>
      </c>
      <c r="O647" t="s">
        <v>8273</v>
      </c>
      <c r="P647">
        <f t="shared" si="61"/>
        <v>279</v>
      </c>
      <c r="Q647" t="str">
        <f t="shared" si="64"/>
        <v>technology</v>
      </c>
      <c r="R647" t="str">
        <f t="shared" si="65"/>
        <v>wearables</v>
      </c>
      <c r="S647" s="10">
        <f t="shared" si="62"/>
        <v>42564.026319444441</v>
      </c>
      <c r="T647" s="10">
        <f t="shared" si="6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6">
        <f t="shared" si="60"/>
        <v>39.07</v>
      </c>
      <c r="N648" t="b">
        <v>1</v>
      </c>
      <c r="O648" t="s">
        <v>8273</v>
      </c>
      <c r="P648">
        <f t="shared" si="61"/>
        <v>132</v>
      </c>
      <c r="Q648" t="str">
        <f t="shared" si="64"/>
        <v>technology</v>
      </c>
      <c r="R648" t="str">
        <f t="shared" si="65"/>
        <v>wearables</v>
      </c>
      <c r="S648" s="10">
        <f t="shared" si="62"/>
        <v>41832.852627314816</v>
      </c>
      <c r="T648" s="10">
        <f t="shared" si="6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6">
        <f t="shared" si="60"/>
        <v>125.94</v>
      </c>
      <c r="N649" t="b">
        <v>1</v>
      </c>
      <c r="O649" t="s">
        <v>8273</v>
      </c>
      <c r="P649">
        <f t="shared" si="61"/>
        <v>107</v>
      </c>
      <c r="Q649" t="str">
        <f t="shared" si="64"/>
        <v>technology</v>
      </c>
      <c r="R649" t="str">
        <f t="shared" si="65"/>
        <v>wearables</v>
      </c>
      <c r="S649" s="10">
        <f t="shared" si="62"/>
        <v>42416.767928240741</v>
      </c>
      <c r="T649" s="10">
        <f t="shared" si="6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6">
        <f t="shared" si="60"/>
        <v>1644</v>
      </c>
      <c r="N650" t="b">
        <v>1</v>
      </c>
      <c r="O650" t="s">
        <v>8273</v>
      </c>
      <c r="P650">
        <f t="shared" si="61"/>
        <v>127</v>
      </c>
      <c r="Q650" t="str">
        <f t="shared" si="64"/>
        <v>technology</v>
      </c>
      <c r="R650" t="str">
        <f t="shared" si="65"/>
        <v>wearables</v>
      </c>
      <c r="S650" s="10">
        <f t="shared" si="62"/>
        <v>41891.693379629629</v>
      </c>
      <c r="T650" s="10">
        <f t="shared" si="6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6">
        <f t="shared" si="60"/>
        <v>42.67</v>
      </c>
      <c r="N651" t="b">
        <v>1</v>
      </c>
      <c r="O651" t="s">
        <v>8273</v>
      </c>
      <c r="P651">
        <f t="shared" si="61"/>
        <v>140</v>
      </c>
      <c r="Q651" t="str">
        <f t="shared" si="64"/>
        <v>technology</v>
      </c>
      <c r="R651" t="str">
        <f t="shared" si="65"/>
        <v>wearables</v>
      </c>
      <c r="S651" s="10">
        <f t="shared" si="62"/>
        <v>41877.912187499998</v>
      </c>
      <c r="T651" s="10">
        <f t="shared" si="6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6">
        <f t="shared" si="60"/>
        <v>35.130000000000003</v>
      </c>
      <c r="N652" t="b">
        <v>1</v>
      </c>
      <c r="O652" t="s">
        <v>8273</v>
      </c>
      <c r="P652">
        <f t="shared" si="61"/>
        <v>112</v>
      </c>
      <c r="Q652" t="str">
        <f t="shared" si="64"/>
        <v>technology</v>
      </c>
      <c r="R652" t="str">
        <f t="shared" si="65"/>
        <v>wearables</v>
      </c>
      <c r="S652" s="10">
        <f t="shared" si="62"/>
        <v>41932.036851851852</v>
      </c>
      <c r="T652" s="10">
        <f t="shared" si="6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6">
        <f t="shared" si="60"/>
        <v>239.35</v>
      </c>
      <c r="N653" t="b">
        <v>1</v>
      </c>
      <c r="O653" t="s">
        <v>8273</v>
      </c>
      <c r="P653">
        <f t="shared" si="61"/>
        <v>101</v>
      </c>
      <c r="Q653" t="str">
        <f t="shared" si="64"/>
        <v>technology</v>
      </c>
      <c r="R653" t="str">
        <f t="shared" si="65"/>
        <v>wearables</v>
      </c>
      <c r="S653" s="10">
        <f t="shared" si="62"/>
        <v>41956.017488425925</v>
      </c>
      <c r="T653" s="10">
        <f t="shared" si="6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6">
        <f t="shared" si="60"/>
        <v>107.64</v>
      </c>
      <c r="N654" t="b">
        <v>1</v>
      </c>
      <c r="O654" t="s">
        <v>8273</v>
      </c>
      <c r="P654">
        <f t="shared" si="61"/>
        <v>100</v>
      </c>
      <c r="Q654" t="str">
        <f t="shared" si="64"/>
        <v>technology</v>
      </c>
      <c r="R654" t="str">
        <f t="shared" si="65"/>
        <v>wearables</v>
      </c>
      <c r="S654" s="10">
        <f t="shared" si="62"/>
        <v>42675.690393518518</v>
      </c>
      <c r="T654" s="10">
        <f t="shared" si="6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6">
        <f t="shared" si="60"/>
        <v>95.83</v>
      </c>
      <c r="N655" t="b">
        <v>1</v>
      </c>
      <c r="O655" t="s">
        <v>8273</v>
      </c>
      <c r="P655">
        <f t="shared" si="61"/>
        <v>141</v>
      </c>
      <c r="Q655" t="str">
        <f t="shared" si="64"/>
        <v>technology</v>
      </c>
      <c r="R655" t="str">
        <f t="shared" si="65"/>
        <v>wearables</v>
      </c>
      <c r="S655" s="10">
        <f t="shared" si="62"/>
        <v>42199.618518518517</v>
      </c>
      <c r="T655" s="10">
        <f t="shared" si="6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6">
        <f t="shared" si="60"/>
        <v>31.66</v>
      </c>
      <c r="N656" t="b">
        <v>1</v>
      </c>
      <c r="O656" t="s">
        <v>8273</v>
      </c>
      <c r="P656">
        <f t="shared" si="61"/>
        <v>267</v>
      </c>
      <c r="Q656" t="str">
        <f t="shared" si="64"/>
        <v>technology</v>
      </c>
      <c r="R656" t="str">
        <f t="shared" si="65"/>
        <v>wearables</v>
      </c>
      <c r="S656" s="10">
        <f t="shared" si="62"/>
        <v>42163.957326388889</v>
      </c>
      <c r="T656" s="10">
        <f t="shared" si="6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6">
        <f t="shared" si="60"/>
        <v>42.89</v>
      </c>
      <c r="N657" t="b">
        <v>1</v>
      </c>
      <c r="O657" t="s">
        <v>8273</v>
      </c>
      <c r="P657">
        <f t="shared" si="61"/>
        <v>147</v>
      </c>
      <c r="Q657" t="str">
        <f t="shared" si="64"/>
        <v>technology</v>
      </c>
      <c r="R657" t="str">
        <f t="shared" si="65"/>
        <v>wearables</v>
      </c>
      <c r="S657" s="10">
        <f t="shared" si="62"/>
        <v>42045.957314814819</v>
      </c>
      <c r="T657" s="10">
        <f t="shared" si="6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6">
        <f t="shared" si="60"/>
        <v>122.74</v>
      </c>
      <c r="N658" t="b">
        <v>1</v>
      </c>
      <c r="O658" t="s">
        <v>8273</v>
      </c>
      <c r="P658">
        <f t="shared" si="61"/>
        <v>214</v>
      </c>
      <c r="Q658" t="str">
        <f t="shared" si="64"/>
        <v>technology</v>
      </c>
      <c r="R658" t="str">
        <f t="shared" si="65"/>
        <v>wearables</v>
      </c>
      <c r="S658" s="10">
        <f t="shared" si="62"/>
        <v>42417.804618055554</v>
      </c>
      <c r="T658" s="10">
        <f t="shared" si="6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6">
        <f t="shared" si="60"/>
        <v>190.45</v>
      </c>
      <c r="N659" t="b">
        <v>1</v>
      </c>
      <c r="O659" t="s">
        <v>8273</v>
      </c>
      <c r="P659">
        <f t="shared" si="61"/>
        <v>126</v>
      </c>
      <c r="Q659" t="str">
        <f t="shared" si="64"/>
        <v>technology</v>
      </c>
      <c r="R659" t="str">
        <f t="shared" si="65"/>
        <v>wearables</v>
      </c>
      <c r="S659" s="10">
        <f t="shared" si="62"/>
        <v>42331.84574074074</v>
      </c>
      <c r="T659" s="10">
        <f t="shared" si="6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6">
        <f t="shared" si="60"/>
        <v>109.34</v>
      </c>
      <c r="N660" t="b">
        <v>1</v>
      </c>
      <c r="O660" t="s">
        <v>8273</v>
      </c>
      <c r="P660">
        <f t="shared" si="61"/>
        <v>104</v>
      </c>
      <c r="Q660" t="str">
        <f t="shared" si="64"/>
        <v>technology</v>
      </c>
      <c r="R660" t="str">
        <f t="shared" si="65"/>
        <v>wearables</v>
      </c>
      <c r="S660" s="10">
        <f t="shared" si="62"/>
        <v>42179.160752314812</v>
      </c>
      <c r="T660" s="10">
        <f t="shared" si="6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6">
        <f t="shared" si="60"/>
        <v>143.66999999999999</v>
      </c>
      <c r="N661" t="b">
        <v>1</v>
      </c>
      <c r="O661" t="s">
        <v>8273</v>
      </c>
      <c r="P661">
        <f t="shared" si="61"/>
        <v>101</v>
      </c>
      <c r="Q661" t="str">
        <f t="shared" si="64"/>
        <v>technology</v>
      </c>
      <c r="R661" t="str">
        <f t="shared" si="65"/>
        <v>wearables</v>
      </c>
      <c r="S661" s="10">
        <f t="shared" si="62"/>
        <v>42209.593692129631</v>
      </c>
      <c r="T661" s="10">
        <f t="shared" si="6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6">
        <f t="shared" si="60"/>
        <v>84.94</v>
      </c>
      <c r="N662" t="b">
        <v>0</v>
      </c>
      <c r="O662" t="s">
        <v>8273</v>
      </c>
      <c r="P662">
        <f t="shared" si="61"/>
        <v>3</v>
      </c>
      <c r="Q662" t="str">
        <f t="shared" si="64"/>
        <v>technology</v>
      </c>
      <c r="R662" t="str">
        <f t="shared" si="65"/>
        <v>wearables</v>
      </c>
      <c r="S662" s="10">
        <f t="shared" si="62"/>
        <v>41922.741655092592</v>
      </c>
      <c r="T662" s="10">
        <f t="shared" si="6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6">
        <f t="shared" si="60"/>
        <v>10.56</v>
      </c>
      <c r="N663" t="b">
        <v>0</v>
      </c>
      <c r="O663" t="s">
        <v>8273</v>
      </c>
      <c r="P663">
        <f t="shared" si="61"/>
        <v>1</v>
      </c>
      <c r="Q663" t="str">
        <f t="shared" si="64"/>
        <v>technology</v>
      </c>
      <c r="R663" t="str">
        <f t="shared" si="65"/>
        <v>wearables</v>
      </c>
      <c r="S663" s="10">
        <f t="shared" si="62"/>
        <v>42636.645358796297</v>
      </c>
      <c r="T663" s="10">
        <f t="shared" si="6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6">
        <f t="shared" si="60"/>
        <v>39</v>
      </c>
      <c r="N664" t="b">
        <v>0</v>
      </c>
      <c r="O664" t="s">
        <v>8273</v>
      </c>
      <c r="P664">
        <f t="shared" si="61"/>
        <v>0</v>
      </c>
      <c r="Q664" t="str">
        <f t="shared" si="64"/>
        <v>technology</v>
      </c>
      <c r="R664" t="str">
        <f t="shared" si="65"/>
        <v>wearables</v>
      </c>
      <c r="S664" s="10">
        <f t="shared" si="62"/>
        <v>41990.438043981485</v>
      </c>
      <c r="T664" s="10">
        <f t="shared" si="6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6">
        <f t="shared" si="60"/>
        <v>100</v>
      </c>
      <c r="N665" t="b">
        <v>0</v>
      </c>
      <c r="O665" t="s">
        <v>8273</v>
      </c>
      <c r="P665">
        <f t="shared" si="61"/>
        <v>0</v>
      </c>
      <c r="Q665" t="str">
        <f t="shared" si="64"/>
        <v>technology</v>
      </c>
      <c r="R665" t="str">
        <f t="shared" si="65"/>
        <v>wearables</v>
      </c>
      <c r="S665" s="10">
        <f t="shared" si="62"/>
        <v>42173.843240740738</v>
      </c>
      <c r="T665" s="10">
        <f t="shared" si="6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6">
        <f t="shared" si="60"/>
        <v>31.17</v>
      </c>
      <c r="N666" t="b">
        <v>0</v>
      </c>
      <c r="O666" t="s">
        <v>8273</v>
      </c>
      <c r="P666">
        <f t="shared" si="61"/>
        <v>8</v>
      </c>
      <c r="Q666" t="str">
        <f t="shared" si="64"/>
        <v>technology</v>
      </c>
      <c r="R666" t="str">
        <f t="shared" si="65"/>
        <v>wearables</v>
      </c>
      <c r="S666" s="10">
        <f t="shared" si="62"/>
        <v>42077.666377314818</v>
      </c>
      <c r="T666" s="10">
        <f t="shared" si="6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6">
        <f t="shared" si="60"/>
        <v>155.33000000000001</v>
      </c>
      <c r="N667" t="b">
        <v>0</v>
      </c>
      <c r="O667" t="s">
        <v>8273</v>
      </c>
      <c r="P667">
        <f t="shared" si="61"/>
        <v>19</v>
      </c>
      <c r="Q667" t="str">
        <f t="shared" si="64"/>
        <v>technology</v>
      </c>
      <c r="R667" t="str">
        <f t="shared" si="65"/>
        <v>wearables</v>
      </c>
      <c r="S667" s="10">
        <f t="shared" si="62"/>
        <v>42688.711354166662</v>
      </c>
      <c r="T667" s="10">
        <f t="shared" si="6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6">
        <f t="shared" si="60"/>
        <v>2</v>
      </c>
      <c r="N668" t="b">
        <v>0</v>
      </c>
      <c r="O668" t="s">
        <v>8273</v>
      </c>
      <c r="P668">
        <f t="shared" si="61"/>
        <v>0</v>
      </c>
      <c r="Q668" t="str">
        <f t="shared" si="64"/>
        <v>technology</v>
      </c>
      <c r="R668" t="str">
        <f t="shared" si="65"/>
        <v>wearables</v>
      </c>
      <c r="S668" s="10">
        <f t="shared" si="62"/>
        <v>41838.832152777781</v>
      </c>
      <c r="T668" s="10">
        <f t="shared" si="6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6">
        <f t="shared" si="60"/>
        <v>178.93</v>
      </c>
      <c r="N669" t="b">
        <v>0</v>
      </c>
      <c r="O669" t="s">
        <v>8273</v>
      </c>
      <c r="P669">
        <f t="shared" si="61"/>
        <v>10</v>
      </c>
      <c r="Q669" t="str">
        <f t="shared" si="64"/>
        <v>technology</v>
      </c>
      <c r="R669" t="str">
        <f t="shared" si="65"/>
        <v>wearables</v>
      </c>
      <c r="S669" s="10">
        <f t="shared" si="62"/>
        <v>42632.373414351852</v>
      </c>
      <c r="T669" s="10">
        <f t="shared" si="6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6">
        <f t="shared" si="60"/>
        <v>27.36</v>
      </c>
      <c r="N670" t="b">
        <v>0</v>
      </c>
      <c r="O670" t="s">
        <v>8273</v>
      </c>
      <c r="P670">
        <f t="shared" si="61"/>
        <v>5</v>
      </c>
      <c r="Q670" t="str">
        <f t="shared" si="64"/>
        <v>technology</v>
      </c>
      <c r="R670" t="str">
        <f t="shared" si="65"/>
        <v>wearables</v>
      </c>
      <c r="S670" s="10">
        <f t="shared" si="62"/>
        <v>42090.831273148149</v>
      </c>
      <c r="T670" s="10">
        <f t="shared" si="6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6">
        <f t="shared" si="60"/>
        <v>1536.25</v>
      </c>
      <c r="N671" t="b">
        <v>0</v>
      </c>
      <c r="O671" t="s">
        <v>8273</v>
      </c>
      <c r="P671">
        <f t="shared" si="61"/>
        <v>22</v>
      </c>
      <c r="Q671" t="str">
        <f t="shared" si="64"/>
        <v>technology</v>
      </c>
      <c r="R671" t="str">
        <f t="shared" si="65"/>
        <v>wearables</v>
      </c>
      <c r="S671" s="10">
        <f t="shared" si="62"/>
        <v>42527.625671296293</v>
      </c>
      <c r="T671" s="10">
        <f t="shared" si="6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6">
        <f t="shared" si="60"/>
        <v>85</v>
      </c>
      <c r="N672" t="b">
        <v>0</v>
      </c>
      <c r="O672" t="s">
        <v>8273</v>
      </c>
      <c r="P672">
        <f t="shared" si="61"/>
        <v>29</v>
      </c>
      <c r="Q672" t="str">
        <f t="shared" si="64"/>
        <v>technology</v>
      </c>
      <c r="R672" t="str">
        <f t="shared" si="65"/>
        <v>wearables</v>
      </c>
      <c r="S672" s="10">
        <f t="shared" si="62"/>
        <v>42506.709722222222</v>
      </c>
      <c r="T672" s="10">
        <f t="shared" si="6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6">
        <f t="shared" si="60"/>
        <v>788.53</v>
      </c>
      <c r="N673" t="b">
        <v>0</v>
      </c>
      <c r="O673" t="s">
        <v>8273</v>
      </c>
      <c r="P673">
        <f t="shared" si="61"/>
        <v>39</v>
      </c>
      <c r="Q673" t="str">
        <f t="shared" si="64"/>
        <v>technology</v>
      </c>
      <c r="R673" t="str">
        <f t="shared" si="65"/>
        <v>wearables</v>
      </c>
      <c r="S673" s="10">
        <f t="shared" si="62"/>
        <v>41984.692731481482</v>
      </c>
      <c r="T673" s="10">
        <f t="shared" si="6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6">
        <f t="shared" si="60"/>
        <v>50.3</v>
      </c>
      <c r="N674" t="b">
        <v>0</v>
      </c>
      <c r="O674" t="s">
        <v>8273</v>
      </c>
      <c r="P674">
        <f t="shared" si="61"/>
        <v>22</v>
      </c>
      <c r="Q674" t="str">
        <f t="shared" si="64"/>
        <v>technology</v>
      </c>
      <c r="R674" t="str">
        <f t="shared" si="65"/>
        <v>wearables</v>
      </c>
      <c r="S674" s="10">
        <f t="shared" si="62"/>
        <v>41974.219490740739</v>
      </c>
      <c r="T674" s="10">
        <f t="shared" si="6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6">
        <f t="shared" si="60"/>
        <v>68.33</v>
      </c>
      <c r="N675" t="b">
        <v>0</v>
      </c>
      <c r="O675" t="s">
        <v>8273</v>
      </c>
      <c r="P675">
        <f t="shared" si="61"/>
        <v>0</v>
      </c>
      <c r="Q675" t="str">
        <f t="shared" si="64"/>
        <v>technology</v>
      </c>
      <c r="R675" t="str">
        <f t="shared" si="65"/>
        <v>wearables</v>
      </c>
      <c r="S675" s="10">
        <f t="shared" si="62"/>
        <v>41838.840474537035</v>
      </c>
      <c r="T675" s="10">
        <f t="shared" si="6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6">
        <f t="shared" si="60"/>
        <v>7.5</v>
      </c>
      <c r="N676" t="b">
        <v>0</v>
      </c>
      <c r="O676" t="s">
        <v>8273</v>
      </c>
      <c r="P676">
        <f t="shared" si="61"/>
        <v>0</v>
      </c>
      <c r="Q676" t="str">
        <f t="shared" si="64"/>
        <v>technology</v>
      </c>
      <c r="R676" t="str">
        <f t="shared" si="65"/>
        <v>wearables</v>
      </c>
      <c r="S676" s="10">
        <f t="shared" si="62"/>
        <v>41803.116053240738</v>
      </c>
      <c r="T676" s="10">
        <f t="shared" si="6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6">
        <f t="shared" si="60"/>
        <v>34.270000000000003</v>
      </c>
      <c r="N677" t="b">
        <v>0</v>
      </c>
      <c r="O677" t="s">
        <v>8273</v>
      </c>
      <c r="P677">
        <f t="shared" si="61"/>
        <v>15</v>
      </c>
      <c r="Q677" t="str">
        <f t="shared" si="64"/>
        <v>technology</v>
      </c>
      <c r="R677" t="str">
        <f t="shared" si="65"/>
        <v>wearables</v>
      </c>
      <c r="S677" s="10">
        <f t="shared" si="62"/>
        <v>41975.930601851855</v>
      </c>
      <c r="T677" s="10">
        <f t="shared" si="6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6">
        <f t="shared" si="60"/>
        <v>61.29</v>
      </c>
      <c r="N678" t="b">
        <v>0</v>
      </c>
      <c r="O678" t="s">
        <v>8273</v>
      </c>
      <c r="P678">
        <f t="shared" si="61"/>
        <v>1</v>
      </c>
      <c r="Q678" t="str">
        <f t="shared" si="64"/>
        <v>technology</v>
      </c>
      <c r="R678" t="str">
        <f t="shared" si="65"/>
        <v>wearables</v>
      </c>
      <c r="S678" s="10">
        <f t="shared" si="62"/>
        <v>42012.768298611118</v>
      </c>
      <c r="T678" s="10">
        <f t="shared" si="6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6">
        <f t="shared" si="60"/>
        <v>133.25</v>
      </c>
      <c r="N679" t="b">
        <v>0</v>
      </c>
      <c r="O679" t="s">
        <v>8273</v>
      </c>
      <c r="P679">
        <f t="shared" si="61"/>
        <v>26</v>
      </c>
      <c r="Q679" t="str">
        <f t="shared" si="64"/>
        <v>technology</v>
      </c>
      <c r="R679" t="str">
        <f t="shared" si="65"/>
        <v>wearables</v>
      </c>
      <c r="S679" s="10">
        <f t="shared" si="62"/>
        <v>42504.403877314813</v>
      </c>
      <c r="T679" s="10">
        <f t="shared" si="6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6">
        <f t="shared" si="60"/>
        <v>65.180000000000007</v>
      </c>
      <c r="N680" t="b">
        <v>0</v>
      </c>
      <c r="O680" t="s">
        <v>8273</v>
      </c>
      <c r="P680">
        <f t="shared" si="61"/>
        <v>4</v>
      </c>
      <c r="Q680" t="str">
        <f t="shared" si="64"/>
        <v>technology</v>
      </c>
      <c r="R680" t="str">
        <f t="shared" si="65"/>
        <v>wearables</v>
      </c>
      <c r="S680" s="10">
        <f t="shared" si="62"/>
        <v>42481.376597222217</v>
      </c>
      <c r="T680" s="10">
        <f t="shared" si="6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6">
        <f t="shared" si="60"/>
        <v>93.9</v>
      </c>
      <c r="N681" t="b">
        <v>0</v>
      </c>
      <c r="O681" t="s">
        <v>8273</v>
      </c>
      <c r="P681">
        <f t="shared" si="61"/>
        <v>15</v>
      </c>
      <c r="Q681" t="str">
        <f t="shared" si="64"/>
        <v>technology</v>
      </c>
      <c r="R681" t="str">
        <f t="shared" si="65"/>
        <v>wearables</v>
      </c>
      <c r="S681" s="10">
        <f t="shared" si="62"/>
        <v>42556.695706018523</v>
      </c>
      <c r="T681" s="10">
        <f t="shared" si="6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6">
        <f t="shared" si="60"/>
        <v>150.65</v>
      </c>
      <c r="N682" t="b">
        <v>0</v>
      </c>
      <c r="O682" t="s">
        <v>8273</v>
      </c>
      <c r="P682">
        <f t="shared" si="61"/>
        <v>26</v>
      </c>
      <c r="Q682" t="str">
        <f t="shared" si="64"/>
        <v>technology</v>
      </c>
      <c r="R682" t="str">
        <f t="shared" si="65"/>
        <v>wearables</v>
      </c>
      <c r="S682" s="10">
        <f t="shared" si="62"/>
        <v>41864.501516203702</v>
      </c>
      <c r="T682" s="10">
        <f t="shared" si="6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6">
        <f t="shared" si="60"/>
        <v>1</v>
      </c>
      <c r="N683" t="b">
        <v>0</v>
      </c>
      <c r="O683" t="s">
        <v>8273</v>
      </c>
      <c r="P683">
        <f t="shared" si="61"/>
        <v>0</v>
      </c>
      <c r="Q683" t="str">
        <f t="shared" si="64"/>
        <v>technology</v>
      </c>
      <c r="R683" t="str">
        <f t="shared" si="65"/>
        <v>wearables</v>
      </c>
      <c r="S683" s="10">
        <f t="shared" si="62"/>
        <v>42639.805601851855</v>
      </c>
      <c r="T683" s="10">
        <f t="shared" si="6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6">
        <f t="shared" si="60"/>
        <v>13.25</v>
      </c>
      <c r="N684" t="b">
        <v>0</v>
      </c>
      <c r="O684" t="s">
        <v>8273</v>
      </c>
      <c r="P684">
        <f t="shared" si="61"/>
        <v>0</v>
      </c>
      <c r="Q684" t="str">
        <f t="shared" si="64"/>
        <v>technology</v>
      </c>
      <c r="R684" t="str">
        <f t="shared" si="65"/>
        <v>wearables</v>
      </c>
      <c r="S684" s="10">
        <f t="shared" si="62"/>
        <v>42778.765300925923</v>
      </c>
      <c r="T684" s="10">
        <f t="shared" si="6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6">
        <f t="shared" si="60"/>
        <v>99.33</v>
      </c>
      <c r="N685" t="b">
        <v>0</v>
      </c>
      <c r="O685" t="s">
        <v>8273</v>
      </c>
      <c r="P685">
        <f t="shared" si="61"/>
        <v>1</v>
      </c>
      <c r="Q685" t="str">
        <f t="shared" si="64"/>
        <v>technology</v>
      </c>
      <c r="R685" t="str">
        <f t="shared" si="65"/>
        <v>wearables</v>
      </c>
      <c r="S685" s="10">
        <f t="shared" si="62"/>
        <v>42634.900046296301</v>
      </c>
      <c r="T685" s="10">
        <f t="shared" si="6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6">
        <f t="shared" si="60"/>
        <v>177.39</v>
      </c>
      <c r="N686" t="b">
        <v>0</v>
      </c>
      <c r="O686" t="s">
        <v>8273</v>
      </c>
      <c r="P686">
        <f t="shared" si="61"/>
        <v>7</v>
      </c>
      <c r="Q686" t="str">
        <f t="shared" si="64"/>
        <v>technology</v>
      </c>
      <c r="R686" t="str">
        <f t="shared" si="65"/>
        <v>wearables</v>
      </c>
      <c r="S686" s="10">
        <f t="shared" si="62"/>
        <v>41809.473275462966</v>
      </c>
      <c r="T686" s="10">
        <f t="shared" si="6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6">
        <f t="shared" si="60"/>
        <v>55.3</v>
      </c>
      <c r="N687" t="b">
        <v>0</v>
      </c>
      <c r="O687" t="s">
        <v>8273</v>
      </c>
      <c r="P687">
        <f t="shared" si="61"/>
        <v>28</v>
      </c>
      <c r="Q687" t="str">
        <f t="shared" si="64"/>
        <v>technology</v>
      </c>
      <c r="R687" t="str">
        <f t="shared" si="65"/>
        <v>wearables</v>
      </c>
      <c r="S687" s="10">
        <f t="shared" si="62"/>
        <v>41971.866574074069</v>
      </c>
      <c r="T687" s="10">
        <f t="shared" si="6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6" t="e">
        <f t="shared" si="60"/>
        <v>#DIV/0!</v>
      </c>
      <c r="N688" t="b">
        <v>0</v>
      </c>
      <c r="O688" t="s">
        <v>8273</v>
      </c>
      <c r="P688">
        <f t="shared" si="61"/>
        <v>0</v>
      </c>
      <c r="Q688" t="str">
        <f t="shared" si="64"/>
        <v>technology</v>
      </c>
      <c r="R688" t="str">
        <f t="shared" si="65"/>
        <v>wearables</v>
      </c>
      <c r="S688" s="10">
        <f t="shared" si="62"/>
        <v>42189.673263888893</v>
      </c>
      <c r="T688" s="10">
        <f t="shared" si="6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6">
        <f t="shared" si="60"/>
        <v>591.66999999999996</v>
      </c>
      <c r="N689" t="b">
        <v>0</v>
      </c>
      <c r="O689" t="s">
        <v>8273</v>
      </c>
      <c r="P689">
        <f t="shared" si="61"/>
        <v>4</v>
      </c>
      <c r="Q689" t="str">
        <f t="shared" si="64"/>
        <v>technology</v>
      </c>
      <c r="R689" t="str">
        <f t="shared" si="65"/>
        <v>wearables</v>
      </c>
      <c r="S689" s="10">
        <f t="shared" si="62"/>
        <v>42711.750613425931</v>
      </c>
      <c r="T689" s="10">
        <f t="shared" si="6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6">
        <f t="shared" si="60"/>
        <v>405.5</v>
      </c>
      <c r="N690" t="b">
        <v>0</v>
      </c>
      <c r="O690" t="s">
        <v>8273</v>
      </c>
      <c r="P690">
        <f t="shared" si="61"/>
        <v>73</v>
      </c>
      <c r="Q690" t="str">
        <f t="shared" si="64"/>
        <v>technology</v>
      </c>
      <c r="R690" t="str">
        <f t="shared" si="65"/>
        <v>wearables</v>
      </c>
      <c r="S690" s="10">
        <f t="shared" si="62"/>
        <v>42262.104780092588</v>
      </c>
      <c r="T690" s="10">
        <f t="shared" si="6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6">
        <f t="shared" si="60"/>
        <v>343.15</v>
      </c>
      <c r="N691" t="b">
        <v>0</v>
      </c>
      <c r="O691" t="s">
        <v>8273</v>
      </c>
      <c r="P691">
        <f t="shared" si="61"/>
        <v>58</v>
      </c>
      <c r="Q691" t="str">
        <f t="shared" si="64"/>
        <v>technology</v>
      </c>
      <c r="R691" t="str">
        <f t="shared" si="65"/>
        <v>wearables</v>
      </c>
      <c r="S691" s="10">
        <f t="shared" si="62"/>
        <v>42675.66778935185</v>
      </c>
      <c r="T691" s="10">
        <f t="shared" si="6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6">
        <f t="shared" si="60"/>
        <v>72.59</v>
      </c>
      <c r="N692" t="b">
        <v>0</v>
      </c>
      <c r="O692" t="s">
        <v>8273</v>
      </c>
      <c r="P692">
        <f t="shared" si="61"/>
        <v>12</v>
      </c>
      <c r="Q692" t="str">
        <f t="shared" si="64"/>
        <v>technology</v>
      </c>
      <c r="R692" t="str">
        <f t="shared" si="65"/>
        <v>wearables</v>
      </c>
      <c r="S692" s="10">
        <f t="shared" si="62"/>
        <v>42579.634733796294</v>
      </c>
      <c r="T692" s="10">
        <f t="shared" si="6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6">
        <f t="shared" si="60"/>
        <v>26</v>
      </c>
      <c r="N693" t="b">
        <v>0</v>
      </c>
      <c r="O693" t="s">
        <v>8273</v>
      </c>
      <c r="P693">
        <f t="shared" si="61"/>
        <v>1</v>
      </c>
      <c r="Q693" t="str">
        <f t="shared" si="64"/>
        <v>technology</v>
      </c>
      <c r="R693" t="str">
        <f t="shared" si="65"/>
        <v>wearables</v>
      </c>
      <c r="S693" s="10">
        <f t="shared" si="62"/>
        <v>42158.028310185182</v>
      </c>
      <c r="T693" s="10">
        <f t="shared" si="6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6">
        <f t="shared" si="60"/>
        <v>6.5</v>
      </c>
      <c r="N694" t="b">
        <v>0</v>
      </c>
      <c r="O694" t="s">
        <v>8273</v>
      </c>
      <c r="P694">
        <f t="shared" si="61"/>
        <v>7</v>
      </c>
      <c r="Q694" t="str">
        <f t="shared" si="64"/>
        <v>technology</v>
      </c>
      <c r="R694" t="str">
        <f t="shared" si="65"/>
        <v>wearables</v>
      </c>
      <c r="S694" s="10">
        <f t="shared" si="62"/>
        <v>42696.37572916667</v>
      </c>
      <c r="T694" s="10">
        <f t="shared" si="6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6">
        <f t="shared" si="60"/>
        <v>119.39</v>
      </c>
      <c r="N695" t="b">
        <v>0</v>
      </c>
      <c r="O695" t="s">
        <v>8273</v>
      </c>
      <c r="P695">
        <f t="shared" si="61"/>
        <v>35</v>
      </c>
      <c r="Q695" t="str">
        <f t="shared" si="64"/>
        <v>technology</v>
      </c>
      <c r="R695" t="str">
        <f t="shared" si="65"/>
        <v>wearables</v>
      </c>
      <c r="S695" s="10">
        <f t="shared" si="62"/>
        <v>42094.808182870373</v>
      </c>
      <c r="T695" s="10">
        <f t="shared" si="6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6">
        <f t="shared" si="60"/>
        <v>84.29</v>
      </c>
      <c r="N696" t="b">
        <v>0</v>
      </c>
      <c r="O696" t="s">
        <v>8273</v>
      </c>
      <c r="P696">
        <f t="shared" si="61"/>
        <v>0</v>
      </c>
      <c r="Q696" t="str">
        <f t="shared" si="64"/>
        <v>technology</v>
      </c>
      <c r="R696" t="str">
        <f t="shared" si="65"/>
        <v>wearables</v>
      </c>
      <c r="S696" s="10">
        <f t="shared" si="62"/>
        <v>42737.663877314815</v>
      </c>
      <c r="T696" s="10">
        <f t="shared" si="6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6">
        <f t="shared" si="60"/>
        <v>90.86</v>
      </c>
      <c r="N697" t="b">
        <v>0</v>
      </c>
      <c r="O697" t="s">
        <v>8273</v>
      </c>
      <c r="P697">
        <f t="shared" si="61"/>
        <v>1</v>
      </c>
      <c r="Q697" t="str">
        <f t="shared" si="64"/>
        <v>technology</v>
      </c>
      <c r="R697" t="str">
        <f t="shared" si="65"/>
        <v>wearables</v>
      </c>
      <c r="S697" s="10">
        <f t="shared" si="62"/>
        <v>41913.521064814813</v>
      </c>
      <c r="T697" s="10">
        <f t="shared" si="6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6">
        <f t="shared" si="60"/>
        <v>1</v>
      </c>
      <c r="N698" t="b">
        <v>0</v>
      </c>
      <c r="O698" t="s">
        <v>8273</v>
      </c>
      <c r="P698">
        <f t="shared" si="61"/>
        <v>0</v>
      </c>
      <c r="Q698" t="str">
        <f t="shared" si="64"/>
        <v>technology</v>
      </c>
      <c r="R698" t="str">
        <f t="shared" si="65"/>
        <v>wearables</v>
      </c>
      <c r="S698" s="10">
        <f t="shared" si="62"/>
        <v>41815.927106481482</v>
      </c>
      <c r="T698" s="10">
        <f t="shared" si="6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6">
        <f t="shared" si="60"/>
        <v>20.34</v>
      </c>
      <c r="N699" t="b">
        <v>0</v>
      </c>
      <c r="O699" t="s">
        <v>8273</v>
      </c>
      <c r="P699">
        <f t="shared" si="61"/>
        <v>46</v>
      </c>
      <c r="Q699" t="str">
        <f t="shared" si="64"/>
        <v>technology</v>
      </c>
      <c r="R699" t="str">
        <f t="shared" si="65"/>
        <v>wearables</v>
      </c>
      <c r="S699" s="10">
        <f t="shared" si="62"/>
        <v>42388.523020833338</v>
      </c>
      <c r="T699" s="10">
        <f t="shared" si="6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6">
        <f t="shared" si="60"/>
        <v>530.69000000000005</v>
      </c>
      <c r="N700" t="b">
        <v>0</v>
      </c>
      <c r="O700" t="s">
        <v>8273</v>
      </c>
      <c r="P700">
        <f t="shared" si="61"/>
        <v>15</v>
      </c>
      <c r="Q700" t="str">
        <f t="shared" si="64"/>
        <v>technology</v>
      </c>
      <c r="R700" t="str">
        <f t="shared" si="65"/>
        <v>wearables</v>
      </c>
      <c r="S700" s="10">
        <f t="shared" si="62"/>
        <v>41866.931076388886</v>
      </c>
      <c r="T700" s="10">
        <f t="shared" si="6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6">
        <f t="shared" si="60"/>
        <v>120.39</v>
      </c>
      <c r="N701" t="b">
        <v>0</v>
      </c>
      <c r="O701" t="s">
        <v>8273</v>
      </c>
      <c r="P701">
        <f t="shared" si="61"/>
        <v>82</v>
      </c>
      <c r="Q701" t="str">
        <f t="shared" si="64"/>
        <v>technology</v>
      </c>
      <c r="R701" t="str">
        <f t="shared" si="65"/>
        <v>wearables</v>
      </c>
      <c r="S701" s="10">
        <f t="shared" si="62"/>
        <v>41563.485509259262</v>
      </c>
      <c r="T701" s="10">
        <f t="shared" si="6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6">
        <f t="shared" si="60"/>
        <v>13</v>
      </c>
      <c r="N702" t="b">
        <v>0</v>
      </c>
      <c r="O702" t="s">
        <v>8273</v>
      </c>
      <c r="P702">
        <f t="shared" si="61"/>
        <v>3</v>
      </c>
      <c r="Q702" t="str">
        <f t="shared" si="64"/>
        <v>technology</v>
      </c>
      <c r="R702" t="str">
        <f t="shared" si="65"/>
        <v>wearables</v>
      </c>
      <c r="S702" s="10">
        <f t="shared" si="62"/>
        <v>42715.688437500001</v>
      </c>
      <c r="T702" s="10">
        <f t="shared" si="6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6">
        <f t="shared" si="60"/>
        <v>291.33</v>
      </c>
      <c r="N703" t="b">
        <v>0</v>
      </c>
      <c r="O703" t="s">
        <v>8273</v>
      </c>
      <c r="P703">
        <f t="shared" si="61"/>
        <v>27</v>
      </c>
      <c r="Q703" t="str">
        <f t="shared" si="64"/>
        <v>technology</v>
      </c>
      <c r="R703" t="str">
        <f t="shared" si="65"/>
        <v>wearables</v>
      </c>
      <c r="S703" s="10">
        <f t="shared" si="62"/>
        <v>41813.662962962961</v>
      </c>
      <c r="T703" s="10">
        <f t="shared" si="6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6">
        <f t="shared" si="60"/>
        <v>124.92</v>
      </c>
      <c r="N704" t="b">
        <v>0</v>
      </c>
      <c r="O704" t="s">
        <v>8273</v>
      </c>
      <c r="P704">
        <f t="shared" si="61"/>
        <v>31</v>
      </c>
      <c r="Q704" t="str">
        <f t="shared" si="64"/>
        <v>technology</v>
      </c>
      <c r="R704" t="str">
        <f t="shared" si="65"/>
        <v>wearables</v>
      </c>
      <c r="S704" s="10">
        <f t="shared" si="62"/>
        <v>42668.726701388892</v>
      </c>
      <c r="T704" s="10">
        <f t="shared" si="6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6">
        <f t="shared" si="60"/>
        <v>119.57</v>
      </c>
      <c r="N705" t="b">
        <v>0</v>
      </c>
      <c r="O705" t="s">
        <v>8273</v>
      </c>
      <c r="P705">
        <f t="shared" si="61"/>
        <v>6</v>
      </c>
      <c r="Q705" t="str">
        <f t="shared" si="64"/>
        <v>technology</v>
      </c>
      <c r="R705" t="str">
        <f t="shared" si="65"/>
        <v>wearables</v>
      </c>
      <c r="S705" s="10">
        <f t="shared" si="62"/>
        <v>42711.950798611113</v>
      </c>
      <c r="T705" s="10">
        <f t="shared" si="6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6">
        <f t="shared" ref="M706:M769" si="66">ROUND(SUM(E706/L706),2)</f>
        <v>120.25</v>
      </c>
      <c r="N706" t="b">
        <v>0</v>
      </c>
      <c r="O706" t="s">
        <v>8273</v>
      </c>
      <c r="P706">
        <f t="shared" ref="P706:P769" si="67">+ROUND(SUM(E706/D706)*100,0)</f>
        <v>1</v>
      </c>
      <c r="Q706" t="str">
        <f t="shared" si="64"/>
        <v>technology</v>
      </c>
      <c r="R706" t="str">
        <f t="shared" si="65"/>
        <v>wearables</v>
      </c>
      <c r="S706" s="10">
        <f t="shared" ref="S706:S769" si="68">(((J706/60)/60)/24)+DATE(1970,1,1)</f>
        <v>42726.192916666667</v>
      </c>
      <c r="T706" s="10">
        <f t="shared" ref="T706:T769" si="69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6">
        <f t="shared" si="66"/>
        <v>195.4</v>
      </c>
      <c r="N707" t="b">
        <v>0</v>
      </c>
      <c r="O707" t="s">
        <v>8273</v>
      </c>
      <c r="P707">
        <f t="shared" si="67"/>
        <v>1</v>
      </c>
      <c r="Q707" t="str">
        <f t="shared" ref="Q707:Q770" si="70">LEFT(O707,FIND("/",O707)-1)</f>
        <v>technology</v>
      </c>
      <c r="R707" t="str">
        <f t="shared" ref="R707:R770" si="71">RIGHT(O707,LEN(O707)-FIND("/",O707))</f>
        <v>wearables</v>
      </c>
      <c r="S707" s="10">
        <f t="shared" si="68"/>
        <v>42726.491643518515</v>
      </c>
      <c r="T707" s="10">
        <f t="shared" si="69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6" t="e">
        <f t="shared" si="66"/>
        <v>#DIV/0!</v>
      </c>
      <c r="N708" t="b">
        <v>0</v>
      </c>
      <c r="O708" t="s">
        <v>8273</v>
      </c>
      <c r="P708">
        <f t="shared" si="67"/>
        <v>0</v>
      </c>
      <c r="Q708" t="str">
        <f t="shared" si="70"/>
        <v>technology</v>
      </c>
      <c r="R708" t="str">
        <f t="shared" si="71"/>
        <v>wearables</v>
      </c>
      <c r="S708" s="10">
        <f t="shared" si="68"/>
        <v>42676.995173611111</v>
      </c>
      <c r="T708" s="10">
        <f t="shared" si="69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6">
        <f t="shared" si="66"/>
        <v>117.7</v>
      </c>
      <c r="N709" t="b">
        <v>0</v>
      </c>
      <c r="O709" t="s">
        <v>8273</v>
      </c>
      <c r="P709">
        <f t="shared" si="67"/>
        <v>79</v>
      </c>
      <c r="Q709" t="str">
        <f t="shared" si="70"/>
        <v>technology</v>
      </c>
      <c r="R709" t="str">
        <f t="shared" si="71"/>
        <v>wearables</v>
      </c>
      <c r="S709" s="10">
        <f t="shared" si="68"/>
        <v>42696.663506944446</v>
      </c>
      <c r="T709" s="10">
        <f t="shared" si="69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6">
        <f t="shared" si="66"/>
        <v>23.95</v>
      </c>
      <c r="N710" t="b">
        <v>0</v>
      </c>
      <c r="O710" t="s">
        <v>8273</v>
      </c>
      <c r="P710">
        <f t="shared" si="67"/>
        <v>22</v>
      </c>
      <c r="Q710" t="str">
        <f t="shared" si="70"/>
        <v>technology</v>
      </c>
      <c r="R710" t="str">
        <f t="shared" si="71"/>
        <v>wearables</v>
      </c>
      <c r="S710" s="10">
        <f t="shared" si="68"/>
        <v>41835.581018518518</v>
      </c>
      <c r="T710" s="10">
        <f t="shared" si="69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6">
        <f t="shared" si="66"/>
        <v>30.5</v>
      </c>
      <c r="N711" t="b">
        <v>0</v>
      </c>
      <c r="O711" t="s">
        <v>8273</v>
      </c>
      <c r="P711">
        <f t="shared" si="67"/>
        <v>0</v>
      </c>
      <c r="Q711" t="str">
        <f t="shared" si="70"/>
        <v>technology</v>
      </c>
      <c r="R711" t="str">
        <f t="shared" si="71"/>
        <v>wearables</v>
      </c>
      <c r="S711" s="10">
        <f t="shared" si="68"/>
        <v>41948.041192129633</v>
      </c>
      <c r="T711" s="10">
        <f t="shared" si="69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6" t="e">
        <f t="shared" si="66"/>
        <v>#DIV/0!</v>
      </c>
      <c r="N712" t="b">
        <v>0</v>
      </c>
      <c r="O712" t="s">
        <v>8273</v>
      </c>
      <c r="P712">
        <f t="shared" si="67"/>
        <v>0</v>
      </c>
      <c r="Q712" t="str">
        <f t="shared" si="70"/>
        <v>technology</v>
      </c>
      <c r="R712" t="str">
        <f t="shared" si="71"/>
        <v>wearables</v>
      </c>
      <c r="S712" s="10">
        <f t="shared" si="68"/>
        <v>41837.984976851854</v>
      </c>
      <c r="T712" s="10">
        <f t="shared" si="69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6">
        <f t="shared" si="66"/>
        <v>99.97</v>
      </c>
      <c r="N713" t="b">
        <v>0</v>
      </c>
      <c r="O713" t="s">
        <v>8273</v>
      </c>
      <c r="P713">
        <f t="shared" si="67"/>
        <v>34</v>
      </c>
      <c r="Q713" t="str">
        <f t="shared" si="70"/>
        <v>technology</v>
      </c>
      <c r="R713" t="str">
        <f t="shared" si="71"/>
        <v>wearables</v>
      </c>
      <c r="S713" s="10">
        <f t="shared" si="68"/>
        <v>42678.459120370375</v>
      </c>
      <c r="T713" s="10">
        <f t="shared" si="69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6">
        <f t="shared" si="66"/>
        <v>26.25</v>
      </c>
      <c r="N714" t="b">
        <v>0</v>
      </c>
      <c r="O714" t="s">
        <v>8273</v>
      </c>
      <c r="P714">
        <f t="shared" si="67"/>
        <v>0</v>
      </c>
      <c r="Q714" t="str">
        <f t="shared" si="70"/>
        <v>technology</v>
      </c>
      <c r="R714" t="str">
        <f t="shared" si="71"/>
        <v>wearables</v>
      </c>
      <c r="S714" s="10">
        <f t="shared" si="68"/>
        <v>42384.680925925932</v>
      </c>
      <c r="T714" s="10">
        <f t="shared" si="69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6">
        <f t="shared" si="66"/>
        <v>199</v>
      </c>
      <c r="N715" t="b">
        <v>0</v>
      </c>
      <c r="O715" t="s">
        <v>8273</v>
      </c>
      <c r="P715">
        <f t="shared" si="67"/>
        <v>1</v>
      </c>
      <c r="Q715" t="str">
        <f t="shared" si="70"/>
        <v>technology</v>
      </c>
      <c r="R715" t="str">
        <f t="shared" si="71"/>
        <v>wearables</v>
      </c>
      <c r="S715" s="10">
        <f t="shared" si="68"/>
        <v>42496.529305555552</v>
      </c>
      <c r="T715" s="10">
        <f t="shared" si="69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6">
        <f t="shared" si="66"/>
        <v>80.319999999999993</v>
      </c>
      <c r="N716" t="b">
        <v>0</v>
      </c>
      <c r="O716" t="s">
        <v>8273</v>
      </c>
      <c r="P716">
        <f t="shared" si="67"/>
        <v>15</v>
      </c>
      <c r="Q716" t="str">
        <f t="shared" si="70"/>
        <v>technology</v>
      </c>
      <c r="R716" t="str">
        <f t="shared" si="71"/>
        <v>wearables</v>
      </c>
      <c r="S716" s="10">
        <f t="shared" si="68"/>
        <v>42734.787986111114</v>
      </c>
      <c r="T716" s="10">
        <f t="shared" si="69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6">
        <f t="shared" si="66"/>
        <v>115.75</v>
      </c>
      <c r="N717" t="b">
        <v>0</v>
      </c>
      <c r="O717" t="s">
        <v>8273</v>
      </c>
      <c r="P717">
        <f t="shared" si="67"/>
        <v>5</v>
      </c>
      <c r="Q717" t="str">
        <f t="shared" si="70"/>
        <v>technology</v>
      </c>
      <c r="R717" t="str">
        <f t="shared" si="71"/>
        <v>wearables</v>
      </c>
      <c r="S717" s="10">
        <f t="shared" si="68"/>
        <v>42273.090740740736</v>
      </c>
      <c r="T717" s="10">
        <f t="shared" si="69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6">
        <f t="shared" si="66"/>
        <v>44.69</v>
      </c>
      <c r="N718" t="b">
        <v>0</v>
      </c>
      <c r="O718" t="s">
        <v>8273</v>
      </c>
      <c r="P718">
        <f t="shared" si="67"/>
        <v>10</v>
      </c>
      <c r="Q718" t="str">
        <f t="shared" si="70"/>
        <v>technology</v>
      </c>
      <c r="R718" t="str">
        <f t="shared" si="71"/>
        <v>wearables</v>
      </c>
      <c r="S718" s="10">
        <f t="shared" si="68"/>
        <v>41940.658645833333</v>
      </c>
      <c r="T718" s="10">
        <f t="shared" si="69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6">
        <f t="shared" si="66"/>
        <v>76.25</v>
      </c>
      <c r="N719" t="b">
        <v>0</v>
      </c>
      <c r="O719" t="s">
        <v>8273</v>
      </c>
      <c r="P719">
        <f t="shared" si="67"/>
        <v>0</v>
      </c>
      <c r="Q719" t="str">
        <f t="shared" si="70"/>
        <v>technology</v>
      </c>
      <c r="R719" t="str">
        <f t="shared" si="71"/>
        <v>wearables</v>
      </c>
      <c r="S719" s="10">
        <f t="shared" si="68"/>
        <v>41857.854189814818</v>
      </c>
      <c r="T719" s="10">
        <f t="shared" si="69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6">
        <f t="shared" si="66"/>
        <v>22.5</v>
      </c>
      <c r="N720" t="b">
        <v>0</v>
      </c>
      <c r="O720" t="s">
        <v>8273</v>
      </c>
      <c r="P720">
        <f t="shared" si="67"/>
        <v>1</v>
      </c>
      <c r="Q720" t="str">
        <f t="shared" si="70"/>
        <v>technology</v>
      </c>
      <c r="R720" t="str">
        <f t="shared" si="71"/>
        <v>wearables</v>
      </c>
      <c r="S720" s="10">
        <f t="shared" si="68"/>
        <v>42752.845451388886</v>
      </c>
      <c r="T720" s="10">
        <f t="shared" si="69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6">
        <f t="shared" si="66"/>
        <v>19.399999999999999</v>
      </c>
      <c r="N721" t="b">
        <v>0</v>
      </c>
      <c r="O721" t="s">
        <v>8273</v>
      </c>
      <c r="P721">
        <f t="shared" si="67"/>
        <v>1</v>
      </c>
      <c r="Q721" t="str">
        <f t="shared" si="70"/>
        <v>technology</v>
      </c>
      <c r="R721" t="str">
        <f t="shared" si="71"/>
        <v>wearables</v>
      </c>
      <c r="S721" s="10">
        <f t="shared" si="68"/>
        <v>42409.040231481486</v>
      </c>
      <c r="T721" s="10">
        <f t="shared" si="69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6">
        <f t="shared" si="66"/>
        <v>66.709999999999994</v>
      </c>
      <c r="N722" t="b">
        <v>1</v>
      </c>
      <c r="O722" t="s">
        <v>8274</v>
      </c>
      <c r="P722">
        <f t="shared" si="67"/>
        <v>144</v>
      </c>
      <c r="Q722" t="str">
        <f t="shared" si="70"/>
        <v>publishing</v>
      </c>
      <c r="R722" t="str">
        <f t="shared" si="71"/>
        <v>nonfiction</v>
      </c>
      <c r="S722" s="10">
        <f t="shared" si="68"/>
        <v>40909.649201388893</v>
      </c>
      <c r="T722" s="10">
        <f t="shared" si="69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6">
        <f t="shared" si="66"/>
        <v>84.14</v>
      </c>
      <c r="N723" t="b">
        <v>1</v>
      </c>
      <c r="O723" t="s">
        <v>8274</v>
      </c>
      <c r="P723">
        <f t="shared" si="67"/>
        <v>122</v>
      </c>
      <c r="Q723" t="str">
        <f t="shared" si="70"/>
        <v>publishing</v>
      </c>
      <c r="R723" t="str">
        <f t="shared" si="71"/>
        <v>nonfiction</v>
      </c>
      <c r="S723" s="10">
        <f t="shared" si="68"/>
        <v>41807.571840277778</v>
      </c>
      <c r="T723" s="10">
        <f t="shared" si="69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6">
        <f t="shared" si="66"/>
        <v>215.73</v>
      </c>
      <c r="N724" t="b">
        <v>1</v>
      </c>
      <c r="O724" t="s">
        <v>8274</v>
      </c>
      <c r="P724">
        <f t="shared" si="67"/>
        <v>132</v>
      </c>
      <c r="Q724" t="str">
        <f t="shared" si="70"/>
        <v>publishing</v>
      </c>
      <c r="R724" t="str">
        <f t="shared" si="71"/>
        <v>nonfiction</v>
      </c>
      <c r="S724" s="10">
        <f t="shared" si="68"/>
        <v>40977.805300925924</v>
      </c>
      <c r="T724" s="10">
        <f t="shared" si="69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6">
        <f t="shared" si="66"/>
        <v>54.69</v>
      </c>
      <c r="N725" t="b">
        <v>1</v>
      </c>
      <c r="O725" t="s">
        <v>8274</v>
      </c>
      <c r="P725">
        <f t="shared" si="67"/>
        <v>109</v>
      </c>
      <c r="Q725" t="str">
        <f t="shared" si="70"/>
        <v>publishing</v>
      </c>
      <c r="R725" t="str">
        <f t="shared" si="71"/>
        <v>nonfiction</v>
      </c>
      <c r="S725" s="10">
        <f t="shared" si="68"/>
        <v>42184.816539351858</v>
      </c>
      <c r="T725" s="10">
        <f t="shared" si="69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6">
        <f t="shared" si="66"/>
        <v>51.63</v>
      </c>
      <c r="N726" t="b">
        <v>1</v>
      </c>
      <c r="O726" t="s">
        <v>8274</v>
      </c>
      <c r="P726">
        <f t="shared" si="67"/>
        <v>105</v>
      </c>
      <c r="Q726" t="str">
        <f t="shared" si="70"/>
        <v>publishing</v>
      </c>
      <c r="R726" t="str">
        <f t="shared" si="71"/>
        <v>nonfiction</v>
      </c>
      <c r="S726" s="10">
        <f t="shared" si="68"/>
        <v>40694.638460648144</v>
      </c>
      <c r="T726" s="10">
        <f t="shared" si="69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6">
        <f t="shared" si="66"/>
        <v>143.36000000000001</v>
      </c>
      <c r="N727" t="b">
        <v>1</v>
      </c>
      <c r="O727" t="s">
        <v>8274</v>
      </c>
      <c r="P727">
        <f t="shared" si="67"/>
        <v>100</v>
      </c>
      <c r="Q727" t="str">
        <f t="shared" si="70"/>
        <v>publishing</v>
      </c>
      <c r="R727" t="str">
        <f t="shared" si="71"/>
        <v>nonfiction</v>
      </c>
      <c r="S727" s="10">
        <f t="shared" si="68"/>
        <v>42321.626296296294</v>
      </c>
      <c r="T727" s="10">
        <f t="shared" si="69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6">
        <f t="shared" si="66"/>
        <v>72.430000000000007</v>
      </c>
      <c r="N728" t="b">
        <v>1</v>
      </c>
      <c r="O728" t="s">
        <v>8274</v>
      </c>
      <c r="P728">
        <f t="shared" si="67"/>
        <v>101</v>
      </c>
      <c r="Q728" t="str">
        <f t="shared" si="70"/>
        <v>publishing</v>
      </c>
      <c r="R728" t="str">
        <f t="shared" si="71"/>
        <v>nonfiction</v>
      </c>
      <c r="S728" s="10">
        <f t="shared" si="68"/>
        <v>41346.042673611111</v>
      </c>
      <c r="T728" s="10">
        <f t="shared" si="69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6">
        <f t="shared" si="66"/>
        <v>36.53</v>
      </c>
      <c r="N729" t="b">
        <v>1</v>
      </c>
      <c r="O729" t="s">
        <v>8274</v>
      </c>
      <c r="P729">
        <f t="shared" si="67"/>
        <v>156</v>
      </c>
      <c r="Q729" t="str">
        <f t="shared" si="70"/>
        <v>publishing</v>
      </c>
      <c r="R729" t="str">
        <f t="shared" si="71"/>
        <v>nonfiction</v>
      </c>
      <c r="S729" s="10">
        <f t="shared" si="68"/>
        <v>41247.020243055551</v>
      </c>
      <c r="T729" s="10">
        <f t="shared" si="69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6">
        <f t="shared" si="66"/>
        <v>60.9</v>
      </c>
      <c r="N730" t="b">
        <v>1</v>
      </c>
      <c r="O730" t="s">
        <v>8274</v>
      </c>
      <c r="P730">
        <f t="shared" si="67"/>
        <v>106</v>
      </c>
      <c r="Q730" t="str">
        <f t="shared" si="70"/>
        <v>publishing</v>
      </c>
      <c r="R730" t="str">
        <f t="shared" si="71"/>
        <v>nonfiction</v>
      </c>
      <c r="S730" s="10">
        <f t="shared" si="68"/>
        <v>40731.837465277778</v>
      </c>
      <c r="T730" s="10">
        <f t="shared" si="69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6">
        <f t="shared" si="66"/>
        <v>43.55</v>
      </c>
      <c r="N731" t="b">
        <v>1</v>
      </c>
      <c r="O731" t="s">
        <v>8274</v>
      </c>
      <c r="P731">
        <f t="shared" si="67"/>
        <v>131</v>
      </c>
      <c r="Q731" t="str">
        <f t="shared" si="70"/>
        <v>publishing</v>
      </c>
      <c r="R731" t="str">
        <f t="shared" si="71"/>
        <v>nonfiction</v>
      </c>
      <c r="S731" s="10">
        <f t="shared" si="68"/>
        <v>41111.185891203706</v>
      </c>
      <c r="T731" s="10">
        <f t="shared" si="69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6">
        <f t="shared" si="66"/>
        <v>99.77</v>
      </c>
      <c r="N732" t="b">
        <v>1</v>
      </c>
      <c r="O732" t="s">
        <v>8274</v>
      </c>
      <c r="P732">
        <f t="shared" si="67"/>
        <v>132</v>
      </c>
      <c r="Q732" t="str">
        <f t="shared" si="70"/>
        <v>publishing</v>
      </c>
      <c r="R732" t="str">
        <f t="shared" si="71"/>
        <v>nonfiction</v>
      </c>
      <c r="S732" s="10">
        <f t="shared" si="68"/>
        <v>40854.745266203703</v>
      </c>
      <c r="T732" s="10">
        <f t="shared" si="69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6">
        <f t="shared" si="66"/>
        <v>88.73</v>
      </c>
      <c r="N733" t="b">
        <v>1</v>
      </c>
      <c r="O733" t="s">
        <v>8274</v>
      </c>
      <c r="P733">
        <f t="shared" si="67"/>
        <v>126</v>
      </c>
      <c r="Q733" t="str">
        <f t="shared" si="70"/>
        <v>publishing</v>
      </c>
      <c r="R733" t="str">
        <f t="shared" si="71"/>
        <v>nonfiction</v>
      </c>
      <c r="S733" s="10">
        <f t="shared" si="68"/>
        <v>40879.795682870368</v>
      </c>
      <c r="T733" s="10">
        <f t="shared" si="69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6">
        <f t="shared" si="66"/>
        <v>4.92</v>
      </c>
      <c r="N734" t="b">
        <v>1</v>
      </c>
      <c r="O734" t="s">
        <v>8274</v>
      </c>
      <c r="P734">
        <f t="shared" si="67"/>
        <v>160</v>
      </c>
      <c r="Q734" t="str">
        <f t="shared" si="70"/>
        <v>publishing</v>
      </c>
      <c r="R734" t="str">
        <f t="shared" si="71"/>
        <v>nonfiction</v>
      </c>
      <c r="S734" s="10">
        <f t="shared" si="68"/>
        <v>41486.424317129626</v>
      </c>
      <c r="T734" s="10">
        <f t="shared" si="69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6">
        <f t="shared" si="66"/>
        <v>17.82</v>
      </c>
      <c r="N735" t="b">
        <v>1</v>
      </c>
      <c r="O735" t="s">
        <v>8274</v>
      </c>
      <c r="P735">
        <f t="shared" si="67"/>
        <v>120</v>
      </c>
      <c r="Q735" t="str">
        <f t="shared" si="70"/>
        <v>publishing</v>
      </c>
      <c r="R735" t="str">
        <f t="shared" si="71"/>
        <v>nonfiction</v>
      </c>
      <c r="S735" s="10">
        <f t="shared" si="68"/>
        <v>41598.420046296298</v>
      </c>
      <c r="T735" s="10">
        <f t="shared" si="69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6">
        <f t="shared" si="66"/>
        <v>187.19</v>
      </c>
      <c r="N736" t="b">
        <v>1</v>
      </c>
      <c r="O736" t="s">
        <v>8274</v>
      </c>
      <c r="P736">
        <f t="shared" si="67"/>
        <v>126</v>
      </c>
      <c r="Q736" t="str">
        <f t="shared" si="70"/>
        <v>publishing</v>
      </c>
      <c r="R736" t="str">
        <f t="shared" si="71"/>
        <v>nonfiction</v>
      </c>
      <c r="S736" s="10">
        <f t="shared" si="68"/>
        <v>42102.164583333331</v>
      </c>
      <c r="T736" s="10">
        <f t="shared" si="69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6">
        <f t="shared" si="66"/>
        <v>234.81</v>
      </c>
      <c r="N737" t="b">
        <v>1</v>
      </c>
      <c r="O737" t="s">
        <v>8274</v>
      </c>
      <c r="P737">
        <f t="shared" si="67"/>
        <v>114</v>
      </c>
      <c r="Q737" t="str">
        <f t="shared" si="70"/>
        <v>publishing</v>
      </c>
      <c r="R737" t="str">
        <f t="shared" si="71"/>
        <v>nonfiction</v>
      </c>
      <c r="S737" s="10">
        <f t="shared" si="68"/>
        <v>41946.029467592591</v>
      </c>
      <c r="T737" s="10">
        <f t="shared" si="69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6">
        <f t="shared" si="66"/>
        <v>105.05</v>
      </c>
      <c r="N738" t="b">
        <v>1</v>
      </c>
      <c r="O738" t="s">
        <v>8274</v>
      </c>
      <c r="P738">
        <f t="shared" si="67"/>
        <v>315</v>
      </c>
      <c r="Q738" t="str">
        <f t="shared" si="70"/>
        <v>publishing</v>
      </c>
      <c r="R738" t="str">
        <f t="shared" si="71"/>
        <v>nonfiction</v>
      </c>
      <c r="S738" s="10">
        <f t="shared" si="68"/>
        <v>41579.734259259261</v>
      </c>
      <c r="T738" s="10">
        <f t="shared" si="69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6">
        <f t="shared" si="66"/>
        <v>56.67</v>
      </c>
      <c r="N739" t="b">
        <v>1</v>
      </c>
      <c r="O739" t="s">
        <v>8274</v>
      </c>
      <c r="P739">
        <f t="shared" si="67"/>
        <v>122</v>
      </c>
      <c r="Q739" t="str">
        <f t="shared" si="70"/>
        <v>publishing</v>
      </c>
      <c r="R739" t="str">
        <f t="shared" si="71"/>
        <v>nonfiction</v>
      </c>
      <c r="S739" s="10">
        <f t="shared" si="68"/>
        <v>41667.275312500002</v>
      </c>
      <c r="T739" s="10">
        <f t="shared" si="69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6">
        <f t="shared" si="66"/>
        <v>39.049999999999997</v>
      </c>
      <c r="N740" t="b">
        <v>1</v>
      </c>
      <c r="O740" t="s">
        <v>8274</v>
      </c>
      <c r="P740">
        <f t="shared" si="67"/>
        <v>107</v>
      </c>
      <c r="Q740" t="str">
        <f t="shared" si="70"/>
        <v>publishing</v>
      </c>
      <c r="R740" t="str">
        <f t="shared" si="71"/>
        <v>nonfiction</v>
      </c>
      <c r="S740" s="10">
        <f t="shared" si="68"/>
        <v>41943.604097222218</v>
      </c>
      <c r="T740" s="10">
        <f t="shared" si="69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6">
        <f t="shared" si="66"/>
        <v>68.349999999999994</v>
      </c>
      <c r="N741" t="b">
        <v>1</v>
      </c>
      <c r="O741" t="s">
        <v>8274</v>
      </c>
      <c r="P741">
        <f t="shared" si="67"/>
        <v>158</v>
      </c>
      <c r="Q741" t="str">
        <f t="shared" si="70"/>
        <v>publishing</v>
      </c>
      <c r="R741" t="str">
        <f t="shared" si="71"/>
        <v>nonfiction</v>
      </c>
      <c r="S741" s="10">
        <f t="shared" si="68"/>
        <v>41829.502650462964</v>
      </c>
      <c r="T741" s="10">
        <f t="shared" si="69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6">
        <f t="shared" si="66"/>
        <v>169.58</v>
      </c>
      <c r="N742" t="b">
        <v>1</v>
      </c>
      <c r="O742" t="s">
        <v>8274</v>
      </c>
      <c r="P742">
        <f t="shared" si="67"/>
        <v>107</v>
      </c>
      <c r="Q742" t="str">
        <f t="shared" si="70"/>
        <v>publishing</v>
      </c>
      <c r="R742" t="str">
        <f t="shared" si="71"/>
        <v>nonfiction</v>
      </c>
      <c r="S742" s="10">
        <f t="shared" si="68"/>
        <v>42162.146782407406</v>
      </c>
      <c r="T742" s="10">
        <f t="shared" si="69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6">
        <f t="shared" si="66"/>
        <v>141.41999999999999</v>
      </c>
      <c r="N743" t="b">
        <v>1</v>
      </c>
      <c r="O743" t="s">
        <v>8274</v>
      </c>
      <c r="P743">
        <f t="shared" si="67"/>
        <v>102</v>
      </c>
      <c r="Q743" t="str">
        <f t="shared" si="70"/>
        <v>publishing</v>
      </c>
      <c r="R743" t="str">
        <f t="shared" si="71"/>
        <v>nonfiction</v>
      </c>
      <c r="S743" s="10">
        <f t="shared" si="68"/>
        <v>41401.648217592592</v>
      </c>
      <c r="T743" s="10">
        <f t="shared" si="69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6">
        <f t="shared" si="66"/>
        <v>67.39</v>
      </c>
      <c r="N744" t="b">
        <v>1</v>
      </c>
      <c r="O744" t="s">
        <v>8274</v>
      </c>
      <c r="P744">
        <f t="shared" si="67"/>
        <v>111</v>
      </c>
      <c r="Q744" t="str">
        <f t="shared" si="70"/>
        <v>publishing</v>
      </c>
      <c r="R744" t="str">
        <f t="shared" si="71"/>
        <v>nonfiction</v>
      </c>
      <c r="S744" s="10">
        <f t="shared" si="68"/>
        <v>41689.917962962965</v>
      </c>
      <c r="T744" s="10">
        <f t="shared" si="69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6">
        <f t="shared" si="66"/>
        <v>54.27</v>
      </c>
      <c r="N745" t="b">
        <v>1</v>
      </c>
      <c r="O745" t="s">
        <v>8274</v>
      </c>
      <c r="P745">
        <f t="shared" si="67"/>
        <v>148</v>
      </c>
      <c r="Q745" t="str">
        <f t="shared" si="70"/>
        <v>publishing</v>
      </c>
      <c r="R745" t="str">
        <f t="shared" si="71"/>
        <v>nonfiction</v>
      </c>
      <c r="S745" s="10">
        <f t="shared" si="68"/>
        <v>40990.709317129629</v>
      </c>
      <c r="T745" s="10">
        <f t="shared" si="69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6">
        <f t="shared" si="66"/>
        <v>82.52</v>
      </c>
      <c r="N746" t="b">
        <v>1</v>
      </c>
      <c r="O746" t="s">
        <v>8274</v>
      </c>
      <c r="P746">
        <f t="shared" si="67"/>
        <v>102</v>
      </c>
      <c r="Q746" t="str">
        <f t="shared" si="70"/>
        <v>publishing</v>
      </c>
      <c r="R746" t="str">
        <f t="shared" si="71"/>
        <v>nonfiction</v>
      </c>
      <c r="S746" s="10">
        <f t="shared" si="68"/>
        <v>41226.95721064815</v>
      </c>
      <c r="T746" s="10">
        <f t="shared" si="69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6">
        <f t="shared" si="66"/>
        <v>53.73</v>
      </c>
      <c r="N747" t="b">
        <v>1</v>
      </c>
      <c r="O747" t="s">
        <v>8274</v>
      </c>
      <c r="P747">
        <f t="shared" si="67"/>
        <v>179</v>
      </c>
      <c r="Q747" t="str">
        <f t="shared" si="70"/>
        <v>publishing</v>
      </c>
      <c r="R747" t="str">
        <f t="shared" si="71"/>
        <v>nonfiction</v>
      </c>
      <c r="S747" s="10">
        <f t="shared" si="68"/>
        <v>41367.572280092594</v>
      </c>
      <c r="T747" s="10">
        <f t="shared" si="69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6">
        <f t="shared" si="66"/>
        <v>34.21</v>
      </c>
      <c r="N748" t="b">
        <v>1</v>
      </c>
      <c r="O748" t="s">
        <v>8274</v>
      </c>
      <c r="P748">
        <f t="shared" si="67"/>
        <v>111</v>
      </c>
      <c r="Q748" t="str">
        <f t="shared" si="70"/>
        <v>publishing</v>
      </c>
      <c r="R748" t="str">
        <f t="shared" si="71"/>
        <v>nonfiction</v>
      </c>
      <c r="S748" s="10">
        <f t="shared" si="68"/>
        <v>41157.042928240742</v>
      </c>
      <c r="T748" s="10">
        <f t="shared" si="69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6">
        <f t="shared" si="66"/>
        <v>127.33</v>
      </c>
      <c r="N749" t="b">
        <v>1</v>
      </c>
      <c r="O749" t="s">
        <v>8274</v>
      </c>
      <c r="P749">
        <f t="shared" si="67"/>
        <v>100</v>
      </c>
      <c r="Q749" t="str">
        <f t="shared" si="70"/>
        <v>publishing</v>
      </c>
      <c r="R749" t="str">
        <f t="shared" si="71"/>
        <v>nonfiction</v>
      </c>
      <c r="S749" s="10">
        <f t="shared" si="68"/>
        <v>41988.548831018517</v>
      </c>
      <c r="T749" s="10">
        <f t="shared" si="69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6">
        <f t="shared" si="66"/>
        <v>45.57</v>
      </c>
      <c r="N750" t="b">
        <v>1</v>
      </c>
      <c r="O750" t="s">
        <v>8274</v>
      </c>
      <c r="P750">
        <f t="shared" si="67"/>
        <v>100</v>
      </c>
      <c r="Q750" t="str">
        <f t="shared" si="70"/>
        <v>publishing</v>
      </c>
      <c r="R750" t="str">
        <f t="shared" si="71"/>
        <v>nonfiction</v>
      </c>
      <c r="S750" s="10">
        <f t="shared" si="68"/>
        <v>41831.846828703703</v>
      </c>
      <c r="T750" s="10">
        <f t="shared" si="69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6">
        <f t="shared" si="66"/>
        <v>95.96</v>
      </c>
      <c r="N751" t="b">
        <v>1</v>
      </c>
      <c r="O751" t="s">
        <v>8274</v>
      </c>
      <c r="P751">
        <f t="shared" si="67"/>
        <v>106</v>
      </c>
      <c r="Q751" t="str">
        <f t="shared" si="70"/>
        <v>publishing</v>
      </c>
      <c r="R751" t="str">
        <f t="shared" si="71"/>
        <v>nonfiction</v>
      </c>
      <c r="S751" s="10">
        <f t="shared" si="68"/>
        <v>42733.94131944445</v>
      </c>
      <c r="T751" s="10">
        <f t="shared" si="69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6">
        <f t="shared" si="66"/>
        <v>77.27</v>
      </c>
      <c r="N752" t="b">
        <v>1</v>
      </c>
      <c r="O752" t="s">
        <v>8274</v>
      </c>
      <c r="P752">
        <f t="shared" si="67"/>
        <v>103</v>
      </c>
      <c r="Q752" t="str">
        <f t="shared" si="70"/>
        <v>publishing</v>
      </c>
      <c r="R752" t="str">
        <f t="shared" si="71"/>
        <v>nonfiction</v>
      </c>
      <c r="S752" s="10">
        <f t="shared" si="68"/>
        <v>41299.878148148149</v>
      </c>
      <c r="T752" s="10">
        <f t="shared" si="69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6">
        <f t="shared" si="66"/>
        <v>57.34</v>
      </c>
      <c r="N753" t="b">
        <v>1</v>
      </c>
      <c r="O753" t="s">
        <v>8274</v>
      </c>
      <c r="P753">
        <f t="shared" si="67"/>
        <v>119</v>
      </c>
      <c r="Q753" t="str">
        <f t="shared" si="70"/>
        <v>publishing</v>
      </c>
      <c r="R753" t="str">
        <f t="shared" si="71"/>
        <v>nonfiction</v>
      </c>
      <c r="S753" s="10">
        <f t="shared" si="68"/>
        <v>40713.630497685182</v>
      </c>
      <c r="T753" s="10">
        <f t="shared" si="69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6">
        <f t="shared" si="66"/>
        <v>53.19</v>
      </c>
      <c r="N754" t="b">
        <v>1</v>
      </c>
      <c r="O754" t="s">
        <v>8274</v>
      </c>
      <c r="P754">
        <f t="shared" si="67"/>
        <v>112</v>
      </c>
      <c r="Q754" t="str">
        <f t="shared" si="70"/>
        <v>publishing</v>
      </c>
      <c r="R754" t="str">
        <f t="shared" si="71"/>
        <v>nonfiction</v>
      </c>
      <c r="S754" s="10">
        <f t="shared" si="68"/>
        <v>42639.421493055561</v>
      </c>
      <c r="T754" s="10">
        <f t="shared" si="69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6">
        <f t="shared" si="66"/>
        <v>492.31</v>
      </c>
      <c r="N755" t="b">
        <v>1</v>
      </c>
      <c r="O755" t="s">
        <v>8274</v>
      </c>
      <c r="P755">
        <f t="shared" si="67"/>
        <v>128</v>
      </c>
      <c r="Q755" t="str">
        <f t="shared" si="70"/>
        <v>publishing</v>
      </c>
      <c r="R755" t="str">
        <f t="shared" si="71"/>
        <v>nonfiction</v>
      </c>
      <c r="S755" s="10">
        <f t="shared" si="68"/>
        <v>42019.590173611112</v>
      </c>
      <c r="T755" s="10">
        <f t="shared" si="69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6">
        <f t="shared" si="66"/>
        <v>42.35</v>
      </c>
      <c r="N756" t="b">
        <v>1</v>
      </c>
      <c r="O756" t="s">
        <v>8274</v>
      </c>
      <c r="P756">
        <f t="shared" si="67"/>
        <v>104</v>
      </c>
      <c r="Q756" t="str">
        <f t="shared" si="70"/>
        <v>publishing</v>
      </c>
      <c r="R756" t="str">
        <f t="shared" si="71"/>
        <v>nonfiction</v>
      </c>
      <c r="S756" s="10">
        <f t="shared" si="68"/>
        <v>41249.749085648145</v>
      </c>
      <c r="T756" s="10">
        <f t="shared" si="69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6">
        <f t="shared" si="66"/>
        <v>37.47</v>
      </c>
      <c r="N757" t="b">
        <v>1</v>
      </c>
      <c r="O757" t="s">
        <v>8274</v>
      </c>
      <c r="P757">
        <f t="shared" si="67"/>
        <v>102</v>
      </c>
      <c r="Q757" t="str">
        <f t="shared" si="70"/>
        <v>publishing</v>
      </c>
      <c r="R757" t="str">
        <f t="shared" si="71"/>
        <v>nonfiction</v>
      </c>
      <c r="S757" s="10">
        <f t="shared" si="68"/>
        <v>41383.605057870373</v>
      </c>
      <c r="T757" s="10">
        <f t="shared" si="69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6">
        <f t="shared" si="66"/>
        <v>37.450000000000003</v>
      </c>
      <c r="N758" t="b">
        <v>1</v>
      </c>
      <c r="O758" t="s">
        <v>8274</v>
      </c>
      <c r="P758">
        <f t="shared" si="67"/>
        <v>118</v>
      </c>
      <c r="Q758" t="str">
        <f t="shared" si="70"/>
        <v>publishing</v>
      </c>
      <c r="R758" t="str">
        <f t="shared" si="71"/>
        <v>nonfiction</v>
      </c>
      <c r="S758" s="10">
        <f t="shared" si="68"/>
        <v>40590.766886574071</v>
      </c>
      <c r="T758" s="10">
        <f t="shared" si="69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6">
        <f t="shared" si="66"/>
        <v>33.06</v>
      </c>
      <c r="N759" t="b">
        <v>1</v>
      </c>
      <c r="O759" t="s">
        <v>8274</v>
      </c>
      <c r="P759">
        <f t="shared" si="67"/>
        <v>238</v>
      </c>
      <c r="Q759" t="str">
        <f t="shared" si="70"/>
        <v>publishing</v>
      </c>
      <c r="R759" t="str">
        <f t="shared" si="71"/>
        <v>nonfiction</v>
      </c>
      <c r="S759" s="10">
        <f t="shared" si="68"/>
        <v>41235.054560185185</v>
      </c>
      <c r="T759" s="10">
        <f t="shared" si="69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6">
        <f t="shared" si="66"/>
        <v>134.21</v>
      </c>
      <c r="N760" t="b">
        <v>1</v>
      </c>
      <c r="O760" t="s">
        <v>8274</v>
      </c>
      <c r="P760">
        <f t="shared" si="67"/>
        <v>102</v>
      </c>
      <c r="Q760" t="str">
        <f t="shared" si="70"/>
        <v>publishing</v>
      </c>
      <c r="R760" t="str">
        <f t="shared" si="71"/>
        <v>nonfiction</v>
      </c>
      <c r="S760" s="10">
        <f t="shared" si="68"/>
        <v>40429.836435185185</v>
      </c>
      <c r="T760" s="10">
        <f t="shared" si="69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6">
        <f t="shared" si="66"/>
        <v>51.47</v>
      </c>
      <c r="N761" t="b">
        <v>1</v>
      </c>
      <c r="O761" t="s">
        <v>8274</v>
      </c>
      <c r="P761">
        <f t="shared" si="67"/>
        <v>102</v>
      </c>
      <c r="Q761" t="str">
        <f t="shared" si="70"/>
        <v>publishing</v>
      </c>
      <c r="R761" t="str">
        <f t="shared" si="71"/>
        <v>nonfiction</v>
      </c>
      <c r="S761" s="10">
        <f t="shared" si="68"/>
        <v>41789.330312500002</v>
      </c>
      <c r="T761" s="10">
        <f t="shared" si="69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6" t="e">
        <f t="shared" si="66"/>
        <v>#DIV/0!</v>
      </c>
      <c r="N762" t="b">
        <v>0</v>
      </c>
      <c r="O762" t="s">
        <v>8275</v>
      </c>
      <c r="P762">
        <f t="shared" si="67"/>
        <v>0</v>
      </c>
      <c r="Q762" t="str">
        <f t="shared" si="70"/>
        <v>publishing</v>
      </c>
      <c r="R762" t="str">
        <f t="shared" si="71"/>
        <v>fiction</v>
      </c>
      <c r="S762" s="10">
        <f t="shared" si="68"/>
        <v>42670.764039351852</v>
      </c>
      <c r="T762" s="10">
        <f t="shared" si="69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6">
        <f t="shared" si="66"/>
        <v>39.17</v>
      </c>
      <c r="N763" t="b">
        <v>0</v>
      </c>
      <c r="O763" t="s">
        <v>8275</v>
      </c>
      <c r="P763">
        <f t="shared" si="67"/>
        <v>5</v>
      </c>
      <c r="Q763" t="str">
        <f t="shared" si="70"/>
        <v>publishing</v>
      </c>
      <c r="R763" t="str">
        <f t="shared" si="71"/>
        <v>fiction</v>
      </c>
      <c r="S763" s="10">
        <f t="shared" si="68"/>
        <v>41642.751458333332</v>
      </c>
      <c r="T763" s="10">
        <f t="shared" si="69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6" t="e">
        <f t="shared" si="66"/>
        <v>#DIV/0!</v>
      </c>
      <c r="N764" t="b">
        <v>0</v>
      </c>
      <c r="O764" t="s">
        <v>8275</v>
      </c>
      <c r="P764">
        <f t="shared" si="67"/>
        <v>0</v>
      </c>
      <c r="Q764" t="str">
        <f t="shared" si="70"/>
        <v>publishing</v>
      </c>
      <c r="R764" t="str">
        <f t="shared" si="71"/>
        <v>fiction</v>
      </c>
      <c r="S764" s="10">
        <f t="shared" si="68"/>
        <v>42690.858449074076</v>
      </c>
      <c r="T764" s="10">
        <f t="shared" si="69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6">
        <f t="shared" si="66"/>
        <v>5</v>
      </c>
      <c r="N765" t="b">
        <v>0</v>
      </c>
      <c r="O765" t="s">
        <v>8275</v>
      </c>
      <c r="P765">
        <f t="shared" si="67"/>
        <v>0</v>
      </c>
      <c r="Q765" t="str">
        <f t="shared" si="70"/>
        <v>publishing</v>
      </c>
      <c r="R765" t="str">
        <f t="shared" si="71"/>
        <v>fiction</v>
      </c>
      <c r="S765" s="10">
        <f t="shared" si="68"/>
        <v>41471.446851851848</v>
      </c>
      <c r="T765" s="10">
        <f t="shared" si="69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6" t="e">
        <f t="shared" si="66"/>
        <v>#DIV/0!</v>
      </c>
      <c r="N766" t="b">
        <v>0</v>
      </c>
      <c r="O766" t="s">
        <v>8275</v>
      </c>
      <c r="P766">
        <f t="shared" si="67"/>
        <v>0</v>
      </c>
      <c r="Q766" t="str">
        <f t="shared" si="70"/>
        <v>publishing</v>
      </c>
      <c r="R766" t="str">
        <f t="shared" si="71"/>
        <v>fiction</v>
      </c>
      <c r="S766" s="10">
        <f t="shared" si="68"/>
        <v>42227.173159722224</v>
      </c>
      <c r="T766" s="10">
        <f t="shared" si="69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6">
        <f t="shared" si="66"/>
        <v>57.3</v>
      </c>
      <c r="N767" t="b">
        <v>0</v>
      </c>
      <c r="O767" t="s">
        <v>8275</v>
      </c>
      <c r="P767">
        <f t="shared" si="67"/>
        <v>36</v>
      </c>
      <c r="Q767" t="str">
        <f t="shared" si="70"/>
        <v>publishing</v>
      </c>
      <c r="R767" t="str">
        <f t="shared" si="71"/>
        <v>fiction</v>
      </c>
      <c r="S767" s="10">
        <f t="shared" si="68"/>
        <v>41901.542638888888</v>
      </c>
      <c r="T767" s="10">
        <f t="shared" si="69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6" t="e">
        <f t="shared" si="66"/>
        <v>#DIV/0!</v>
      </c>
      <c r="N768" t="b">
        <v>0</v>
      </c>
      <c r="O768" t="s">
        <v>8275</v>
      </c>
      <c r="P768">
        <f t="shared" si="67"/>
        <v>0</v>
      </c>
      <c r="Q768" t="str">
        <f t="shared" si="70"/>
        <v>publishing</v>
      </c>
      <c r="R768" t="str">
        <f t="shared" si="71"/>
        <v>fiction</v>
      </c>
      <c r="S768" s="10">
        <f t="shared" si="68"/>
        <v>42021.783368055556</v>
      </c>
      <c r="T768" s="10">
        <f t="shared" si="69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6">
        <f t="shared" si="66"/>
        <v>59</v>
      </c>
      <c r="N769" t="b">
        <v>0</v>
      </c>
      <c r="O769" t="s">
        <v>8275</v>
      </c>
      <c r="P769">
        <f t="shared" si="67"/>
        <v>4</v>
      </c>
      <c r="Q769" t="str">
        <f t="shared" si="70"/>
        <v>publishing</v>
      </c>
      <c r="R769" t="str">
        <f t="shared" si="71"/>
        <v>fiction</v>
      </c>
      <c r="S769" s="10">
        <f t="shared" si="68"/>
        <v>42115.143634259264</v>
      </c>
      <c r="T769" s="10">
        <f t="shared" si="69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6" t="e">
        <f t="shared" ref="M770:M833" si="72">ROUND(SUM(E770/L770),2)</f>
        <v>#DIV/0!</v>
      </c>
      <c r="N770" t="b">
        <v>0</v>
      </c>
      <c r="O770" t="s">
        <v>8275</v>
      </c>
      <c r="P770">
        <f t="shared" ref="P770:P833" si="73">+ROUND(SUM(E770/D770)*100,0)</f>
        <v>0</v>
      </c>
      <c r="Q770" t="str">
        <f t="shared" si="70"/>
        <v>publishing</v>
      </c>
      <c r="R770" t="str">
        <f t="shared" si="71"/>
        <v>fiction</v>
      </c>
      <c r="S770" s="10">
        <f t="shared" ref="S770:S833" si="74">(((J770/60)/60)/24)+DATE(1970,1,1)</f>
        <v>41594.207060185188</v>
      </c>
      <c r="T770" s="10">
        <f t="shared" ref="T770:T833" si="75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6">
        <f t="shared" si="72"/>
        <v>31.85</v>
      </c>
      <c r="N771" t="b">
        <v>0</v>
      </c>
      <c r="O771" t="s">
        <v>8275</v>
      </c>
      <c r="P771">
        <f t="shared" si="73"/>
        <v>41</v>
      </c>
      <c r="Q771" t="str">
        <f t="shared" ref="Q771:Q834" si="76">LEFT(O771,FIND("/",O771)-1)</f>
        <v>publishing</v>
      </c>
      <c r="R771" t="str">
        <f t="shared" ref="R771:R834" si="77">RIGHT(O771,LEN(O771)-FIND("/",O771))</f>
        <v>fiction</v>
      </c>
      <c r="S771" s="10">
        <f t="shared" si="74"/>
        <v>41604.996458333335</v>
      </c>
      <c r="T771" s="10">
        <f t="shared" si="75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6" t="e">
        <f t="shared" si="72"/>
        <v>#DIV/0!</v>
      </c>
      <c r="N772" t="b">
        <v>0</v>
      </c>
      <c r="O772" t="s">
        <v>8275</v>
      </c>
      <c r="P772">
        <f t="shared" si="73"/>
        <v>0</v>
      </c>
      <c r="Q772" t="str">
        <f t="shared" si="76"/>
        <v>publishing</v>
      </c>
      <c r="R772" t="str">
        <f t="shared" si="77"/>
        <v>fiction</v>
      </c>
      <c r="S772" s="10">
        <f t="shared" si="74"/>
        <v>41289.999641203707</v>
      </c>
      <c r="T772" s="10">
        <f t="shared" si="75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6">
        <f t="shared" si="72"/>
        <v>10</v>
      </c>
      <c r="N773" t="b">
        <v>0</v>
      </c>
      <c r="O773" t="s">
        <v>8275</v>
      </c>
      <c r="P773">
        <f t="shared" si="73"/>
        <v>0</v>
      </c>
      <c r="Q773" t="str">
        <f t="shared" si="76"/>
        <v>publishing</v>
      </c>
      <c r="R773" t="str">
        <f t="shared" si="77"/>
        <v>fiction</v>
      </c>
      <c r="S773" s="10">
        <f t="shared" si="74"/>
        <v>42349.824097222227</v>
      </c>
      <c r="T773" s="10">
        <f t="shared" si="75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6">
        <f t="shared" si="72"/>
        <v>50</v>
      </c>
      <c r="N774" t="b">
        <v>0</v>
      </c>
      <c r="O774" t="s">
        <v>8275</v>
      </c>
      <c r="P774">
        <f t="shared" si="73"/>
        <v>3</v>
      </c>
      <c r="Q774" t="str">
        <f t="shared" si="76"/>
        <v>publishing</v>
      </c>
      <c r="R774" t="str">
        <f t="shared" si="77"/>
        <v>fiction</v>
      </c>
      <c r="S774" s="10">
        <f t="shared" si="74"/>
        <v>40068.056932870371</v>
      </c>
      <c r="T774" s="10">
        <f t="shared" si="75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6">
        <f t="shared" si="72"/>
        <v>16</v>
      </c>
      <c r="N775" t="b">
        <v>0</v>
      </c>
      <c r="O775" t="s">
        <v>8275</v>
      </c>
      <c r="P775">
        <f t="shared" si="73"/>
        <v>1</v>
      </c>
      <c r="Q775" t="str">
        <f t="shared" si="76"/>
        <v>publishing</v>
      </c>
      <c r="R775" t="str">
        <f t="shared" si="77"/>
        <v>fiction</v>
      </c>
      <c r="S775" s="10">
        <f t="shared" si="74"/>
        <v>42100.735937499994</v>
      </c>
      <c r="T775" s="10">
        <f t="shared" si="75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6">
        <f t="shared" si="72"/>
        <v>39</v>
      </c>
      <c r="N776" t="b">
        <v>0</v>
      </c>
      <c r="O776" t="s">
        <v>8275</v>
      </c>
      <c r="P776">
        <f t="shared" si="73"/>
        <v>70</v>
      </c>
      <c r="Q776" t="str">
        <f t="shared" si="76"/>
        <v>publishing</v>
      </c>
      <c r="R776" t="str">
        <f t="shared" si="77"/>
        <v>fiction</v>
      </c>
      <c r="S776" s="10">
        <f t="shared" si="74"/>
        <v>41663.780300925922</v>
      </c>
      <c r="T776" s="10">
        <f t="shared" si="75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6">
        <f t="shared" si="72"/>
        <v>34</v>
      </c>
      <c r="N777" t="b">
        <v>0</v>
      </c>
      <c r="O777" t="s">
        <v>8275</v>
      </c>
      <c r="P777">
        <f t="shared" si="73"/>
        <v>2</v>
      </c>
      <c r="Q777" t="str">
        <f t="shared" si="76"/>
        <v>publishing</v>
      </c>
      <c r="R777" t="str">
        <f t="shared" si="77"/>
        <v>fiction</v>
      </c>
      <c r="S777" s="10">
        <f t="shared" si="74"/>
        <v>40863.060127314813</v>
      </c>
      <c r="T777" s="10">
        <f t="shared" si="75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6">
        <f t="shared" si="72"/>
        <v>63.12</v>
      </c>
      <c r="N778" t="b">
        <v>0</v>
      </c>
      <c r="O778" t="s">
        <v>8275</v>
      </c>
      <c r="P778">
        <f t="shared" si="73"/>
        <v>51</v>
      </c>
      <c r="Q778" t="str">
        <f t="shared" si="76"/>
        <v>publishing</v>
      </c>
      <c r="R778" t="str">
        <f t="shared" si="77"/>
        <v>fiction</v>
      </c>
      <c r="S778" s="10">
        <f t="shared" si="74"/>
        <v>42250.685706018514</v>
      </c>
      <c r="T778" s="10">
        <f t="shared" si="75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6">
        <f t="shared" si="72"/>
        <v>7</v>
      </c>
      <c r="N779" t="b">
        <v>0</v>
      </c>
      <c r="O779" t="s">
        <v>8275</v>
      </c>
      <c r="P779">
        <f t="shared" si="73"/>
        <v>1</v>
      </c>
      <c r="Q779" t="str">
        <f t="shared" si="76"/>
        <v>publishing</v>
      </c>
      <c r="R779" t="str">
        <f t="shared" si="77"/>
        <v>fiction</v>
      </c>
      <c r="S779" s="10">
        <f t="shared" si="74"/>
        <v>41456.981215277774</v>
      </c>
      <c r="T779" s="10">
        <f t="shared" si="75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6">
        <f t="shared" si="72"/>
        <v>2</v>
      </c>
      <c r="N780" t="b">
        <v>0</v>
      </c>
      <c r="O780" t="s">
        <v>8275</v>
      </c>
      <c r="P780">
        <f t="shared" si="73"/>
        <v>0</v>
      </c>
      <c r="Q780" t="str">
        <f t="shared" si="76"/>
        <v>publishing</v>
      </c>
      <c r="R780" t="str">
        <f t="shared" si="77"/>
        <v>fiction</v>
      </c>
      <c r="S780" s="10">
        <f t="shared" si="74"/>
        <v>41729.702314814815</v>
      </c>
      <c r="T780" s="10">
        <f t="shared" si="75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6">
        <f t="shared" si="72"/>
        <v>66.67</v>
      </c>
      <c r="N781" t="b">
        <v>0</v>
      </c>
      <c r="O781" t="s">
        <v>8275</v>
      </c>
      <c r="P781">
        <f t="shared" si="73"/>
        <v>3</v>
      </c>
      <c r="Q781" t="str">
        <f t="shared" si="76"/>
        <v>publishing</v>
      </c>
      <c r="R781" t="str">
        <f t="shared" si="77"/>
        <v>fiction</v>
      </c>
      <c r="S781" s="10">
        <f t="shared" si="74"/>
        <v>40436.68408564815</v>
      </c>
      <c r="T781" s="10">
        <f t="shared" si="75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6">
        <f t="shared" si="72"/>
        <v>38.520000000000003</v>
      </c>
      <c r="N782" t="b">
        <v>1</v>
      </c>
      <c r="O782" t="s">
        <v>8276</v>
      </c>
      <c r="P782">
        <f t="shared" si="73"/>
        <v>104</v>
      </c>
      <c r="Q782" t="str">
        <f t="shared" si="76"/>
        <v>music</v>
      </c>
      <c r="R782" t="str">
        <f t="shared" si="77"/>
        <v>rock</v>
      </c>
      <c r="S782" s="10">
        <f t="shared" si="74"/>
        <v>40636.673900462964</v>
      </c>
      <c r="T782" s="10">
        <f t="shared" si="75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6">
        <f t="shared" si="72"/>
        <v>42.61</v>
      </c>
      <c r="N783" t="b">
        <v>1</v>
      </c>
      <c r="O783" t="s">
        <v>8276</v>
      </c>
      <c r="P783">
        <f t="shared" si="73"/>
        <v>133</v>
      </c>
      <c r="Q783" t="str">
        <f t="shared" si="76"/>
        <v>music</v>
      </c>
      <c r="R783" t="str">
        <f t="shared" si="77"/>
        <v>rock</v>
      </c>
      <c r="S783" s="10">
        <f t="shared" si="74"/>
        <v>41403.000856481485</v>
      </c>
      <c r="T783" s="10">
        <f t="shared" si="75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6">
        <f t="shared" si="72"/>
        <v>50</v>
      </c>
      <c r="N784" t="b">
        <v>1</v>
      </c>
      <c r="O784" t="s">
        <v>8276</v>
      </c>
      <c r="P784">
        <f t="shared" si="73"/>
        <v>100</v>
      </c>
      <c r="Q784" t="str">
        <f t="shared" si="76"/>
        <v>music</v>
      </c>
      <c r="R784" t="str">
        <f t="shared" si="77"/>
        <v>rock</v>
      </c>
      <c r="S784" s="10">
        <f t="shared" si="74"/>
        <v>41116.758125</v>
      </c>
      <c r="T784" s="10">
        <f t="shared" si="75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6">
        <f t="shared" si="72"/>
        <v>63.49</v>
      </c>
      <c r="N785" t="b">
        <v>1</v>
      </c>
      <c r="O785" t="s">
        <v>8276</v>
      </c>
      <c r="P785">
        <f t="shared" si="73"/>
        <v>148</v>
      </c>
      <c r="Q785" t="str">
        <f t="shared" si="76"/>
        <v>music</v>
      </c>
      <c r="R785" t="str">
        <f t="shared" si="77"/>
        <v>rock</v>
      </c>
      <c r="S785" s="10">
        <f t="shared" si="74"/>
        <v>40987.773715277777</v>
      </c>
      <c r="T785" s="10">
        <f t="shared" si="75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6">
        <f t="shared" si="72"/>
        <v>102.5</v>
      </c>
      <c r="N786" t="b">
        <v>1</v>
      </c>
      <c r="O786" t="s">
        <v>8276</v>
      </c>
      <c r="P786">
        <f t="shared" si="73"/>
        <v>103</v>
      </c>
      <c r="Q786" t="str">
        <f t="shared" si="76"/>
        <v>music</v>
      </c>
      <c r="R786" t="str">
        <f t="shared" si="77"/>
        <v>rock</v>
      </c>
      <c r="S786" s="10">
        <f t="shared" si="74"/>
        <v>41675.149525462963</v>
      </c>
      <c r="T786" s="10">
        <f t="shared" si="75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6">
        <f t="shared" si="72"/>
        <v>31.14</v>
      </c>
      <c r="N787" t="b">
        <v>1</v>
      </c>
      <c r="O787" t="s">
        <v>8276</v>
      </c>
      <c r="P787">
        <f t="shared" si="73"/>
        <v>181</v>
      </c>
      <c r="Q787" t="str">
        <f t="shared" si="76"/>
        <v>music</v>
      </c>
      <c r="R787" t="str">
        <f t="shared" si="77"/>
        <v>rock</v>
      </c>
      <c r="S787" s="10">
        <f t="shared" si="74"/>
        <v>41303.593923611108</v>
      </c>
      <c r="T787" s="10">
        <f t="shared" si="75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6">
        <f t="shared" si="72"/>
        <v>162.27000000000001</v>
      </c>
      <c r="N788" t="b">
        <v>1</v>
      </c>
      <c r="O788" t="s">
        <v>8276</v>
      </c>
      <c r="P788">
        <f t="shared" si="73"/>
        <v>143</v>
      </c>
      <c r="Q788" t="str">
        <f t="shared" si="76"/>
        <v>music</v>
      </c>
      <c r="R788" t="str">
        <f t="shared" si="77"/>
        <v>rock</v>
      </c>
      <c r="S788" s="10">
        <f t="shared" si="74"/>
        <v>40983.055949074071</v>
      </c>
      <c r="T788" s="10">
        <f t="shared" si="75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6">
        <f t="shared" si="72"/>
        <v>80.59</v>
      </c>
      <c r="N789" t="b">
        <v>1</v>
      </c>
      <c r="O789" t="s">
        <v>8276</v>
      </c>
      <c r="P789">
        <f t="shared" si="73"/>
        <v>114</v>
      </c>
      <c r="Q789" t="str">
        <f t="shared" si="76"/>
        <v>music</v>
      </c>
      <c r="R789" t="str">
        <f t="shared" si="77"/>
        <v>rock</v>
      </c>
      <c r="S789" s="10">
        <f t="shared" si="74"/>
        <v>41549.627615740741</v>
      </c>
      <c r="T789" s="10">
        <f t="shared" si="75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6">
        <f t="shared" si="72"/>
        <v>59.85</v>
      </c>
      <c r="N790" t="b">
        <v>1</v>
      </c>
      <c r="O790" t="s">
        <v>8276</v>
      </c>
      <c r="P790">
        <f t="shared" si="73"/>
        <v>204</v>
      </c>
      <c r="Q790" t="str">
        <f t="shared" si="76"/>
        <v>music</v>
      </c>
      <c r="R790" t="str">
        <f t="shared" si="77"/>
        <v>rock</v>
      </c>
      <c r="S790" s="10">
        <f t="shared" si="74"/>
        <v>41059.006805555553</v>
      </c>
      <c r="T790" s="10">
        <f t="shared" si="75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6">
        <f t="shared" si="72"/>
        <v>132.86000000000001</v>
      </c>
      <c r="N791" t="b">
        <v>1</v>
      </c>
      <c r="O791" t="s">
        <v>8276</v>
      </c>
      <c r="P791">
        <f t="shared" si="73"/>
        <v>109</v>
      </c>
      <c r="Q791" t="str">
        <f t="shared" si="76"/>
        <v>music</v>
      </c>
      <c r="R791" t="str">
        <f t="shared" si="77"/>
        <v>rock</v>
      </c>
      <c r="S791" s="10">
        <f t="shared" si="74"/>
        <v>41277.186111111114</v>
      </c>
      <c r="T791" s="10">
        <f t="shared" si="75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6">
        <f t="shared" si="72"/>
        <v>92.55</v>
      </c>
      <c r="N792" t="b">
        <v>1</v>
      </c>
      <c r="O792" t="s">
        <v>8276</v>
      </c>
      <c r="P792">
        <f t="shared" si="73"/>
        <v>144</v>
      </c>
      <c r="Q792" t="str">
        <f t="shared" si="76"/>
        <v>music</v>
      </c>
      <c r="R792" t="str">
        <f t="shared" si="77"/>
        <v>rock</v>
      </c>
      <c r="S792" s="10">
        <f t="shared" si="74"/>
        <v>41276.047905092593</v>
      </c>
      <c r="T792" s="10">
        <f t="shared" si="75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6">
        <f t="shared" si="72"/>
        <v>60.86</v>
      </c>
      <c r="N793" t="b">
        <v>1</v>
      </c>
      <c r="O793" t="s">
        <v>8276</v>
      </c>
      <c r="P793">
        <f t="shared" si="73"/>
        <v>104</v>
      </c>
      <c r="Q793" t="str">
        <f t="shared" si="76"/>
        <v>music</v>
      </c>
      <c r="R793" t="str">
        <f t="shared" si="77"/>
        <v>rock</v>
      </c>
      <c r="S793" s="10">
        <f t="shared" si="74"/>
        <v>41557.780624999999</v>
      </c>
      <c r="T793" s="10">
        <f t="shared" si="75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6">
        <f t="shared" si="72"/>
        <v>41.85</v>
      </c>
      <c r="N794" t="b">
        <v>1</v>
      </c>
      <c r="O794" t="s">
        <v>8276</v>
      </c>
      <c r="P794">
        <f t="shared" si="73"/>
        <v>100</v>
      </c>
      <c r="Q794" t="str">
        <f t="shared" si="76"/>
        <v>music</v>
      </c>
      <c r="R794" t="str">
        <f t="shared" si="77"/>
        <v>rock</v>
      </c>
      <c r="S794" s="10">
        <f t="shared" si="74"/>
        <v>41555.873645833337</v>
      </c>
      <c r="T794" s="10">
        <f t="shared" si="75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6">
        <f t="shared" si="72"/>
        <v>88.33</v>
      </c>
      <c r="N795" t="b">
        <v>1</v>
      </c>
      <c r="O795" t="s">
        <v>8276</v>
      </c>
      <c r="P795">
        <f t="shared" si="73"/>
        <v>103</v>
      </c>
      <c r="Q795" t="str">
        <f t="shared" si="76"/>
        <v>music</v>
      </c>
      <c r="R795" t="str">
        <f t="shared" si="77"/>
        <v>rock</v>
      </c>
      <c r="S795" s="10">
        <f t="shared" si="74"/>
        <v>41442.741249999999</v>
      </c>
      <c r="T795" s="10">
        <f t="shared" si="75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6">
        <f t="shared" si="72"/>
        <v>158.96</v>
      </c>
      <c r="N796" t="b">
        <v>1</v>
      </c>
      <c r="O796" t="s">
        <v>8276</v>
      </c>
      <c r="P796">
        <f t="shared" si="73"/>
        <v>105</v>
      </c>
      <c r="Q796" t="str">
        <f t="shared" si="76"/>
        <v>music</v>
      </c>
      <c r="R796" t="str">
        <f t="shared" si="77"/>
        <v>rock</v>
      </c>
      <c r="S796" s="10">
        <f t="shared" si="74"/>
        <v>40736.115011574075</v>
      </c>
      <c r="T796" s="10">
        <f t="shared" si="75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6">
        <f t="shared" si="72"/>
        <v>85.05</v>
      </c>
      <c r="N797" t="b">
        <v>1</v>
      </c>
      <c r="O797" t="s">
        <v>8276</v>
      </c>
      <c r="P797">
        <f t="shared" si="73"/>
        <v>112</v>
      </c>
      <c r="Q797" t="str">
        <f t="shared" si="76"/>
        <v>music</v>
      </c>
      <c r="R797" t="str">
        <f t="shared" si="77"/>
        <v>rock</v>
      </c>
      <c r="S797" s="10">
        <f t="shared" si="74"/>
        <v>40963.613032407404</v>
      </c>
      <c r="T797" s="10">
        <f t="shared" si="75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6">
        <f t="shared" si="72"/>
        <v>112.61</v>
      </c>
      <c r="N798" t="b">
        <v>1</v>
      </c>
      <c r="O798" t="s">
        <v>8276</v>
      </c>
      <c r="P798">
        <f t="shared" si="73"/>
        <v>101</v>
      </c>
      <c r="Q798" t="str">
        <f t="shared" si="76"/>
        <v>music</v>
      </c>
      <c r="R798" t="str">
        <f t="shared" si="77"/>
        <v>rock</v>
      </c>
      <c r="S798" s="10">
        <f t="shared" si="74"/>
        <v>41502.882928240739</v>
      </c>
      <c r="T798" s="10">
        <f t="shared" si="75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6">
        <f t="shared" si="72"/>
        <v>45.44</v>
      </c>
      <c r="N799" t="b">
        <v>1</v>
      </c>
      <c r="O799" t="s">
        <v>8276</v>
      </c>
      <c r="P799">
        <f t="shared" si="73"/>
        <v>108</v>
      </c>
      <c r="Q799" t="str">
        <f t="shared" si="76"/>
        <v>music</v>
      </c>
      <c r="R799" t="str">
        <f t="shared" si="77"/>
        <v>rock</v>
      </c>
      <c r="S799" s="10">
        <f t="shared" si="74"/>
        <v>40996.994074074071</v>
      </c>
      <c r="T799" s="10">
        <f t="shared" si="75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6">
        <f t="shared" si="72"/>
        <v>46.22</v>
      </c>
      <c r="N800" t="b">
        <v>1</v>
      </c>
      <c r="O800" t="s">
        <v>8276</v>
      </c>
      <c r="P800">
        <f t="shared" si="73"/>
        <v>115</v>
      </c>
      <c r="Q800" t="str">
        <f t="shared" si="76"/>
        <v>music</v>
      </c>
      <c r="R800" t="str">
        <f t="shared" si="77"/>
        <v>rock</v>
      </c>
      <c r="S800" s="10">
        <f t="shared" si="74"/>
        <v>41882.590127314819</v>
      </c>
      <c r="T800" s="10">
        <f t="shared" si="75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6">
        <f t="shared" si="72"/>
        <v>178.61</v>
      </c>
      <c r="N801" t="b">
        <v>1</v>
      </c>
      <c r="O801" t="s">
        <v>8276</v>
      </c>
      <c r="P801">
        <f t="shared" si="73"/>
        <v>100</v>
      </c>
      <c r="Q801" t="str">
        <f t="shared" si="76"/>
        <v>music</v>
      </c>
      <c r="R801" t="str">
        <f t="shared" si="77"/>
        <v>rock</v>
      </c>
      <c r="S801" s="10">
        <f t="shared" si="74"/>
        <v>40996.667199074072</v>
      </c>
      <c r="T801" s="10">
        <f t="shared" si="75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6">
        <f t="shared" si="72"/>
        <v>40.75</v>
      </c>
      <c r="N802" t="b">
        <v>1</v>
      </c>
      <c r="O802" t="s">
        <v>8276</v>
      </c>
      <c r="P802">
        <f t="shared" si="73"/>
        <v>152</v>
      </c>
      <c r="Q802" t="str">
        <f t="shared" si="76"/>
        <v>music</v>
      </c>
      <c r="R802" t="str">
        <f t="shared" si="77"/>
        <v>rock</v>
      </c>
      <c r="S802" s="10">
        <f t="shared" si="74"/>
        <v>41863.433495370373</v>
      </c>
      <c r="T802" s="10">
        <f t="shared" si="75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6">
        <f t="shared" si="72"/>
        <v>43.73</v>
      </c>
      <c r="N803" t="b">
        <v>1</v>
      </c>
      <c r="O803" t="s">
        <v>8276</v>
      </c>
      <c r="P803">
        <f t="shared" si="73"/>
        <v>112</v>
      </c>
      <c r="Q803" t="str">
        <f t="shared" si="76"/>
        <v>music</v>
      </c>
      <c r="R803" t="str">
        <f t="shared" si="77"/>
        <v>rock</v>
      </c>
      <c r="S803" s="10">
        <f t="shared" si="74"/>
        <v>40695.795370370368</v>
      </c>
      <c r="T803" s="10">
        <f t="shared" si="75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6">
        <f t="shared" si="72"/>
        <v>81.069999999999993</v>
      </c>
      <c r="N804" t="b">
        <v>1</v>
      </c>
      <c r="O804" t="s">
        <v>8276</v>
      </c>
      <c r="P804">
        <f t="shared" si="73"/>
        <v>101</v>
      </c>
      <c r="Q804" t="str">
        <f t="shared" si="76"/>
        <v>music</v>
      </c>
      <c r="R804" t="str">
        <f t="shared" si="77"/>
        <v>rock</v>
      </c>
      <c r="S804" s="10">
        <f t="shared" si="74"/>
        <v>41123.022268518522</v>
      </c>
      <c r="T804" s="10">
        <f t="shared" si="75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6">
        <f t="shared" si="72"/>
        <v>74.61</v>
      </c>
      <c r="N805" t="b">
        <v>1</v>
      </c>
      <c r="O805" t="s">
        <v>8276</v>
      </c>
      <c r="P805">
        <f t="shared" si="73"/>
        <v>123</v>
      </c>
      <c r="Q805" t="str">
        <f t="shared" si="76"/>
        <v>music</v>
      </c>
      <c r="R805" t="str">
        <f t="shared" si="77"/>
        <v>rock</v>
      </c>
      <c r="S805" s="10">
        <f t="shared" si="74"/>
        <v>40665.949976851851</v>
      </c>
      <c r="T805" s="10">
        <f t="shared" si="75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6">
        <f t="shared" si="72"/>
        <v>305.56</v>
      </c>
      <c r="N806" t="b">
        <v>1</v>
      </c>
      <c r="O806" t="s">
        <v>8276</v>
      </c>
      <c r="P806">
        <f t="shared" si="73"/>
        <v>100</v>
      </c>
      <c r="Q806" t="str">
        <f t="shared" si="76"/>
        <v>music</v>
      </c>
      <c r="R806" t="str">
        <f t="shared" si="77"/>
        <v>rock</v>
      </c>
      <c r="S806" s="10">
        <f t="shared" si="74"/>
        <v>40730.105625000004</v>
      </c>
      <c r="T806" s="10">
        <f t="shared" si="75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6">
        <f t="shared" si="72"/>
        <v>58.33</v>
      </c>
      <c r="N807" t="b">
        <v>1</v>
      </c>
      <c r="O807" t="s">
        <v>8276</v>
      </c>
      <c r="P807">
        <f t="shared" si="73"/>
        <v>105</v>
      </c>
      <c r="Q807" t="str">
        <f t="shared" si="76"/>
        <v>music</v>
      </c>
      <c r="R807" t="str">
        <f t="shared" si="77"/>
        <v>rock</v>
      </c>
      <c r="S807" s="10">
        <f t="shared" si="74"/>
        <v>40690.823055555556</v>
      </c>
      <c r="T807" s="10">
        <f t="shared" si="75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6">
        <f t="shared" si="72"/>
        <v>117.68</v>
      </c>
      <c r="N808" t="b">
        <v>1</v>
      </c>
      <c r="O808" t="s">
        <v>8276</v>
      </c>
      <c r="P808">
        <f t="shared" si="73"/>
        <v>104</v>
      </c>
      <c r="Q808" t="str">
        <f t="shared" si="76"/>
        <v>music</v>
      </c>
      <c r="R808" t="str">
        <f t="shared" si="77"/>
        <v>rock</v>
      </c>
      <c r="S808" s="10">
        <f t="shared" si="74"/>
        <v>40763.691423611112</v>
      </c>
      <c r="T808" s="10">
        <f t="shared" si="75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6">
        <f t="shared" si="72"/>
        <v>73.77</v>
      </c>
      <c r="N809" t="b">
        <v>1</v>
      </c>
      <c r="O809" t="s">
        <v>8276</v>
      </c>
      <c r="P809">
        <f t="shared" si="73"/>
        <v>105</v>
      </c>
      <c r="Q809" t="str">
        <f t="shared" si="76"/>
        <v>music</v>
      </c>
      <c r="R809" t="str">
        <f t="shared" si="77"/>
        <v>rock</v>
      </c>
      <c r="S809" s="10">
        <f t="shared" si="74"/>
        <v>42759.628599537042</v>
      </c>
      <c r="T809" s="10">
        <f t="shared" si="75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6">
        <f t="shared" si="72"/>
        <v>104.65</v>
      </c>
      <c r="N810" t="b">
        <v>1</v>
      </c>
      <c r="O810" t="s">
        <v>8276</v>
      </c>
      <c r="P810">
        <f t="shared" si="73"/>
        <v>100</v>
      </c>
      <c r="Q810" t="str">
        <f t="shared" si="76"/>
        <v>music</v>
      </c>
      <c r="R810" t="str">
        <f t="shared" si="77"/>
        <v>rock</v>
      </c>
      <c r="S810" s="10">
        <f t="shared" si="74"/>
        <v>41962.100532407407</v>
      </c>
      <c r="T810" s="10">
        <f t="shared" si="75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6">
        <f t="shared" si="72"/>
        <v>79.83</v>
      </c>
      <c r="N811" t="b">
        <v>1</v>
      </c>
      <c r="O811" t="s">
        <v>8276</v>
      </c>
      <c r="P811">
        <f t="shared" si="73"/>
        <v>104</v>
      </c>
      <c r="Q811" t="str">
        <f t="shared" si="76"/>
        <v>music</v>
      </c>
      <c r="R811" t="str">
        <f t="shared" si="77"/>
        <v>rock</v>
      </c>
      <c r="S811" s="10">
        <f t="shared" si="74"/>
        <v>41628.833680555559</v>
      </c>
      <c r="T811" s="10">
        <f t="shared" si="75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6">
        <f t="shared" si="72"/>
        <v>58.33</v>
      </c>
      <c r="N812" t="b">
        <v>1</v>
      </c>
      <c r="O812" t="s">
        <v>8276</v>
      </c>
      <c r="P812">
        <f t="shared" si="73"/>
        <v>105</v>
      </c>
      <c r="Q812" t="str">
        <f t="shared" si="76"/>
        <v>music</v>
      </c>
      <c r="R812" t="str">
        <f t="shared" si="77"/>
        <v>rock</v>
      </c>
      <c r="S812" s="10">
        <f t="shared" si="74"/>
        <v>41123.056273148148</v>
      </c>
      <c r="T812" s="10">
        <f t="shared" si="75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6">
        <f t="shared" si="72"/>
        <v>86.67</v>
      </c>
      <c r="N813" t="b">
        <v>1</v>
      </c>
      <c r="O813" t="s">
        <v>8276</v>
      </c>
      <c r="P813">
        <f t="shared" si="73"/>
        <v>104</v>
      </c>
      <c r="Q813" t="str">
        <f t="shared" si="76"/>
        <v>music</v>
      </c>
      <c r="R813" t="str">
        <f t="shared" si="77"/>
        <v>rock</v>
      </c>
      <c r="S813" s="10">
        <f t="shared" si="74"/>
        <v>41443.643541666665</v>
      </c>
      <c r="T813" s="10">
        <f t="shared" si="75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6">
        <f t="shared" si="72"/>
        <v>27.61</v>
      </c>
      <c r="N814" t="b">
        <v>1</v>
      </c>
      <c r="O814" t="s">
        <v>8276</v>
      </c>
      <c r="P814">
        <f t="shared" si="73"/>
        <v>152</v>
      </c>
      <c r="Q814" t="str">
        <f t="shared" si="76"/>
        <v>music</v>
      </c>
      <c r="R814" t="str">
        <f t="shared" si="77"/>
        <v>rock</v>
      </c>
      <c r="S814" s="10">
        <f t="shared" si="74"/>
        <v>41282.017962962964</v>
      </c>
      <c r="T814" s="10">
        <f t="shared" si="75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6">
        <f t="shared" si="72"/>
        <v>25</v>
      </c>
      <c r="N815" t="b">
        <v>1</v>
      </c>
      <c r="O815" t="s">
        <v>8276</v>
      </c>
      <c r="P815">
        <f t="shared" si="73"/>
        <v>160</v>
      </c>
      <c r="Q815" t="str">
        <f t="shared" si="76"/>
        <v>music</v>
      </c>
      <c r="R815" t="str">
        <f t="shared" si="77"/>
        <v>rock</v>
      </c>
      <c r="S815" s="10">
        <f t="shared" si="74"/>
        <v>41080.960243055553</v>
      </c>
      <c r="T815" s="10">
        <f t="shared" si="75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6">
        <f t="shared" si="72"/>
        <v>45.46</v>
      </c>
      <c r="N816" t="b">
        <v>1</v>
      </c>
      <c r="O816" t="s">
        <v>8276</v>
      </c>
      <c r="P816">
        <f t="shared" si="73"/>
        <v>127</v>
      </c>
      <c r="Q816" t="str">
        <f t="shared" si="76"/>
        <v>music</v>
      </c>
      <c r="R816" t="str">
        <f t="shared" si="77"/>
        <v>rock</v>
      </c>
      <c r="S816" s="10">
        <f t="shared" si="74"/>
        <v>40679.743067129632</v>
      </c>
      <c r="T816" s="10">
        <f t="shared" si="75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6">
        <f t="shared" si="72"/>
        <v>99.53</v>
      </c>
      <c r="N817" t="b">
        <v>1</v>
      </c>
      <c r="O817" t="s">
        <v>8276</v>
      </c>
      <c r="P817">
        <f t="shared" si="73"/>
        <v>107</v>
      </c>
      <c r="Q817" t="str">
        <f t="shared" si="76"/>
        <v>music</v>
      </c>
      <c r="R817" t="str">
        <f t="shared" si="77"/>
        <v>rock</v>
      </c>
      <c r="S817" s="10">
        <f t="shared" si="74"/>
        <v>41914.917858796296</v>
      </c>
      <c r="T817" s="10">
        <f t="shared" si="75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6">
        <f t="shared" si="72"/>
        <v>39.31</v>
      </c>
      <c r="N818" t="b">
        <v>1</v>
      </c>
      <c r="O818" t="s">
        <v>8276</v>
      </c>
      <c r="P818">
        <f t="shared" si="73"/>
        <v>115</v>
      </c>
      <c r="Q818" t="str">
        <f t="shared" si="76"/>
        <v>music</v>
      </c>
      <c r="R818" t="str">
        <f t="shared" si="77"/>
        <v>rock</v>
      </c>
      <c r="S818" s="10">
        <f t="shared" si="74"/>
        <v>41341.870868055557</v>
      </c>
      <c r="T818" s="10">
        <f t="shared" si="75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6">
        <f t="shared" si="72"/>
        <v>89.42</v>
      </c>
      <c r="N819" t="b">
        <v>1</v>
      </c>
      <c r="O819" t="s">
        <v>8276</v>
      </c>
      <c r="P819">
        <f t="shared" si="73"/>
        <v>137</v>
      </c>
      <c r="Q819" t="str">
        <f t="shared" si="76"/>
        <v>music</v>
      </c>
      <c r="R819" t="str">
        <f t="shared" si="77"/>
        <v>rock</v>
      </c>
      <c r="S819" s="10">
        <f t="shared" si="74"/>
        <v>40925.599664351852</v>
      </c>
      <c r="T819" s="10">
        <f t="shared" si="75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6">
        <f t="shared" si="72"/>
        <v>28.68</v>
      </c>
      <c r="N820" t="b">
        <v>1</v>
      </c>
      <c r="O820" t="s">
        <v>8276</v>
      </c>
      <c r="P820">
        <f t="shared" si="73"/>
        <v>156</v>
      </c>
      <c r="Q820" t="str">
        <f t="shared" si="76"/>
        <v>music</v>
      </c>
      <c r="R820" t="str">
        <f t="shared" si="77"/>
        <v>rock</v>
      </c>
      <c r="S820" s="10">
        <f t="shared" si="74"/>
        <v>41120.882881944446</v>
      </c>
      <c r="T820" s="10">
        <f t="shared" si="75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6">
        <f t="shared" si="72"/>
        <v>31.07</v>
      </c>
      <c r="N821" t="b">
        <v>1</v>
      </c>
      <c r="O821" t="s">
        <v>8276</v>
      </c>
      <c r="P821">
        <f t="shared" si="73"/>
        <v>109</v>
      </c>
      <c r="Q821" t="str">
        <f t="shared" si="76"/>
        <v>music</v>
      </c>
      <c r="R821" t="str">
        <f t="shared" si="77"/>
        <v>rock</v>
      </c>
      <c r="S821" s="10">
        <f t="shared" si="74"/>
        <v>41619.998310185183</v>
      </c>
      <c r="T821" s="10">
        <f t="shared" si="75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6">
        <f t="shared" si="72"/>
        <v>70.55</v>
      </c>
      <c r="N822" t="b">
        <v>1</v>
      </c>
      <c r="O822" t="s">
        <v>8276</v>
      </c>
      <c r="P822">
        <f t="shared" si="73"/>
        <v>134</v>
      </c>
      <c r="Q822" t="str">
        <f t="shared" si="76"/>
        <v>music</v>
      </c>
      <c r="R822" t="str">
        <f t="shared" si="77"/>
        <v>rock</v>
      </c>
      <c r="S822" s="10">
        <f t="shared" si="74"/>
        <v>41768.841921296298</v>
      </c>
      <c r="T822" s="10">
        <f t="shared" si="75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6">
        <f t="shared" si="72"/>
        <v>224.13</v>
      </c>
      <c r="N823" t="b">
        <v>1</v>
      </c>
      <c r="O823" t="s">
        <v>8276</v>
      </c>
      <c r="P823">
        <f t="shared" si="73"/>
        <v>100</v>
      </c>
      <c r="Q823" t="str">
        <f t="shared" si="76"/>
        <v>music</v>
      </c>
      <c r="R823" t="str">
        <f t="shared" si="77"/>
        <v>rock</v>
      </c>
      <c r="S823" s="10">
        <f t="shared" si="74"/>
        <v>42093.922048611115</v>
      </c>
      <c r="T823" s="10">
        <f t="shared" si="75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6">
        <f t="shared" si="72"/>
        <v>51.81</v>
      </c>
      <c r="N824" t="b">
        <v>1</v>
      </c>
      <c r="O824" t="s">
        <v>8276</v>
      </c>
      <c r="P824">
        <f t="shared" si="73"/>
        <v>119</v>
      </c>
      <c r="Q824" t="str">
        <f t="shared" si="76"/>
        <v>music</v>
      </c>
      <c r="R824" t="str">
        <f t="shared" si="77"/>
        <v>rock</v>
      </c>
      <c r="S824" s="10">
        <f t="shared" si="74"/>
        <v>41157.947337962964</v>
      </c>
      <c r="T824" s="10">
        <f t="shared" si="75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6">
        <f t="shared" si="72"/>
        <v>43.52</v>
      </c>
      <c r="N825" t="b">
        <v>1</v>
      </c>
      <c r="O825" t="s">
        <v>8276</v>
      </c>
      <c r="P825">
        <f t="shared" si="73"/>
        <v>180</v>
      </c>
      <c r="Q825" t="str">
        <f t="shared" si="76"/>
        <v>music</v>
      </c>
      <c r="R825" t="str">
        <f t="shared" si="77"/>
        <v>rock</v>
      </c>
      <c r="S825" s="10">
        <f t="shared" si="74"/>
        <v>42055.972824074073</v>
      </c>
      <c r="T825" s="10">
        <f t="shared" si="75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6">
        <f t="shared" si="72"/>
        <v>39.82</v>
      </c>
      <c r="N826" t="b">
        <v>1</v>
      </c>
      <c r="O826" t="s">
        <v>8276</v>
      </c>
      <c r="P826">
        <f t="shared" si="73"/>
        <v>134</v>
      </c>
      <c r="Q826" t="str">
        <f t="shared" si="76"/>
        <v>music</v>
      </c>
      <c r="R826" t="str">
        <f t="shared" si="77"/>
        <v>rock</v>
      </c>
      <c r="S826" s="10">
        <f t="shared" si="74"/>
        <v>40250.242106481484</v>
      </c>
      <c r="T826" s="10">
        <f t="shared" si="75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6">
        <f t="shared" si="72"/>
        <v>126.81</v>
      </c>
      <c r="N827" t="b">
        <v>1</v>
      </c>
      <c r="O827" t="s">
        <v>8276</v>
      </c>
      <c r="P827">
        <f t="shared" si="73"/>
        <v>100</v>
      </c>
      <c r="Q827" t="str">
        <f t="shared" si="76"/>
        <v>music</v>
      </c>
      <c r="R827" t="str">
        <f t="shared" si="77"/>
        <v>rock</v>
      </c>
      <c r="S827" s="10">
        <f t="shared" si="74"/>
        <v>41186.306527777779</v>
      </c>
      <c r="T827" s="10">
        <f t="shared" si="75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6">
        <f t="shared" si="72"/>
        <v>113.88</v>
      </c>
      <c r="N828" t="b">
        <v>1</v>
      </c>
      <c r="O828" t="s">
        <v>8276</v>
      </c>
      <c r="P828">
        <f t="shared" si="73"/>
        <v>101</v>
      </c>
      <c r="Q828" t="str">
        <f t="shared" si="76"/>
        <v>music</v>
      </c>
      <c r="R828" t="str">
        <f t="shared" si="77"/>
        <v>rock</v>
      </c>
      <c r="S828" s="10">
        <f t="shared" si="74"/>
        <v>40973.038541666669</v>
      </c>
      <c r="T828" s="10">
        <f t="shared" si="75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6">
        <f t="shared" si="72"/>
        <v>28.18</v>
      </c>
      <c r="N829" t="b">
        <v>1</v>
      </c>
      <c r="O829" t="s">
        <v>8276</v>
      </c>
      <c r="P829">
        <f t="shared" si="73"/>
        <v>103</v>
      </c>
      <c r="Q829" t="str">
        <f t="shared" si="76"/>
        <v>music</v>
      </c>
      <c r="R829" t="str">
        <f t="shared" si="77"/>
        <v>rock</v>
      </c>
      <c r="S829" s="10">
        <f t="shared" si="74"/>
        <v>40927.473460648151</v>
      </c>
      <c r="T829" s="10">
        <f t="shared" si="75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6">
        <f t="shared" si="72"/>
        <v>36.61</v>
      </c>
      <c r="N830" t="b">
        <v>1</v>
      </c>
      <c r="O830" t="s">
        <v>8276</v>
      </c>
      <c r="P830">
        <f t="shared" si="73"/>
        <v>107</v>
      </c>
      <c r="Q830" t="str">
        <f t="shared" si="76"/>
        <v>music</v>
      </c>
      <c r="R830" t="str">
        <f t="shared" si="77"/>
        <v>rock</v>
      </c>
      <c r="S830" s="10">
        <f t="shared" si="74"/>
        <v>41073.050717592596</v>
      </c>
      <c r="T830" s="10">
        <f t="shared" si="75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6">
        <f t="shared" si="72"/>
        <v>32.5</v>
      </c>
      <c r="N831" t="b">
        <v>1</v>
      </c>
      <c r="O831" t="s">
        <v>8276</v>
      </c>
      <c r="P831">
        <f t="shared" si="73"/>
        <v>104</v>
      </c>
      <c r="Q831" t="str">
        <f t="shared" si="76"/>
        <v>music</v>
      </c>
      <c r="R831" t="str">
        <f t="shared" si="77"/>
        <v>rock</v>
      </c>
      <c r="S831" s="10">
        <f t="shared" si="74"/>
        <v>42504.801388888889</v>
      </c>
      <c r="T831" s="10">
        <f t="shared" si="75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6">
        <f t="shared" si="72"/>
        <v>60.66</v>
      </c>
      <c r="N832" t="b">
        <v>1</v>
      </c>
      <c r="O832" t="s">
        <v>8276</v>
      </c>
      <c r="P832">
        <f t="shared" si="73"/>
        <v>108</v>
      </c>
      <c r="Q832" t="str">
        <f t="shared" si="76"/>
        <v>music</v>
      </c>
      <c r="R832" t="str">
        <f t="shared" si="77"/>
        <v>rock</v>
      </c>
      <c r="S832" s="10">
        <f t="shared" si="74"/>
        <v>41325.525752314818</v>
      </c>
      <c r="T832" s="10">
        <f t="shared" si="75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6">
        <f t="shared" si="72"/>
        <v>175</v>
      </c>
      <c r="N833" t="b">
        <v>1</v>
      </c>
      <c r="O833" t="s">
        <v>8276</v>
      </c>
      <c r="P833">
        <f t="shared" si="73"/>
        <v>233</v>
      </c>
      <c r="Q833" t="str">
        <f t="shared" si="76"/>
        <v>music</v>
      </c>
      <c r="R833" t="str">
        <f t="shared" si="77"/>
        <v>rock</v>
      </c>
      <c r="S833" s="10">
        <f t="shared" si="74"/>
        <v>40996.646921296298</v>
      </c>
      <c r="T833" s="10">
        <f t="shared" si="75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6">
        <f t="shared" ref="M834:M897" si="78">ROUND(SUM(E834/L834),2)</f>
        <v>97.99</v>
      </c>
      <c r="N834" t="b">
        <v>1</v>
      </c>
      <c r="O834" t="s">
        <v>8276</v>
      </c>
      <c r="P834">
        <f t="shared" ref="P834:P897" si="79">+ROUND(SUM(E834/D834)*100,0)</f>
        <v>101</v>
      </c>
      <c r="Q834" t="str">
        <f t="shared" si="76"/>
        <v>music</v>
      </c>
      <c r="R834" t="str">
        <f t="shared" si="77"/>
        <v>rock</v>
      </c>
      <c r="S834" s="10">
        <f t="shared" ref="S834:S897" si="80">(((J834/60)/60)/24)+DATE(1970,1,1)</f>
        <v>40869.675173611111</v>
      </c>
      <c r="T834" s="10">
        <f t="shared" ref="T834:T897" si="81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6">
        <f t="shared" si="78"/>
        <v>148.78</v>
      </c>
      <c r="N835" t="b">
        <v>1</v>
      </c>
      <c r="O835" t="s">
        <v>8276</v>
      </c>
      <c r="P835">
        <f t="shared" si="79"/>
        <v>102</v>
      </c>
      <c r="Q835" t="str">
        <f t="shared" ref="Q835:Q898" si="82">LEFT(O835,FIND("/",O835)-1)</f>
        <v>music</v>
      </c>
      <c r="R835" t="str">
        <f t="shared" ref="R835:R898" si="83">RIGHT(O835,LEN(O835)-FIND("/",O835))</f>
        <v>rock</v>
      </c>
      <c r="S835" s="10">
        <f t="shared" si="80"/>
        <v>41718.878182870372</v>
      </c>
      <c r="T835" s="10">
        <f t="shared" si="81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6">
        <f t="shared" si="78"/>
        <v>96.08</v>
      </c>
      <c r="N836" t="b">
        <v>1</v>
      </c>
      <c r="O836" t="s">
        <v>8276</v>
      </c>
      <c r="P836">
        <f t="shared" si="79"/>
        <v>131</v>
      </c>
      <c r="Q836" t="str">
        <f t="shared" si="82"/>
        <v>music</v>
      </c>
      <c r="R836" t="str">
        <f t="shared" si="83"/>
        <v>rock</v>
      </c>
      <c r="S836" s="10">
        <f t="shared" si="80"/>
        <v>41422.822824074072</v>
      </c>
      <c r="T836" s="10">
        <f t="shared" si="81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6">
        <f t="shared" si="78"/>
        <v>58.63</v>
      </c>
      <c r="N837" t="b">
        <v>1</v>
      </c>
      <c r="O837" t="s">
        <v>8276</v>
      </c>
      <c r="P837">
        <f t="shared" si="79"/>
        <v>117</v>
      </c>
      <c r="Q837" t="str">
        <f t="shared" si="82"/>
        <v>music</v>
      </c>
      <c r="R837" t="str">
        <f t="shared" si="83"/>
        <v>rock</v>
      </c>
      <c r="S837" s="10">
        <f t="shared" si="80"/>
        <v>41005.45784722222</v>
      </c>
      <c r="T837" s="10">
        <f t="shared" si="81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6">
        <f t="shared" si="78"/>
        <v>109.71</v>
      </c>
      <c r="N838" t="b">
        <v>1</v>
      </c>
      <c r="O838" t="s">
        <v>8276</v>
      </c>
      <c r="P838">
        <f t="shared" si="79"/>
        <v>101</v>
      </c>
      <c r="Q838" t="str">
        <f t="shared" si="82"/>
        <v>music</v>
      </c>
      <c r="R838" t="str">
        <f t="shared" si="83"/>
        <v>rock</v>
      </c>
      <c r="S838" s="10">
        <f t="shared" si="80"/>
        <v>41524.056921296295</v>
      </c>
      <c r="T838" s="10">
        <f t="shared" si="81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6">
        <f t="shared" si="78"/>
        <v>49.11</v>
      </c>
      <c r="N839" t="b">
        <v>1</v>
      </c>
      <c r="O839" t="s">
        <v>8276</v>
      </c>
      <c r="P839">
        <f t="shared" si="79"/>
        <v>122</v>
      </c>
      <c r="Q839" t="str">
        <f t="shared" si="82"/>
        <v>music</v>
      </c>
      <c r="R839" t="str">
        <f t="shared" si="83"/>
        <v>rock</v>
      </c>
      <c r="S839" s="10">
        <f t="shared" si="80"/>
        <v>41730.998402777775</v>
      </c>
      <c r="T839" s="10">
        <f t="shared" si="81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6">
        <f t="shared" si="78"/>
        <v>47.67</v>
      </c>
      <c r="N840" t="b">
        <v>1</v>
      </c>
      <c r="O840" t="s">
        <v>8276</v>
      </c>
      <c r="P840">
        <f t="shared" si="79"/>
        <v>145</v>
      </c>
      <c r="Q840" t="str">
        <f t="shared" si="82"/>
        <v>music</v>
      </c>
      <c r="R840" t="str">
        <f t="shared" si="83"/>
        <v>rock</v>
      </c>
      <c r="S840" s="10">
        <f t="shared" si="80"/>
        <v>40895.897974537038</v>
      </c>
      <c r="T840" s="10">
        <f t="shared" si="81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6">
        <f t="shared" si="78"/>
        <v>60.74</v>
      </c>
      <c r="N841" t="b">
        <v>1</v>
      </c>
      <c r="O841" t="s">
        <v>8276</v>
      </c>
      <c r="P841">
        <f t="shared" si="79"/>
        <v>117</v>
      </c>
      <c r="Q841" t="str">
        <f t="shared" si="82"/>
        <v>music</v>
      </c>
      <c r="R841" t="str">
        <f t="shared" si="83"/>
        <v>rock</v>
      </c>
      <c r="S841" s="10">
        <f t="shared" si="80"/>
        <v>41144.763379629629</v>
      </c>
      <c r="T841" s="10">
        <f t="shared" si="81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6">
        <f t="shared" si="78"/>
        <v>63.38</v>
      </c>
      <c r="N842" t="b">
        <v>1</v>
      </c>
      <c r="O842" t="s">
        <v>8277</v>
      </c>
      <c r="P842">
        <f t="shared" si="79"/>
        <v>120</v>
      </c>
      <c r="Q842" t="str">
        <f t="shared" si="82"/>
        <v>music</v>
      </c>
      <c r="R842" t="str">
        <f t="shared" si="83"/>
        <v>metal</v>
      </c>
      <c r="S842" s="10">
        <f t="shared" si="80"/>
        <v>42607.226701388892</v>
      </c>
      <c r="T842" s="10">
        <f t="shared" si="81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6">
        <f t="shared" si="78"/>
        <v>53.89</v>
      </c>
      <c r="N843" t="b">
        <v>1</v>
      </c>
      <c r="O843" t="s">
        <v>8277</v>
      </c>
      <c r="P843">
        <f t="shared" si="79"/>
        <v>101</v>
      </c>
      <c r="Q843" t="str">
        <f t="shared" si="82"/>
        <v>music</v>
      </c>
      <c r="R843" t="str">
        <f t="shared" si="83"/>
        <v>metal</v>
      </c>
      <c r="S843" s="10">
        <f t="shared" si="80"/>
        <v>41923.838692129626</v>
      </c>
      <c r="T843" s="10">
        <f t="shared" si="81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6">
        <f t="shared" si="78"/>
        <v>66.87</v>
      </c>
      <c r="N844" t="b">
        <v>1</v>
      </c>
      <c r="O844" t="s">
        <v>8277</v>
      </c>
      <c r="P844">
        <f t="shared" si="79"/>
        <v>104</v>
      </c>
      <c r="Q844" t="str">
        <f t="shared" si="82"/>
        <v>music</v>
      </c>
      <c r="R844" t="str">
        <f t="shared" si="83"/>
        <v>metal</v>
      </c>
      <c r="S844" s="10">
        <f t="shared" si="80"/>
        <v>41526.592395833337</v>
      </c>
      <c r="T844" s="10">
        <f t="shared" si="81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6">
        <f t="shared" si="78"/>
        <v>63.1</v>
      </c>
      <c r="N845" t="b">
        <v>1</v>
      </c>
      <c r="O845" t="s">
        <v>8277</v>
      </c>
      <c r="P845">
        <f t="shared" si="79"/>
        <v>267</v>
      </c>
      <c r="Q845" t="str">
        <f t="shared" si="82"/>
        <v>music</v>
      </c>
      <c r="R845" t="str">
        <f t="shared" si="83"/>
        <v>metal</v>
      </c>
      <c r="S845" s="10">
        <f t="shared" si="80"/>
        <v>42695.257870370369</v>
      </c>
      <c r="T845" s="10">
        <f t="shared" si="81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6">
        <f t="shared" si="78"/>
        <v>36.630000000000003</v>
      </c>
      <c r="N846" t="b">
        <v>1</v>
      </c>
      <c r="O846" t="s">
        <v>8277</v>
      </c>
      <c r="P846">
        <f t="shared" si="79"/>
        <v>194</v>
      </c>
      <c r="Q846" t="str">
        <f t="shared" si="82"/>
        <v>music</v>
      </c>
      <c r="R846" t="str">
        <f t="shared" si="83"/>
        <v>metal</v>
      </c>
      <c r="S846" s="10">
        <f t="shared" si="80"/>
        <v>41905.684629629628</v>
      </c>
      <c r="T846" s="10">
        <f t="shared" si="81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6">
        <f t="shared" si="78"/>
        <v>34.01</v>
      </c>
      <c r="N847" t="b">
        <v>1</v>
      </c>
      <c r="O847" t="s">
        <v>8277</v>
      </c>
      <c r="P847">
        <f t="shared" si="79"/>
        <v>120</v>
      </c>
      <c r="Q847" t="str">
        <f t="shared" si="82"/>
        <v>music</v>
      </c>
      <c r="R847" t="str">
        <f t="shared" si="83"/>
        <v>metal</v>
      </c>
      <c r="S847" s="10">
        <f t="shared" si="80"/>
        <v>42578.205972222218</v>
      </c>
      <c r="T847" s="10">
        <f t="shared" si="81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6">
        <f t="shared" si="78"/>
        <v>28.55</v>
      </c>
      <c r="N848" t="b">
        <v>1</v>
      </c>
      <c r="O848" t="s">
        <v>8277</v>
      </c>
      <c r="P848">
        <f t="shared" si="79"/>
        <v>122</v>
      </c>
      <c r="Q848" t="str">
        <f t="shared" si="82"/>
        <v>music</v>
      </c>
      <c r="R848" t="str">
        <f t="shared" si="83"/>
        <v>metal</v>
      </c>
      <c r="S848" s="10">
        <f t="shared" si="80"/>
        <v>41694.391840277778</v>
      </c>
      <c r="T848" s="10">
        <f t="shared" si="81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6">
        <f t="shared" si="78"/>
        <v>10</v>
      </c>
      <c r="N849" t="b">
        <v>1</v>
      </c>
      <c r="O849" t="s">
        <v>8277</v>
      </c>
      <c r="P849">
        <f t="shared" si="79"/>
        <v>100</v>
      </c>
      <c r="Q849" t="str">
        <f t="shared" si="82"/>
        <v>music</v>
      </c>
      <c r="R849" t="str">
        <f t="shared" si="83"/>
        <v>metal</v>
      </c>
      <c r="S849" s="10">
        <f t="shared" si="80"/>
        <v>42165.79833333334</v>
      </c>
      <c r="T849" s="10">
        <f t="shared" si="81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6">
        <f t="shared" si="78"/>
        <v>18.75</v>
      </c>
      <c r="N850" t="b">
        <v>1</v>
      </c>
      <c r="O850" t="s">
        <v>8277</v>
      </c>
      <c r="P850">
        <f t="shared" si="79"/>
        <v>100</v>
      </c>
      <c r="Q850" t="str">
        <f t="shared" si="82"/>
        <v>music</v>
      </c>
      <c r="R850" t="str">
        <f t="shared" si="83"/>
        <v>metal</v>
      </c>
      <c r="S850" s="10">
        <f t="shared" si="80"/>
        <v>42078.792048611111</v>
      </c>
      <c r="T850" s="10">
        <f t="shared" si="81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6">
        <f t="shared" si="78"/>
        <v>41.7</v>
      </c>
      <c r="N851" t="b">
        <v>1</v>
      </c>
      <c r="O851" t="s">
        <v>8277</v>
      </c>
      <c r="P851">
        <f t="shared" si="79"/>
        <v>120</v>
      </c>
      <c r="Q851" t="str">
        <f t="shared" si="82"/>
        <v>music</v>
      </c>
      <c r="R851" t="str">
        <f t="shared" si="83"/>
        <v>metal</v>
      </c>
      <c r="S851" s="10">
        <f t="shared" si="80"/>
        <v>42051.148888888885</v>
      </c>
      <c r="T851" s="10">
        <f t="shared" si="81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6">
        <f t="shared" si="78"/>
        <v>46.67</v>
      </c>
      <c r="N852" t="b">
        <v>1</v>
      </c>
      <c r="O852" t="s">
        <v>8277</v>
      </c>
      <c r="P852">
        <f t="shared" si="79"/>
        <v>155</v>
      </c>
      <c r="Q852" t="str">
        <f t="shared" si="82"/>
        <v>music</v>
      </c>
      <c r="R852" t="str">
        <f t="shared" si="83"/>
        <v>metal</v>
      </c>
      <c r="S852" s="10">
        <f t="shared" si="80"/>
        <v>42452.827743055561</v>
      </c>
      <c r="T852" s="10">
        <f t="shared" si="81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6">
        <f t="shared" si="78"/>
        <v>37.270000000000003</v>
      </c>
      <c r="N853" t="b">
        <v>1</v>
      </c>
      <c r="O853" t="s">
        <v>8277</v>
      </c>
      <c r="P853">
        <f t="shared" si="79"/>
        <v>130</v>
      </c>
      <c r="Q853" t="str">
        <f t="shared" si="82"/>
        <v>music</v>
      </c>
      <c r="R853" t="str">
        <f t="shared" si="83"/>
        <v>metal</v>
      </c>
      <c r="S853" s="10">
        <f t="shared" si="80"/>
        <v>42522.880243055552</v>
      </c>
      <c r="T853" s="10">
        <f t="shared" si="81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6">
        <f t="shared" si="78"/>
        <v>59.26</v>
      </c>
      <c r="N854" t="b">
        <v>1</v>
      </c>
      <c r="O854" t="s">
        <v>8277</v>
      </c>
      <c r="P854">
        <f t="shared" si="79"/>
        <v>105</v>
      </c>
      <c r="Q854" t="str">
        <f t="shared" si="82"/>
        <v>music</v>
      </c>
      <c r="R854" t="str">
        <f t="shared" si="83"/>
        <v>metal</v>
      </c>
      <c r="S854" s="10">
        <f t="shared" si="80"/>
        <v>42656.805497685185</v>
      </c>
      <c r="T854" s="10">
        <f t="shared" si="81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6">
        <f t="shared" si="78"/>
        <v>30</v>
      </c>
      <c r="N855" t="b">
        <v>1</v>
      </c>
      <c r="O855" t="s">
        <v>8277</v>
      </c>
      <c r="P855">
        <f t="shared" si="79"/>
        <v>100</v>
      </c>
      <c r="Q855" t="str">
        <f t="shared" si="82"/>
        <v>music</v>
      </c>
      <c r="R855" t="str">
        <f t="shared" si="83"/>
        <v>metal</v>
      </c>
      <c r="S855" s="10">
        <f t="shared" si="80"/>
        <v>42021.832280092596</v>
      </c>
      <c r="T855" s="10">
        <f t="shared" si="81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6">
        <f t="shared" si="78"/>
        <v>65.86</v>
      </c>
      <c r="N856" t="b">
        <v>1</v>
      </c>
      <c r="O856" t="s">
        <v>8277</v>
      </c>
      <c r="P856">
        <f t="shared" si="79"/>
        <v>118</v>
      </c>
      <c r="Q856" t="str">
        <f t="shared" si="82"/>
        <v>music</v>
      </c>
      <c r="R856" t="str">
        <f t="shared" si="83"/>
        <v>metal</v>
      </c>
      <c r="S856" s="10">
        <f t="shared" si="80"/>
        <v>42702.212337962963</v>
      </c>
      <c r="T856" s="10">
        <f t="shared" si="81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6">
        <f t="shared" si="78"/>
        <v>31.91</v>
      </c>
      <c r="N857" t="b">
        <v>1</v>
      </c>
      <c r="O857" t="s">
        <v>8277</v>
      </c>
      <c r="P857">
        <f t="shared" si="79"/>
        <v>103</v>
      </c>
      <c r="Q857" t="str">
        <f t="shared" si="82"/>
        <v>music</v>
      </c>
      <c r="R857" t="str">
        <f t="shared" si="83"/>
        <v>metal</v>
      </c>
      <c r="S857" s="10">
        <f t="shared" si="80"/>
        <v>42545.125196759262</v>
      </c>
      <c r="T857" s="10">
        <f t="shared" si="81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6">
        <f t="shared" si="78"/>
        <v>19.46</v>
      </c>
      <c r="N858" t="b">
        <v>1</v>
      </c>
      <c r="O858" t="s">
        <v>8277</v>
      </c>
      <c r="P858">
        <f t="shared" si="79"/>
        <v>218</v>
      </c>
      <c r="Q858" t="str">
        <f t="shared" si="82"/>
        <v>music</v>
      </c>
      <c r="R858" t="str">
        <f t="shared" si="83"/>
        <v>metal</v>
      </c>
      <c r="S858" s="10">
        <f t="shared" si="80"/>
        <v>42609.311990740738</v>
      </c>
      <c r="T858" s="10">
        <f t="shared" si="81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6">
        <f t="shared" si="78"/>
        <v>50</v>
      </c>
      <c r="N859" t="b">
        <v>1</v>
      </c>
      <c r="O859" t="s">
        <v>8277</v>
      </c>
      <c r="P859">
        <f t="shared" si="79"/>
        <v>100</v>
      </c>
      <c r="Q859" t="str">
        <f t="shared" si="82"/>
        <v>music</v>
      </c>
      <c r="R859" t="str">
        <f t="shared" si="83"/>
        <v>metal</v>
      </c>
      <c r="S859" s="10">
        <f t="shared" si="80"/>
        <v>42291.581377314811</v>
      </c>
      <c r="T859" s="10">
        <f t="shared" si="81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6">
        <f t="shared" si="78"/>
        <v>22.74</v>
      </c>
      <c r="N860" t="b">
        <v>1</v>
      </c>
      <c r="O860" t="s">
        <v>8277</v>
      </c>
      <c r="P860">
        <f t="shared" si="79"/>
        <v>144</v>
      </c>
      <c r="Q860" t="str">
        <f t="shared" si="82"/>
        <v>music</v>
      </c>
      <c r="R860" t="str">
        <f t="shared" si="83"/>
        <v>metal</v>
      </c>
      <c r="S860" s="10">
        <f t="shared" si="80"/>
        <v>42079.745578703703</v>
      </c>
      <c r="T860" s="10">
        <f t="shared" si="81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6">
        <f t="shared" si="78"/>
        <v>42.72</v>
      </c>
      <c r="N861" t="b">
        <v>1</v>
      </c>
      <c r="O861" t="s">
        <v>8277</v>
      </c>
      <c r="P861">
        <f t="shared" si="79"/>
        <v>105</v>
      </c>
      <c r="Q861" t="str">
        <f t="shared" si="82"/>
        <v>music</v>
      </c>
      <c r="R861" t="str">
        <f t="shared" si="83"/>
        <v>metal</v>
      </c>
      <c r="S861" s="10">
        <f t="shared" si="80"/>
        <v>42128.820231481484</v>
      </c>
      <c r="T861" s="10">
        <f t="shared" si="81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6">
        <f t="shared" si="78"/>
        <v>52.92</v>
      </c>
      <c r="N862" t="b">
        <v>0</v>
      </c>
      <c r="O862" t="s">
        <v>8278</v>
      </c>
      <c r="P862">
        <f t="shared" si="79"/>
        <v>18</v>
      </c>
      <c r="Q862" t="str">
        <f t="shared" si="82"/>
        <v>music</v>
      </c>
      <c r="R862" t="str">
        <f t="shared" si="83"/>
        <v>jazz</v>
      </c>
      <c r="S862" s="10">
        <f t="shared" si="80"/>
        <v>41570.482789351852</v>
      </c>
      <c r="T862" s="10">
        <f t="shared" si="81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6">
        <f t="shared" si="78"/>
        <v>50.5</v>
      </c>
      <c r="N863" t="b">
        <v>0</v>
      </c>
      <c r="O863" t="s">
        <v>8278</v>
      </c>
      <c r="P863">
        <f t="shared" si="79"/>
        <v>2</v>
      </c>
      <c r="Q863" t="str">
        <f t="shared" si="82"/>
        <v>music</v>
      </c>
      <c r="R863" t="str">
        <f t="shared" si="83"/>
        <v>jazz</v>
      </c>
      <c r="S863" s="10">
        <f t="shared" si="80"/>
        <v>42599.965324074074</v>
      </c>
      <c r="T863" s="10">
        <f t="shared" si="81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6">
        <f t="shared" si="78"/>
        <v>42.5</v>
      </c>
      <c r="N864" t="b">
        <v>0</v>
      </c>
      <c r="O864" t="s">
        <v>8278</v>
      </c>
      <c r="P864">
        <f t="shared" si="79"/>
        <v>0</v>
      </c>
      <c r="Q864" t="str">
        <f t="shared" si="82"/>
        <v>music</v>
      </c>
      <c r="R864" t="str">
        <f t="shared" si="83"/>
        <v>jazz</v>
      </c>
      <c r="S864" s="10">
        <f t="shared" si="80"/>
        <v>41559.5549537037</v>
      </c>
      <c r="T864" s="10">
        <f t="shared" si="81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6">
        <f t="shared" si="78"/>
        <v>18</v>
      </c>
      <c r="N865" t="b">
        <v>0</v>
      </c>
      <c r="O865" t="s">
        <v>8278</v>
      </c>
      <c r="P865">
        <f t="shared" si="79"/>
        <v>5</v>
      </c>
      <c r="Q865" t="str">
        <f t="shared" si="82"/>
        <v>music</v>
      </c>
      <c r="R865" t="str">
        <f t="shared" si="83"/>
        <v>jazz</v>
      </c>
      <c r="S865" s="10">
        <f t="shared" si="80"/>
        <v>40921.117662037039</v>
      </c>
      <c r="T865" s="10">
        <f t="shared" si="81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6">
        <f t="shared" si="78"/>
        <v>34.18</v>
      </c>
      <c r="N866" t="b">
        <v>0</v>
      </c>
      <c r="O866" t="s">
        <v>8278</v>
      </c>
      <c r="P866">
        <f t="shared" si="79"/>
        <v>42</v>
      </c>
      <c r="Q866" t="str">
        <f t="shared" si="82"/>
        <v>music</v>
      </c>
      <c r="R866" t="str">
        <f t="shared" si="83"/>
        <v>jazz</v>
      </c>
      <c r="S866" s="10">
        <f t="shared" si="80"/>
        <v>41541.106921296298</v>
      </c>
      <c r="T866" s="10">
        <f t="shared" si="81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6">
        <f t="shared" si="78"/>
        <v>22.5</v>
      </c>
      <c r="N867" t="b">
        <v>0</v>
      </c>
      <c r="O867" t="s">
        <v>8278</v>
      </c>
      <c r="P867">
        <f t="shared" si="79"/>
        <v>2</v>
      </c>
      <c r="Q867" t="str">
        <f t="shared" si="82"/>
        <v>music</v>
      </c>
      <c r="R867" t="str">
        <f t="shared" si="83"/>
        <v>jazz</v>
      </c>
      <c r="S867" s="10">
        <f t="shared" si="80"/>
        <v>41230.77311342593</v>
      </c>
      <c r="T867" s="10">
        <f t="shared" si="81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6">
        <f t="shared" si="78"/>
        <v>58.18</v>
      </c>
      <c r="N868" t="b">
        <v>0</v>
      </c>
      <c r="O868" t="s">
        <v>8278</v>
      </c>
      <c r="P868">
        <f t="shared" si="79"/>
        <v>18</v>
      </c>
      <c r="Q868" t="str">
        <f t="shared" si="82"/>
        <v>music</v>
      </c>
      <c r="R868" t="str">
        <f t="shared" si="83"/>
        <v>jazz</v>
      </c>
      <c r="S868" s="10">
        <f t="shared" si="80"/>
        <v>42025.637939814813</v>
      </c>
      <c r="T868" s="10">
        <f t="shared" si="81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6">
        <f t="shared" si="78"/>
        <v>109.18</v>
      </c>
      <c r="N869" t="b">
        <v>0</v>
      </c>
      <c r="O869" t="s">
        <v>8278</v>
      </c>
      <c r="P869">
        <f t="shared" si="79"/>
        <v>24</v>
      </c>
      <c r="Q869" t="str">
        <f t="shared" si="82"/>
        <v>music</v>
      </c>
      <c r="R869" t="str">
        <f t="shared" si="83"/>
        <v>jazz</v>
      </c>
      <c r="S869" s="10">
        <f t="shared" si="80"/>
        <v>40088.105393518519</v>
      </c>
      <c r="T869" s="10">
        <f t="shared" si="81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6">
        <f t="shared" si="78"/>
        <v>50</v>
      </c>
      <c r="N870" t="b">
        <v>0</v>
      </c>
      <c r="O870" t="s">
        <v>8278</v>
      </c>
      <c r="P870">
        <f t="shared" si="79"/>
        <v>0</v>
      </c>
      <c r="Q870" t="str">
        <f t="shared" si="82"/>
        <v>music</v>
      </c>
      <c r="R870" t="str">
        <f t="shared" si="83"/>
        <v>jazz</v>
      </c>
      <c r="S870" s="10">
        <f t="shared" si="80"/>
        <v>41616.027754629627</v>
      </c>
      <c r="T870" s="10">
        <f t="shared" si="81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6">
        <f t="shared" si="78"/>
        <v>346.67</v>
      </c>
      <c r="N871" t="b">
        <v>0</v>
      </c>
      <c r="O871" t="s">
        <v>8278</v>
      </c>
      <c r="P871">
        <f t="shared" si="79"/>
        <v>12</v>
      </c>
      <c r="Q871" t="str">
        <f t="shared" si="82"/>
        <v>music</v>
      </c>
      <c r="R871" t="str">
        <f t="shared" si="83"/>
        <v>jazz</v>
      </c>
      <c r="S871" s="10">
        <f t="shared" si="80"/>
        <v>41342.845567129632</v>
      </c>
      <c r="T871" s="10">
        <f t="shared" si="81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6">
        <f t="shared" si="78"/>
        <v>12.4</v>
      </c>
      <c r="N872" t="b">
        <v>0</v>
      </c>
      <c r="O872" t="s">
        <v>8278</v>
      </c>
      <c r="P872">
        <f t="shared" si="79"/>
        <v>0</v>
      </c>
      <c r="Q872" t="str">
        <f t="shared" si="82"/>
        <v>music</v>
      </c>
      <c r="R872" t="str">
        <f t="shared" si="83"/>
        <v>jazz</v>
      </c>
      <c r="S872" s="10">
        <f t="shared" si="80"/>
        <v>41488.022256944445</v>
      </c>
      <c r="T872" s="10">
        <f t="shared" si="81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6">
        <f t="shared" si="78"/>
        <v>27.08</v>
      </c>
      <c r="N873" t="b">
        <v>0</v>
      </c>
      <c r="O873" t="s">
        <v>8278</v>
      </c>
      <c r="P873">
        <f t="shared" si="79"/>
        <v>5</v>
      </c>
      <c r="Q873" t="str">
        <f t="shared" si="82"/>
        <v>music</v>
      </c>
      <c r="R873" t="str">
        <f t="shared" si="83"/>
        <v>jazz</v>
      </c>
      <c r="S873" s="10">
        <f t="shared" si="80"/>
        <v>41577.561284722222</v>
      </c>
      <c r="T873" s="10">
        <f t="shared" si="81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6">
        <f t="shared" si="78"/>
        <v>32.5</v>
      </c>
      <c r="N874" t="b">
        <v>0</v>
      </c>
      <c r="O874" t="s">
        <v>8278</v>
      </c>
      <c r="P874">
        <f t="shared" si="79"/>
        <v>1</v>
      </c>
      <c r="Q874" t="str">
        <f t="shared" si="82"/>
        <v>music</v>
      </c>
      <c r="R874" t="str">
        <f t="shared" si="83"/>
        <v>jazz</v>
      </c>
      <c r="S874" s="10">
        <f t="shared" si="80"/>
        <v>40567.825543981482</v>
      </c>
      <c r="T874" s="10">
        <f t="shared" si="81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6">
        <f t="shared" si="78"/>
        <v>9</v>
      </c>
      <c r="N875" t="b">
        <v>0</v>
      </c>
      <c r="O875" t="s">
        <v>8278</v>
      </c>
      <c r="P875">
        <f t="shared" si="79"/>
        <v>1</v>
      </c>
      <c r="Q875" t="str">
        <f t="shared" si="82"/>
        <v>music</v>
      </c>
      <c r="R875" t="str">
        <f t="shared" si="83"/>
        <v>jazz</v>
      </c>
      <c r="S875" s="10">
        <f t="shared" si="80"/>
        <v>41184.167129629634</v>
      </c>
      <c r="T875" s="10">
        <f t="shared" si="81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6">
        <f t="shared" si="78"/>
        <v>34.76</v>
      </c>
      <c r="N876" t="b">
        <v>0</v>
      </c>
      <c r="O876" t="s">
        <v>8278</v>
      </c>
      <c r="P876">
        <f t="shared" si="79"/>
        <v>24</v>
      </c>
      <c r="Q876" t="str">
        <f t="shared" si="82"/>
        <v>music</v>
      </c>
      <c r="R876" t="str">
        <f t="shared" si="83"/>
        <v>jazz</v>
      </c>
      <c r="S876" s="10">
        <f t="shared" si="80"/>
        <v>41368.583726851852</v>
      </c>
      <c r="T876" s="10">
        <f t="shared" si="81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6" t="e">
        <f t="shared" si="78"/>
        <v>#DIV/0!</v>
      </c>
      <c r="N877" t="b">
        <v>0</v>
      </c>
      <c r="O877" t="s">
        <v>8278</v>
      </c>
      <c r="P877">
        <f t="shared" si="79"/>
        <v>0</v>
      </c>
      <c r="Q877" t="str">
        <f t="shared" si="82"/>
        <v>music</v>
      </c>
      <c r="R877" t="str">
        <f t="shared" si="83"/>
        <v>jazz</v>
      </c>
      <c r="S877" s="10">
        <f t="shared" si="80"/>
        <v>42248.723738425921</v>
      </c>
      <c r="T877" s="10">
        <f t="shared" si="81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6">
        <f t="shared" si="78"/>
        <v>28.58</v>
      </c>
      <c r="N878" t="b">
        <v>0</v>
      </c>
      <c r="O878" t="s">
        <v>8278</v>
      </c>
      <c r="P878">
        <f t="shared" si="79"/>
        <v>41</v>
      </c>
      <c r="Q878" t="str">
        <f t="shared" si="82"/>
        <v>music</v>
      </c>
      <c r="R878" t="str">
        <f t="shared" si="83"/>
        <v>jazz</v>
      </c>
      <c r="S878" s="10">
        <f t="shared" si="80"/>
        <v>41276.496840277774</v>
      </c>
      <c r="T878" s="10">
        <f t="shared" si="81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6">
        <f t="shared" si="78"/>
        <v>46.59</v>
      </c>
      <c r="N879" t="b">
        <v>0</v>
      </c>
      <c r="O879" t="s">
        <v>8278</v>
      </c>
      <c r="P879">
        <f t="shared" si="79"/>
        <v>68</v>
      </c>
      <c r="Q879" t="str">
        <f t="shared" si="82"/>
        <v>music</v>
      </c>
      <c r="R879" t="str">
        <f t="shared" si="83"/>
        <v>jazz</v>
      </c>
      <c r="S879" s="10">
        <f t="shared" si="80"/>
        <v>41597.788888888892</v>
      </c>
      <c r="T879" s="10">
        <f t="shared" si="81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6">
        <f t="shared" si="78"/>
        <v>32.5</v>
      </c>
      <c r="N880" t="b">
        <v>0</v>
      </c>
      <c r="O880" t="s">
        <v>8278</v>
      </c>
      <c r="P880">
        <f t="shared" si="79"/>
        <v>1</v>
      </c>
      <c r="Q880" t="str">
        <f t="shared" si="82"/>
        <v>music</v>
      </c>
      <c r="R880" t="str">
        <f t="shared" si="83"/>
        <v>jazz</v>
      </c>
      <c r="S880" s="10">
        <f t="shared" si="80"/>
        <v>40505.232916666668</v>
      </c>
      <c r="T880" s="10">
        <f t="shared" si="81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6">
        <f t="shared" si="78"/>
        <v>21.47</v>
      </c>
      <c r="N881" t="b">
        <v>0</v>
      </c>
      <c r="O881" t="s">
        <v>8278</v>
      </c>
      <c r="P881">
        <f t="shared" si="79"/>
        <v>31</v>
      </c>
      <c r="Q881" t="str">
        <f t="shared" si="82"/>
        <v>music</v>
      </c>
      <c r="R881" t="str">
        <f t="shared" si="83"/>
        <v>jazz</v>
      </c>
      <c r="S881" s="10">
        <f t="shared" si="80"/>
        <v>41037.829918981479</v>
      </c>
      <c r="T881" s="10">
        <f t="shared" si="81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6">
        <f t="shared" si="78"/>
        <v>14.13</v>
      </c>
      <c r="N882" t="b">
        <v>0</v>
      </c>
      <c r="O882" t="s">
        <v>8279</v>
      </c>
      <c r="P882">
        <f t="shared" si="79"/>
        <v>3</v>
      </c>
      <c r="Q882" t="str">
        <f t="shared" si="82"/>
        <v>music</v>
      </c>
      <c r="R882" t="str">
        <f t="shared" si="83"/>
        <v>indie rock</v>
      </c>
      <c r="S882" s="10">
        <f t="shared" si="80"/>
        <v>41179.32104166667</v>
      </c>
      <c r="T882" s="10">
        <f t="shared" si="81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6">
        <f t="shared" si="78"/>
        <v>30</v>
      </c>
      <c r="N883" t="b">
        <v>0</v>
      </c>
      <c r="O883" t="s">
        <v>8279</v>
      </c>
      <c r="P883">
        <f t="shared" si="79"/>
        <v>1</v>
      </c>
      <c r="Q883" t="str">
        <f t="shared" si="82"/>
        <v>music</v>
      </c>
      <c r="R883" t="str">
        <f t="shared" si="83"/>
        <v>indie rock</v>
      </c>
      <c r="S883" s="10">
        <f t="shared" si="80"/>
        <v>40877.25099537037</v>
      </c>
      <c r="T883" s="10">
        <f t="shared" si="81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6">
        <f t="shared" si="78"/>
        <v>21.57</v>
      </c>
      <c r="N884" t="b">
        <v>0</v>
      </c>
      <c r="O884" t="s">
        <v>8279</v>
      </c>
      <c r="P884">
        <f t="shared" si="79"/>
        <v>20</v>
      </c>
      <c r="Q884" t="str">
        <f t="shared" si="82"/>
        <v>music</v>
      </c>
      <c r="R884" t="str">
        <f t="shared" si="83"/>
        <v>indie rock</v>
      </c>
      <c r="S884" s="10">
        <f t="shared" si="80"/>
        <v>40759.860532407409</v>
      </c>
      <c r="T884" s="10">
        <f t="shared" si="81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6">
        <f t="shared" si="78"/>
        <v>83.38</v>
      </c>
      <c r="N885" t="b">
        <v>0</v>
      </c>
      <c r="O885" t="s">
        <v>8279</v>
      </c>
      <c r="P885">
        <f t="shared" si="79"/>
        <v>40</v>
      </c>
      <c r="Q885" t="str">
        <f t="shared" si="82"/>
        <v>music</v>
      </c>
      <c r="R885" t="str">
        <f t="shared" si="83"/>
        <v>indie rock</v>
      </c>
      <c r="S885" s="10">
        <f t="shared" si="80"/>
        <v>42371.935590277775</v>
      </c>
      <c r="T885" s="10">
        <f t="shared" si="81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6">
        <f t="shared" si="78"/>
        <v>10</v>
      </c>
      <c r="N886" t="b">
        <v>0</v>
      </c>
      <c r="O886" t="s">
        <v>8279</v>
      </c>
      <c r="P886">
        <f t="shared" si="79"/>
        <v>1</v>
      </c>
      <c r="Q886" t="str">
        <f t="shared" si="82"/>
        <v>music</v>
      </c>
      <c r="R886" t="str">
        <f t="shared" si="83"/>
        <v>indie rock</v>
      </c>
      <c r="S886" s="10">
        <f t="shared" si="80"/>
        <v>40981.802615740737</v>
      </c>
      <c r="T886" s="10">
        <f t="shared" si="81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6">
        <f t="shared" si="78"/>
        <v>35.71</v>
      </c>
      <c r="N887" t="b">
        <v>0</v>
      </c>
      <c r="O887" t="s">
        <v>8279</v>
      </c>
      <c r="P887">
        <f t="shared" si="79"/>
        <v>75</v>
      </c>
      <c r="Q887" t="str">
        <f t="shared" si="82"/>
        <v>music</v>
      </c>
      <c r="R887" t="str">
        <f t="shared" si="83"/>
        <v>indie rock</v>
      </c>
      <c r="S887" s="10">
        <f t="shared" si="80"/>
        <v>42713.941099537042</v>
      </c>
      <c r="T887" s="10">
        <f t="shared" si="81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6">
        <f t="shared" si="78"/>
        <v>29.29</v>
      </c>
      <c r="N888" t="b">
        <v>0</v>
      </c>
      <c r="O888" t="s">
        <v>8279</v>
      </c>
      <c r="P888">
        <f t="shared" si="79"/>
        <v>41</v>
      </c>
      <c r="Q888" t="str">
        <f t="shared" si="82"/>
        <v>music</v>
      </c>
      <c r="R888" t="str">
        <f t="shared" si="83"/>
        <v>indie rock</v>
      </c>
      <c r="S888" s="10">
        <f t="shared" si="80"/>
        <v>42603.870520833334</v>
      </c>
      <c r="T888" s="10">
        <f t="shared" si="81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6" t="e">
        <f t="shared" si="78"/>
        <v>#DIV/0!</v>
      </c>
      <c r="N889" t="b">
        <v>0</v>
      </c>
      <c r="O889" t="s">
        <v>8279</v>
      </c>
      <c r="P889">
        <f t="shared" si="79"/>
        <v>0</v>
      </c>
      <c r="Q889" t="str">
        <f t="shared" si="82"/>
        <v>music</v>
      </c>
      <c r="R889" t="str">
        <f t="shared" si="83"/>
        <v>indie rock</v>
      </c>
      <c r="S889" s="10">
        <f t="shared" si="80"/>
        <v>41026.958969907406</v>
      </c>
      <c r="T889" s="10">
        <f t="shared" si="81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6">
        <f t="shared" si="78"/>
        <v>18</v>
      </c>
      <c r="N890" t="b">
        <v>0</v>
      </c>
      <c r="O890" t="s">
        <v>8279</v>
      </c>
      <c r="P890">
        <f t="shared" si="79"/>
        <v>7</v>
      </c>
      <c r="Q890" t="str">
        <f t="shared" si="82"/>
        <v>music</v>
      </c>
      <c r="R890" t="str">
        <f t="shared" si="83"/>
        <v>indie rock</v>
      </c>
      <c r="S890" s="10">
        <f t="shared" si="80"/>
        <v>40751.753298611111</v>
      </c>
      <c r="T890" s="10">
        <f t="shared" si="81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6">
        <f t="shared" si="78"/>
        <v>73.760000000000005</v>
      </c>
      <c r="N891" t="b">
        <v>0</v>
      </c>
      <c r="O891" t="s">
        <v>8279</v>
      </c>
      <c r="P891">
        <f t="shared" si="79"/>
        <v>9</v>
      </c>
      <c r="Q891" t="str">
        <f t="shared" si="82"/>
        <v>music</v>
      </c>
      <c r="R891" t="str">
        <f t="shared" si="83"/>
        <v>indie rock</v>
      </c>
      <c r="S891" s="10">
        <f t="shared" si="80"/>
        <v>41887.784062500003</v>
      </c>
      <c r="T891" s="10">
        <f t="shared" si="81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6">
        <f t="shared" si="78"/>
        <v>31.25</v>
      </c>
      <c r="N892" t="b">
        <v>0</v>
      </c>
      <c r="O892" t="s">
        <v>8279</v>
      </c>
      <c r="P892">
        <f t="shared" si="79"/>
        <v>4</v>
      </c>
      <c r="Q892" t="str">
        <f t="shared" si="82"/>
        <v>music</v>
      </c>
      <c r="R892" t="str">
        <f t="shared" si="83"/>
        <v>indie rock</v>
      </c>
      <c r="S892" s="10">
        <f t="shared" si="80"/>
        <v>41569.698831018519</v>
      </c>
      <c r="T892" s="10">
        <f t="shared" si="81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6">
        <f t="shared" si="78"/>
        <v>28.89</v>
      </c>
      <c r="N893" t="b">
        <v>0</v>
      </c>
      <c r="O893" t="s">
        <v>8279</v>
      </c>
      <c r="P893">
        <f t="shared" si="79"/>
        <v>3</v>
      </c>
      <c r="Q893" t="str">
        <f t="shared" si="82"/>
        <v>music</v>
      </c>
      <c r="R893" t="str">
        <f t="shared" si="83"/>
        <v>indie rock</v>
      </c>
      <c r="S893" s="10">
        <f t="shared" si="80"/>
        <v>41842.031597222223</v>
      </c>
      <c r="T893" s="10">
        <f t="shared" si="81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6">
        <f t="shared" si="78"/>
        <v>143.82</v>
      </c>
      <c r="N894" t="b">
        <v>0</v>
      </c>
      <c r="O894" t="s">
        <v>8279</v>
      </c>
      <c r="P894">
        <f t="shared" si="79"/>
        <v>41</v>
      </c>
      <c r="Q894" t="str">
        <f t="shared" si="82"/>
        <v>music</v>
      </c>
      <c r="R894" t="str">
        <f t="shared" si="83"/>
        <v>indie rock</v>
      </c>
      <c r="S894" s="10">
        <f t="shared" si="80"/>
        <v>40304.20003472222</v>
      </c>
      <c r="T894" s="10">
        <f t="shared" si="81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6">
        <f t="shared" si="78"/>
        <v>40</v>
      </c>
      <c r="N895" t="b">
        <v>0</v>
      </c>
      <c r="O895" t="s">
        <v>8279</v>
      </c>
      <c r="P895">
        <f t="shared" si="79"/>
        <v>10</v>
      </c>
      <c r="Q895" t="str">
        <f t="shared" si="82"/>
        <v>music</v>
      </c>
      <c r="R895" t="str">
        <f t="shared" si="83"/>
        <v>indie rock</v>
      </c>
      <c r="S895" s="10">
        <f t="shared" si="80"/>
        <v>42065.897719907407</v>
      </c>
      <c r="T895" s="10">
        <f t="shared" si="81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6">
        <f t="shared" si="78"/>
        <v>147.81</v>
      </c>
      <c r="N896" t="b">
        <v>0</v>
      </c>
      <c r="O896" t="s">
        <v>8279</v>
      </c>
      <c r="P896">
        <f t="shared" si="79"/>
        <v>39</v>
      </c>
      <c r="Q896" t="str">
        <f t="shared" si="82"/>
        <v>music</v>
      </c>
      <c r="R896" t="str">
        <f t="shared" si="83"/>
        <v>indie rock</v>
      </c>
      <c r="S896" s="10">
        <f t="shared" si="80"/>
        <v>42496.981597222228</v>
      </c>
      <c r="T896" s="10">
        <f t="shared" si="81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6">
        <f t="shared" si="78"/>
        <v>27.86</v>
      </c>
      <c r="N897" t="b">
        <v>0</v>
      </c>
      <c r="O897" t="s">
        <v>8279</v>
      </c>
      <c r="P897">
        <f t="shared" si="79"/>
        <v>2</v>
      </c>
      <c r="Q897" t="str">
        <f t="shared" si="82"/>
        <v>music</v>
      </c>
      <c r="R897" t="str">
        <f t="shared" si="83"/>
        <v>indie rock</v>
      </c>
      <c r="S897" s="10">
        <f t="shared" si="80"/>
        <v>40431.127650462964</v>
      </c>
      <c r="T897" s="10">
        <f t="shared" si="81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6">
        <f t="shared" ref="M898:M961" si="84">ROUND(SUM(E898/L898),2)</f>
        <v>44.44</v>
      </c>
      <c r="N898" t="b">
        <v>0</v>
      </c>
      <c r="O898" t="s">
        <v>8279</v>
      </c>
      <c r="P898">
        <f t="shared" ref="P898:P961" si="85">+ROUND(SUM(E898/D898)*100,0)</f>
        <v>40</v>
      </c>
      <c r="Q898" t="str">
        <f t="shared" si="82"/>
        <v>music</v>
      </c>
      <c r="R898" t="str">
        <f t="shared" si="83"/>
        <v>indie rock</v>
      </c>
      <c r="S898" s="10">
        <f t="shared" ref="S898:S961" si="86">(((J898/60)/60)/24)+DATE(1970,1,1)</f>
        <v>42218.872986111113</v>
      </c>
      <c r="T898" s="10">
        <f t="shared" ref="T898:T961" si="87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6" t="e">
        <f t="shared" si="84"/>
        <v>#DIV/0!</v>
      </c>
      <c r="N899" t="b">
        <v>0</v>
      </c>
      <c r="O899" t="s">
        <v>8279</v>
      </c>
      <c r="P899">
        <f t="shared" si="85"/>
        <v>0</v>
      </c>
      <c r="Q899" t="str">
        <f t="shared" ref="Q899:Q962" si="88">LEFT(O899,FIND("/",O899)-1)</f>
        <v>music</v>
      </c>
      <c r="R899" t="str">
        <f t="shared" ref="R899:R962" si="89">RIGHT(O899,LEN(O899)-FIND("/",O899))</f>
        <v>indie rock</v>
      </c>
      <c r="S899" s="10">
        <f t="shared" si="86"/>
        <v>41211.688750000001</v>
      </c>
      <c r="T899" s="10">
        <f t="shared" si="87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6">
        <f t="shared" si="84"/>
        <v>35</v>
      </c>
      <c r="N900" t="b">
        <v>0</v>
      </c>
      <c r="O900" t="s">
        <v>8279</v>
      </c>
      <c r="P900">
        <f t="shared" si="85"/>
        <v>3</v>
      </c>
      <c r="Q900" t="str">
        <f t="shared" si="88"/>
        <v>music</v>
      </c>
      <c r="R900" t="str">
        <f t="shared" si="89"/>
        <v>indie rock</v>
      </c>
      <c r="S900" s="10">
        <f t="shared" si="86"/>
        <v>40878.758217592593</v>
      </c>
      <c r="T900" s="10">
        <f t="shared" si="87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6">
        <f t="shared" si="84"/>
        <v>35</v>
      </c>
      <c r="N901" t="b">
        <v>0</v>
      </c>
      <c r="O901" t="s">
        <v>8279</v>
      </c>
      <c r="P901">
        <f t="shared" si="85"/>
        <v>37</v>
      </c>
      <c r="Q901" t="str">
        <f t="shared" si="88"/>
        <v>music</v>
      </c>
      <c r="R901" t="str">
        <f t="shared" si="89"/>
        <v>indie rock</v>
      </c>
      <c r="S901" s="10">
        <f t="shared" si="86"/>
        <v>40646.099097222221</v>
      </c>
      <c r="T901" s="10">
        <f t="shared" si="87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6">
        <f t="shared" si="84"/>
        <v>10.5</v>
      </c>
      <c r="N902" t="b">
        <v>0</v>
      </c>
      <c r="O902" t="s">
        <v>8278</v>
      </c>
      <c r="P902">
        <f t="shared" si="85"/>
        <v>0</v>
      </c>
      <c r="Q902" t="str">
        <f t="shared" si="88"/>
        <v>music</v>
      </c>
      <c r="R902" t="str">
        <f t="shared" si="89"/>
        <v>jazz</v>
      </c>
      <c r="S902" s="10">
        <f t="shared" si="86"/>
        <v>42429.84956018519</v>
      </c>
      <c r="T902" s="10">
        <f t="shared" si="87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6" t="e">
        <f t="shared" si="84"/>
        <v>#DIV/0!</v>
      </c>
      <c r="N903" t="b">
        <v>0</v>
      </c>
      <c r="O903" t="s">
        <v>8278</v>
      </c>
      <c r="P903">
        <f t="shared" si="85"/>
        <v>0</v>
      </c>
      <c r="Q903" t="str">
        <f t="shared" si="88"/>
        <v>music</v>
      </c>
      <c r="R903" t="str">
        <f t="shared" si="89"/>
        <v>jazz</v>
      </c>
      <c r="S903" s="10">
        <f t="shared" si="86"/>
        <v>40291.81150462963</v>
      </c>
      <c r="T903" s="10">
        <f t="shared" si="87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6">
        <f t="shared" si="84"/>
        <v>30</v>
      </c>
      <c r="N904" t="b">
        <v>0</v>
      </c>
      <c r="O904" t="s">
        <v>8278</v>
      </c>
      <c r="P904">
        <f t="shared" si="85"/>
        <v>0</v>
      </c>
      <c r="Q904" t="str">
        <f t="shared" si="88"/>
        <v>music</v>
      </c>
      <c r="R904" t="str">
        <f t="shared" si="89"/>
        <v>jazz</v>
      </c>
      <c r="S904" s="10">
        <f t="shared" si="86"/>
        <v>41829.965532407405</v>
      </c>
      <c r="T904" s="10">
        <f t="shared" si="87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6">
        <f t="shared" si="84"/>
        <v>40</v>
      </c>
      <c r="N905" t="b">
        <v>0</v>
      </c>
      <c r="O905" t="s">
        <v>8278</v>
      </c>
      <c r="P905">
        <f t="shared" si="85"/>
        <v>3</v>
      </c>
      <c r="Q905" t="str">
        <f t="shared" si="88"/>
        <v>music</v>
      </c>
      <c r="R905" t="str">
        <f t="shared" si="89"/>
        <v>jazz</v>
      </c>
      <c r="S905" s="10">
        <f t="shared" si="86"/>
        <v>41149.796064814815</v>
      </c>
      <c r="T905" s="10">
        <f t="shared" si="87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6">
        <f t="shared" si="84"/>
        <v>50.33</v>
      </c>
      <c r="N906" t="b">
        <v>0</v>
      </c>
      <c r="O906" t="s">
        <v>8278</v>
      </c>
      <c r="P906">
        <f t="shared" si="85"/>
        <v>0</v>
      </c>
      <c r="Q906" t="str">
        <f t="shared" si="88"/>
        <v>music</v>
      </c>
      <c r="R906" t="str">
        <f t="shared" si="89"/>
        <v>jazz</v>
      </c>
      <c r="S906" s="10">
        <f t="shared" si="86"/>
        <v>42342.080289351856</v>
      </c>
      <c r="T906" s="10">
        <f t="shared" si="87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6">
        <f t="shared" si="84"/>
        <v>32.67</v>
      </c>
      <c r="N907" t="b">
        <v>0</v>
      </c>
      <c r="O907" t="s">
        <v>8278</v>
      </c>
      <c r="P907">
        <f t="shared" si="85"/>
        <v>3</v>
      </c>
      <c r="Q907" t="str">
        <f t="shared" si="88"/>
        <v>music</v>
      </c>
      <c r="R907" t="str">
        <f t="shared" si="89"/>
        <v>jazz</v>
      </c>
      <c r="S907" s="10">
        <f t="shared" si="86"/>
        <v>40507.239884259259</v>
      </c>
      <c r="T907" s="10">
        <f t="shared" si="87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6" t="e">
        <f t="shared" si="84"/>
        <v>#DIV/0!</v>
      </c>
      <c r="N908" t="b">
        <v>0</v>
      </c>
      <c r="O908" t="s">
        <v>8278</v>
      </c>
      <c r="P908">
        <f t="shared" si="85"/>
        <v>0</v>
      </c>
      <c r="Q908" t="str">
        <f t="shared" si="88"/>
        <v>music</v>
      </c>
      <c r="R908" t="str">
        <f t="shared" si="89"/>
        <v>jazz</v>
      </c>
      <c r="S908" s="10">
        <f t="shared" si="86"/>
        <v>41681.189699074072</v>
      </c>
      <c r="T908" s="10">
        <f t="shared" si="87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6" t="e">
        <f t="shared" si="84"/>
        <v>#DIV/0!</v>
      </c>
      <c r="N909" t="b">
        <v>0</v>
      </c>
      <c r="O909" t="s">
        <v>8278</v>
      </c>
      <c r="P909">
        <f t="shared" si="85"/>
        <v>0</v>
      </c>
      <c r="Q909" t="str">
        <f t="shared" si="88"/>
        <v>music</v>
      </c>
      <c r="R909" t="str">
        <f t="shared" si="89"/>
        <v>jazz</v>
      </c>
      <c r="S909" s="10">
        <f t="shared" si="86"/>
        <v>40767.192395833335</v>
      </c>
      <c r="T909" s="10">
        <f t="shared" si="87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6" t="e">
        <f t="shared" si="84"/>
        <v>#DIV/0!</v>
      </c>
      <c r="N910" t="b">
        <v>0</v>
      </c>
      <c r="O910" t="s">
        <v>8278</v>
      </c>
      <c r="P910">
        <f t="shared" si="85"/>
        <v>0</v>
      </c>
      <c r="Q910" t="str">
        <f t="shared" si="88"/>
        <v>music</v>
      </c>
      <c r="R910" t="str">
        <f t="shared" si="89"/>
        <v>jazz</v>
      </c>
      <c r="S910" s="10">
        <f t="shared" si="86"/>
        <v>40340.801562499997</v>
      </c>
      <c r="T910" s="10">
        <f t="shared" si="87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6">
        <f t="shared" si="84"/>
        <v>65</v>
      </c>
      <c r="N911" t="b">
        <v>0</v>
      </c>
      <c r="O911" t="s">
        <v>8278</v>
      </c>
      <c r="P911">
        <f t="shared" si="85"/>
        <v>3</v>
      </c>
      <c r="Q911" t="str">
        <f t="shared" si="88"/>
        <v>music</v>
      </c>
      <c r="R911" t="str">
        <f t="shared" si="89"/>
        <v>jazz</v>
      </c>
      <c r="S911" s="10">
        <f t="shared" si="86"/>
        <v>41081.69027777778</v>
      </c>
      <c r="T911" s="10">
        <f t="shared" si="87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6">
        <f t="shared" si="84"/>
        <v>24.6</v>
      </c>
      <c r="N912" t="b">
        <v>0</v>
      </c>
      <c r="O912" t="s">
        <v>8278</v>
      </c>
      <c r="P912">
        <f t="shared" si="85"/>
        <v>22</v>
      </c>
      <c r="Q912" t="str">
        <f t="shared" si="88"/>
        <v>music</v>
      </c>
      <c r="R912" t="str">
        <f t="shared" si="89"/>
        <v>jazz</v>
      </c>
      <c r="S912" s="10">
        <f t="shared" si="86"/>
        <v>42737.545358796298</v>
      </c>
      <c r="T912" s="10">
        <f t="shared" si="87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6" t="e">
        <f t="shared" si="84"/>
        <v>#DIV/0!</v>
      </c>
      <c r="N913" t="b">
        <v>0</v>
      </c>
      <c r="O913" t="s">
        <v>8278</v>
      </c>
      <c r="P913">
        <f t="shared" si="85"/>
        <v>0</v>
      </c>
      <c r="Q913" t="str">
        <f t="shared" si="88"/>
        <v>music</v>
      </c>
      <c r="R913" t="str">
        <f t="shared" si="89"/>
        <v>jazz</v>
      </c>
      <c r="S913" s="10">
        <f t="shared" si="86"/>
        <v>41642.005150462966</v>
      </c>
      <c r="T913" s="10">
        <f t="shared" si="87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6">
        <f t="shared" si="84"/>
        <v>15</v>
      </c>
      <c r="N914" t="b">
        <v>0</v>
      </c>
      <c r="O914" t="s">
        <v>8278</v>
      </c>
      <c r="P914">
        <f t="shared" si="85"/>
        <v>1</v>
      </c>
      <c r="Q914" t="str">
        <f t="shared" si="88"/>
        <v>music</v>
      </c>
      <c r="R914" t="str">
        <f t="shared" si="89"/>
        <v>jazz</v>
      </c>
      <c r="S914" s="10">
        <f t="shared" si="86"/>
        <v>41194.109340277777</v>
      </c>
      <c r="T914" s="10">
        <f t="shared" si="87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6">
        <f t="shared" si="84"/>
        <v>82.58</v>
      </c>
      <c r="N915" t="b">
        <v>0</v>
      </c>
      <c r="O915" t="s">
        <v>8278</v>
      </c>
      <c r="P915">
        <f t="shared" si="85"/>
        <v>7</v>
      </c>
      <c r="Q915" t="str">
        <f t="shared" si="88"/>
        <v>music</v>
      </c>
      <c r="R915" t="str">
        <f t="shared" si="89"/>
        <v>jazz</v>
      </c>
      <c r="S915" s="10">
        <f t="shared" si="86"/>
        <v>41004.139108796298</v>
      </c>
      <c r="T915" s="10">
        <f t="shared" si="87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6" t="e">
        <f t="shared" si="84"/>
        <v>#DIV/0!</v>
      </c>
      <c r="N916" t="b">
        <v>0</v>
      </c>
      <c r="O916" t="s">
        <v>8278</v>
      </c>
      <c r="P916">
        <f t="shared" si="85"/>
        <v>0</v>
      </c>
      <c r="Q916" t="str">
        <f t="shared" si="88"/>
        <v>music</v>
      </c>
      <c r="R916" t="str">
        <f t="shared" si="89"/>
        <v>jazz</v>
      </c>
      <c r="S916" s="10">
        <f t="shared" si="86"/>
        <v>41116.763275462967</v>
      </c>
      <c r="T916" s="10">
        <f t="shared" si="87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6">
        <f t="shared" si="84"/>
        <v>41.67</v>
      </c>
      <c r="N917" t="b">
        <v>0</v>
      </c>
      <c r="O917" t="s">
        <v>8278</v>
      </c>
      <c r="P917">
        <f t="shared" si="85"/>
        <v>6</v>
      </c>
      <c r="Q917" t="str">
        <f t="shared" si="88"/>
        <v>music</v>
      </c>
      <c r="R917" t="str">
        <f t="shared" si="89"/>
        <v>jazz</v>
      </c>
      <c r="S917" s="10">
        <f t="shared" si="86"/>
        <v>40937.679560185185</v>
      </c>
      <c r="T917" s="10">
        <f t="shared" si="87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6" t="e">
        <f t="shared" si="84"/>
        <v>#DIV/0!</v>
      </c>
      <c r="N918" t="b">
        <v>0</v>
      </c>
      <c r="O918" t="s">
        <v>8278</v>
      </c>
      <c r="P918">
        <f t="shared" si="85"/>
        <v>0</v>
      </c>
      <c r="Q918" t="str">
        <f t="shared" si="88"/>
        <v>music</v>
      </c>
      <c r="R918" t="str">
        <f t="shared" si="89"/>
        <v>jazz</v>
      </c>
      <c r="S918" s="10">
        <f t="shared" si="86"/>
        <v>40434.853402777779</v>
      </c>
      <c r="T918" s="10">
        <f t="shared" si="87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6">
        <f t="shared" si="84"/>
        <v>30</v>
      </c>
      <c r="N919" t="b">
        <v>0</v>
      </c>
      <c r="O919" t="s">
        <v>8278</v>
      </c>
      <c r="P919">
        <f t="shared" si="85"/>
        <v>1</v>
      </c>
      <c r="Q919" t="str">
        <f t="shared" si="88"/>
        <v>music</v>
      </c>
      <c r="R919" t="str">
        <f t="shared" si="89"/>
        <v>jazz</v>
      </c>
      <c r="S919" s="10">
        <f t="shared" si="86"/>
        <v>41802.94363425926</v>
      </c>
      <c r="T919" s="10">
        <f t="shared" si="87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6">
        <f t="shared" si="84"/>
        <v>19.600000000000001</v>
      </c>
      <c r="N920" t="b">
        <v>0</v>
      </c>
      <c r="O920" t="s">
        <v>8278</v>
      </c>
      <c r="P920">
        <f t="shared" si="85"/>
        <v>5</v>
      </c>
      <c r="Q920" t="str">
        <f t="shared" si="88"/>
        <v>music</v>
      </c>
      <c r="R920" t="str">
        <f t="shared" si="89"/>
        <v>jazz</v>
      </c>
      <c r="S920" s="10">
        <f t="shared" si="86"/>
        <v>41944.916215277779</v>
      </c>
      <c r="T920" s="10">
        <f t="shared" si="87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6">
        <f t="shared" si="84"/>
        <v>100</v>
      </c>
      <c r="N921" t="b">
        <v>0</v>
      </c>
      <c r="O921" t="s">
        <v>8278</v>
      </c>
      <c r="P921">
        <f t="shared" si="85"/>
        <v>1</v>
      </c>
      <c r="Q921" t="str">
        <f t="shared" si="88"/>
        <v>music</v>
      </c>
      <c r="R921" t="str">
        <f t="shared" si="89"/>
        <v>jazz</v>
      </c>
      <c r="S921" s="10">
        <f t="shared" si="86"/>
        <v>41227.641724537039</v>
      </c>
      <c r="T921" s="10">
        <f t="shared" si="87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6" t="e">
        <f t="shared" si="84"/>
        <v>#DIV/0!</v>
      </c>
      <c r="N922" t="b">
        <v>0</v>
      </c>
      <c r="O922" t="s">
        <v>8278</v>
      </c>
      <c r="P922">
        <f t="shared" si="85"/>
        <v>0</v>
      </c>
      <c r="Q922" t="str">
        <f t="shared" si="88"/>
        <v>music</v>
      </c>
      <c r="R922" t="str">
        <f t="shared" si="89"/>
        <v>jazz</v>
      </c>
      <c r="S922" s="10">
        <f t="shared" si="86"/>
        <v>41562.67155092593</v>
      </c>
      <c r="T922" s="10">
        <f t="shared" si="87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6">
        <f t="shared" si="84"/>
        <v>231.75</v>
      </c>
      <c r="N923" t="b">
        <v>0</v>
      </c>
      <c r="O923" t="s">
        <v>8278</v>
      </c>
      <c r="P923">
        <f t="shared" si="85"/>
        <v>31</v>
      </c>
      <c r="Q923" t="str">
        <f t="shared" si="88"/>
        <v>music</v>
      </c>
      <c r="R923" t="str">
        <f t="shared" si="89"/>
        <v>jazz</v>
      </c>
      <c r="S923" s="10">
        <f t="shared" si="86"/>
        <v>40847.171018518515</v>
      </c>
      <c r="T923" s="10">
        <f t="shared" si="87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6">
        <f t="shared" si="84"/>
        <v>189.33</v>
      </c>
      <c r="N924" t="b">
        <v>0</v>
      </c>
      <c r="O924" t="s">
        <v>8278</v>
      </c>
      <c r="P924">
        <f t="shared" si="85"/>
        <v>21</v>
      </c>
      <c r="Q924" t="str">
        <f t="shared" si="88"/>
        <v>music</v>
      </c>
      <c r="R924" t="str">
        <f t="shared" si="89"/>
        <v>jazz</v>
      </c>
      <c r="S924" s="10">
        <f t="shared" si="86"/>
        <v>41878.530011574076</v>
      </c>
      <c r="T924" s="10">
        <f t="shared" si="87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6">
        <f t="shared" si="84"/>
        <v>55</v>
      </c>
      <c r="N925" t="b">
        <v>0</v>
      </c>
      <c r="O925" t="s">
        <v>8278</v>
      </c>
      <c r="P925">
        <f t="shared" si="85"/>
        <v>2</v>
      </c>
      <c r="Q925" t="str">
        <f t="shared" si="88"/>
        <v>music</v>
      </c>
      <c r="R925" t="str">
        <f t="shared" si="89"/>
        <v>jazz</v>
      </c>
      <c r="S925" s="10">
        <f t="shared" si="86"/>
        <v>41934.959756944445</v>
      </c>
      <c r="T925" s="10">
        <f t="shared" si="87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6">
        <f t="shared" si="84"/>
        <v>21.8</v>
      </c>
      <c r="N926" t="b">
        <v>0</v>
      </c>
      <c r="O926" t="s">
        <v>8278</v>
      </c>
      <c r="P926">
        <f t="shared" si="85"/>
        <v>11</v>
      </c>
      <c r="Q926" t="str">
        <f t="shared" si="88"/>
        <v>music</v>
      </c>
      <c r="R926" t="str">
        <f t="shared" si="89"/>
        <v>jazz</v>
      </c>
      <c r="S926" s="10">
        <f t="shared" si="86"/>
        <v>41288.942928240744</v>
      </c>
      <c r="T926" s="10">
        <f t="shared" si="87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6">
        <f t="shared" si="84"/>
        <v>32</v>
      </c>
      <c r="N927" t="b">
        <v>0</v>
      </c>
      <c r="O927" t="s">
        <v>8278</v>
      </c>
      <c r="P927">
        <f t="shared" si="85"/>
        <v>3</v>
      </c>
      <c r="Q927" t="str">
        <f t="shared" si="88"/>
        <v>music</v>
      </c>
      <c r="R927" t="str">
        <f t="shared" si="89"/>
        <v>jazz</v>
      </c>
      <c r="S927" s="10">
        <f t="shared" si="86"/>
        <v>41575.880914351852</v>
      </c>
      <c r="T927" s="10">
        <f t="shared" si="87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6" t="e">
        <f t="shared" si="84"/>
        <v>#DIV/0!</v>
      </c>
      <c r="N928" t="b">
        <v>0</v>
      </c>
      <c r="O928" t="s">
        <v>8278</v>
      </c>
      <c r="P928">
        <f t="shared" si="85"/>
        <v>0</v>
      </c>
      <c r="Q928" t="str">
        <f t="shared" si="88"/>
        <v>music</v>
      </c>
      <c r="R928" t="str">
        <f t="shared" si="89"/>
        <v>jazz</v>
      </c>
      <c r="S928" s="10">
        <f t="shared" si="86"/>
        <v>40338.02002314815</v>
      </c>
      <c r="T928" s="10">
        <f t="shared" si="87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6" t="e">
        <f t="shared" si="84"/>
        <v>#DIV/0!</v>
      </c>
      <c r="N929" t="b">
        <v>0</v>
      </c>
      <c r="O929" t="s">
        <v>8278</v>
      </c>
      <c r="P929">
        <f t="shared" si="85"/>
        <v>0</v>
      </c>
      <c r="Q929" t="str">
        <f t="shared" si="88"/>
        <v>music</v>
      </c>
      <c r="R929" t="str">
        <f t="shared" si="89"/>
        <v>jazz</v>
      </c>
      <c r="S929" s="10">
        <f t="shared" si="86"/>
        <v>41013.822858796295</v>
      </c>
      <c r="T929" s="10">
        <f t="shared" si="87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6">
        <f t="shared" si="84"/>
        <v>56.25</v>
      </c>
      <c r="N930" t="b">
        <v>0</v>
      </c>
      <c r="O930" t="s">
        <v>8278</v>
      </c>
      <c r="P930">
        <f t="shared" si="85"/>
        <v>11</v>
      </c>
      <c r="Q930" t="str">
        <f t="shared" si="88"/>
        <v>music</v>
      </c>
      <c r="R930" t="str">
        <f t="shared" si="89"/>
        <v>jazz</v>
      </c>
      <c r="S930" s="10">
        <f t="shared" si="86"/>
        <v>41180.86241898148</v>
      </c>
      <c r="T930" s="10">
        <f t="shared" si="87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6" t="e">
        <f t="shared" si="84"/>
        <v>#DIV/0!</v>
      </c>
      <c r="N931" t="b">
        <v>0</v>
      </c>
      <c r="O931" t="s">
        <v>8278</v>
      </c>
      <c r="P931">
        <f t="shared" si="85"/>
        <v>0</v>
      </c>
      <c r="Q931" t="str">
        <f t="shared" si="88"/>
        <v>music</v>
      </c>
      <c r="R931" t="str">
        <f t="shared" si="89"/>
        <v>jazz</v>
      </c>
      <c r="S931" s="10">
        <f t="shared" si="86"/>
        <v>40978.238067129627</v>
      </c>
      <c r="T931" s="10">
        <f t="shared" si="87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6">
        <f t="shared" si="84"/>
        <v>69</v>
      </c>
      <c r="N932" t="b">
        <v>0</v>
      </c>
      <c r="O932" t="s">
        <v>8278</v>
      </c>
      <c r="P932">
        <f t="shared" si="85"/>
        <v>38</v>
      </c>
      <c r="Q932" t="str">
        <f t="shared" si="88"/>
        <v>music</v>
      </c>
      <c r="R932" t="str">
        <f t="shared" si="89"/>
        <v>jazz</v>
      </c>
      <c r="S932" s="10">
        <f t="shared" si="86"/>
        <v>40312.915578703702</v>
      </c>
      <c r="T932" s="10">
        <f t="shared" si="87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6">
        <f t="shared" si="84"/>
        <v>18.71</v>
      </c>
      <c r="N933" t="b">
        <v>0</v>
      </c>
      <c r="O933" t="s">
        <v>8278</v>
      </c>
      <c r="P933">
        <f t="shared" si="85"/>
        <v>7</v>
      </c>
      <c r="Q933" t="str">
        <f t="shared" si="88"/>
        <v>music</v>
      </c>
      <c r="R933" t="str">
        <f t="shared" si="89"/>
        <v>jazz</v>
      </c>
      <c r="S933" s="10">
        <f t="shared" si="86"/>
        <v>41680.359976851854</v>
      </c>
      <c r="T933" s="10">
        <f t="shared" si="87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6">
        <f t="shared" si="84"/>
        <v>46.03</v>
      </c>
      <c r="N934" t="b">
        <v>0</v>
      </c>
      <c r="O934" t="s">
        <v>8278</v>
      </c>
      <c r="P934">
        <f t="shared" si="85"/>
        <v>15</v>
      </c>
      <c r="Q934" t="str">
        <f t="shared" si="88"/>
        <v>music</v>
      </c>
      <c r="R934" t="str">
        <f t="shared" si="89"/>
        <v>jazz</v>
      </c>
      <c r="S934" s="10">
        <f t="shared" si="86"/>
        <v>41310.969270833331</v>
      </c>
      <c r="T934" s="10">
        <f t="shared" si="87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6">
        <f t="shared" si="84"/>
        <v>60</v>
      </c>
      <c r="N935" t="b">
        <v>0</v>
      </c>
      <c r="O935" t="s">
        <v>8278</v>
      </c>
      <c r="P935">
        <f t="shared" si="85"/>
        <v>6</v>
      </c>
      <c r="Q935" t="str">
        <f t="shared" si="88"/>
        <v>music</v>
      </c>
      <c r="R935" t="str">
        <f t="shared" si="89"/>
        <v>jazz</v>
      </c>
      <c r="S935" s="10">
        <f t="shared" si="86"/>
        <v>41711.169085648151</v>
      </c>
      <c r="T935" s="10">
        <f t="shared" si="87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6">
        <f t="shared" si="84"/>
        <v>50.67</v>
      </c>
      <c r="N936" t="b">
        <v>0</v>
      </c>
      <c r="O936" t="s">
        <v>8278</v>
      </c>
      <c r="P936">
        <f t="shared" si="85"/>
        <v>30</v>
      </c>
      <c r="Q936" t="str">
        <f t="shared" si="88"/>
        <v>music</v>
      </c>
      <c r="R936" t="str">
        <f t="shared" si="89"/>
        <v>jazz</v>
      </c>
      <c r="S936" s="10">
        <f t="shared" si="86"/>
        <v>41733.737083333333</v>
      </c>
      <c r="T936" s="10">
        <f t="shared" si="87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6">
        <f t="shared" si="84"/>
        <v>25</v>
      </c>
      <c r="N937" t="b">
        <v>0</v>
      </c>
      <c r="O937" t="s">
        <v>8278</v>
      </c>
      <c r="P937">
        <f t="shared" si="85"/>
        <v>1</v>
      </c>
      <c r="Q937" t="str">
        <f t="shared" si="88"/>
        <v>music</v>
      </c>
      <c r="R937" t="str">
        <f t="shared" si="89"/>
        <v>jazz</v>
      </c>
      <c r="S937" s="10">
        <f t="shared" si="86"/>
        <v>42368.333668981482</v>
      </c>
      <c r="T937" s="10">
        <f t="shared" si="87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6" t="e">
        <f t="shared" si="84"/>
        <v>#DIV/0!</v>
      </c>
      <c r="N938" t="b">
        <v>0</v>
      </c>
      <c r="O938" t="s">
        <v>8278</v>
      </c>
      <c r="P938">
        <f t="shared" si="85"/>
        <v>0</v>
      </c>
      <c r="Q938" t="str">
        <f t="shared" si="88"/>
        <v>music</v>
      </c>
      <c r="R938" t="str">
        <f t="shared" si="89"/>
        <v>jazz</v>
      </c>
      <c r="S938" s="10">
        <f t="shared" si="86"/>
        <v>40883.024178240739</v>
      </c>
      <c r="T938" s="10">
        <f t="shared" si="87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6">
        <f t="shared" si="84"/>
        <v>20</v>
      </c>
      <c r="N939" t="b">
        <v>0</v>
      </c>
      <c r="O939" t="s">
        <v>8278</v>
      </c>
      <c r="P939">
        <f t="shared" si="85"/>
        <v>1</v>
      </c>
      <c r="Q939" t="str">
        <f t="shared" si="88"/>
        <v>music</v>
      </c>
      <c r="R939" t="str">
        <f t="shared" si="89"/>
        <v>jazz</v>
      </c>
      <c r="S939" s="10">
        <f t="shared" si="86"/>
        <v>41551.798113425924</v>
      </c>
      <c r="T939" s="10">
        <f t="shared" si="87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6">
        <f t="shared" si="84"/>
        <v>25</v>
      </c>
      <c r="N940" t="b">
        <v>0</v>
      </c>
      <c r="O940" t="s">
        <v>8278</v>
      </c>
      <c r="P940">
        <f t="shared" si="85"/>
        <v>0</v>
      </c>
      <c r="Q940" t="str">
        <f t="shared" si="88"/>
        <v>music</v>
      </c>
      <c r="R940" t="str">
        <f t="shared" si="89"/>
        <v>jazz</v>
      </c>
      <c r="S940" s="10">
        <f t="shared" si="86"/>
        <v>41124.479722222226</v>
      </c>
      <c r="T940" s="10">
        <f t="shared" si="87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6">
        <f t="shared" si="84"/>
        <v>20</v>
      </c>
      <c r="N941" t="b">
        <v>0</v>
      </c>
      <c r="O941" t="s">
        <v>8278</v>
      </c>
      <c r="P941">
        <f t="shared" si="85"/>
        <v>1</v>
      </c>
      <c r="Q941" t="str">
        <f t="shared" si="88"/>
        <v>music</v>
      </c>
      <c r="R941" t="str">
        <f t="shared" si="89"/>
        <v>jazz</v>
      </c>
      <c r="S941" s="10">
        <f t="shared" si="86"/>
        <v>41416.763171296298</v>
      </c>
      <c r="T941" s="10">
        <f t="shared" si="87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6">
        <f t="shared" si="84"/>
        <v>110.29</v>
      </c>
      <c r="N942" t="b">
        <v>0</v>
      </c>
      <c r="O942" t="s">
        <v>8273</v>
      </c>
      <c r="P942">
        <f t="shared" si="85"/>
        <v>17</v>
      </c>
      <c r="Q942" t="str">
        <f t="shared" si="88"/>
        <v>technology</v>
      </c>
      <c r="R942" t="str">
        <f t="shared" si="89"/>
        <v>wearables</v>
      </c>
      <c r="S942" s="10">
        <f t="shared" si="86"/>
        <v>42182.008402777778</v>
      </c>
      <c r="T942" s="10">
        <f t="shared" si="87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6">
        <f t="shared" si="84"/>
        <v>37.450000000000003</v>
      </c>
      <c r="N943" t="b">
        <v>0</v>
      </c>
      <c r="O943" t="s">
        <v>8273</v>
      </c>
      <c r="P943">
        <f t="shared" si="85"/>
        <v>2</v>
      </c>
      <c r="Q943" t="str">
        <f t="shared" si="88"/>
        <v>technology</v>
      </c>
      <c r="R943" t="str">
        <f t="shared" si="89"/>
        <v>wearables</v>
      </c>
      <c r="S943" s="10">
        <f t="shared" si="86"/>
        <v>42746.096585648149</v>
      </c>
      <c r="T943" s="10">
        <f t="shared" si="87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6">
        <f t="shared" si="84"/>
        <v>41.75</v>
      </c>
      <c r="N944" t="b">
        <v>0</v>
      </c>
      <c r="O944" t="s">
        <v>8273</v>
      </c>
      <c r="P944">
        <f t="shared" si="85"/>
        <v>9</v>
      </c>
      <c r="Q944" t="str">
        <f t="shared" si="88"/>
        <v>technology</v>
      </c>
      <c r="R944" t="str">
        <f t="shared" si="89"/>
        <v>wearables</v>
      </c>
      <c r="S944" s="10">
        <f t="shared" si="86"/>
        <v>42382.843287037031</v>
      </c>
      <c r="T944" s="10">
        <f t="shared" si="87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6">
        <f t="shared" si="84"/>
        <v>24.08</v>
      </c>
      <c r="N945" t="b">
        <v>0</v>
      </c>
      <c r="O945" t="s">
        <v>8273</v>
      </c>
      <c r="P945">
        <f t="shared" si="85"/>
        <v>10</v>
      </c>
      <c r="Q945" t="str">
        <f t="shared" si="88"/>
        <v>technology</v>
      </c>
      <c r="R945" t="str">
        <f t="shared" si="89"/>
        <v>wearables</v>
      </c>
      <c r="S945" s="10">
        <f t="shared" si="86"/>
        <v>42673.66788194445</v>
      </c>
      <c r="T945" s="10">
        <f t="shared" si="87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6">
        <f t="shared" si="84"/>
        <v>69.41</v>
      </c>
      <c r="N946" t="b">
        <v>0</v>
      </c>
      <c r="O946" t="s">
        <v>8273</v>
      </c>
      <c r="P946">
        <f t="shared" si="85"/>
        <v>13</v>
      </c>
      <c r="Q946" t="str">
        <f t="shared" si="88"/>
        <v>technology</v>
      </c>
      <c r="R946" t="str">
        <f t="shared" si="89"/>
        <v>wearables</v>
      </c>
      <c r="S946" s="10">
        <f t="shared" si="86"/>
        <v>42444.583912037036</v>
      </c>
      <c r="T946" s="10">
        <f t="shared" si="87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6">
        <f t="shared" si="84"/>
        <v>155.25</v>
      </c>
      <c r="N947" t="b">
        <v>0</v>
      </c>
      <c r="O947" t="s">
        <v>8273</v>
      </c>
      <c r="P947">
        <f t="shared" si="85"/>
        <v>2</v>
      </c>
      <c r="Q947" t="str">
        <f t="shared" si="88"/>
        <v>technology</v>
      </c>
      <c r="R947" t="str">
        <f t="shared" si="89"/>
        <v>wearables</v>
      </c>
      <c r="S947" s="10">
        <f t="shared" si="86"/>
        <v>42732.872986111113</v>
      </c>
      <c r="T947" s="10">
        <f t="shared" si="87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6">
        <f t="shared" si="84"/>
        <v>57.2</v>
      </c>
      <c r="N948" t="b">
        <v>0</v>
      </c>
      <c r="O948" t="s">
        <v>8273</v>
      </c>
      <c r="P948">
        <f t="shared" si="85"/>
        <v>2</v>
      </c>
      <c r="Q948" t="str">
        <f t="shared" si="88"/>
        <v>technology</v>
      </c>
      <c r="R948" t="str">
        <f t="shared" si="89"/>
        <v>wearables</v>
      </c>
      <c r="S948" s="10">
        <f t="shared" si="86"/>
        <v>42592.750555555554</v>
      </c>
      <c r="T948" s="10">
        <f t="shared" si="87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6" t="e">
        <f t="shared" si="84"/>
        <v>#DIV/0!</v>
      </c>
      <c r="N949" t="b">
        <v>0</v>
      </c>
      <c r="O949" t="s">
        <v>8273</v>
      </c>
      <c r="P949">
        <f t="shared" si="85"/>
        <v>0</v>
      </c>
      <c r="Q949" t="str">
        <f t="shared" si="88"/>
        <v>technology</v>
      </c>
      <c r="R949" t="str">
        <f t="shared" si="89"/>
        <v>wearables</v>
      </c>
      <c r="S949" s="10">
        <f t="shared" si="86"/>
        <v>42491.781319444446</v>
      </c>
      <c r="T949" s="10">
        <f t="shared" si="87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6">
        <f t="shared" si="84"/>
        <v>60</v>
      </c>
      <c r="N950" t="b">
        <v>0</v>
      </c>
      <c r="O950" t="s">
        <v>8273</v>
      </c>
      <c r="P950">
        <f t="shared" si="85"/>
        <v>12</v>
      </c>
      <c r="Q950" t="str">
        <f t="shared" si="88"/>
        <v>technology</v>
      </c>
      <c r="R950" t="str">
        <f t="shared" si="89"/>
        <v>wearables</v>
      </c>
      <c r="S950" s="10">
        <f t="shared" si="86"/>
        <v>42411.828287037039</v>
      </c>
      <c r="T950" s="10">
        <f t="shared" si="87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6">
        <f t="shared" si="84"/>
        <v>39</v>
      </c>
      <c r="N951" t="b">
        <v>0</v>
      </c>
      <c r="O951" t="s">
        <v>8273</v>
      </c>
      <c r="P951">
        <f t="shared" si="85"/>
        <v>1</v>
      </c>
      <c r="Q951" t="str">
        <f t="shared" si="88"/>
        <v>technology</v>
      </c>
      <c r="R951" t="str">
        <f t="shared" si="89"/>
        <v>wearables</v>
      </c>
      <c r="S951" s="10">
        <f t="shared" si="86"/>
        <v>42361.043703703705</v>
      </c>
      <c r="T951" s="10">
        <f t="shared" si="87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6">
        <f t="shared" si="84"/>
        <v>58.42</v>
      </c>
      <c r="N952" t="b">
        <v>0</v>
      </c>
      <c r="O952" t="s">
        <v>8273</v>
      </c>
      <c r="P952">
        <f t="shared" si="85"/>
        <v>28</v>
      </c>
      <c r="Q952" t="str">
        <f t="shared" si="88"/>
        <v>technology</v>
      </c>
      <c r="R952" t="str">
        <f t="shared" si="89"/>
        <v>wearables</v>
      </c>
      <c r="S952" s="10">
        <f t="shared" si="86"/>
        <v>42356.750706018516</v>
      </c>
      <c r="T952" s="10">
        <f t="shared" si="87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6">
        <f t="shared" si="84"/>
        <v>158.63999999999999</v>
      </c>
      <c r="N953" t="b">
        <v>0</v>
      </c>
      <c r="O953" t="s">
        <v>8273</v>
      </c>
      <c r="P953">
        <f t="shared" si="85"/>
        <v>38</v>
      </c>
      <c r="Q953" t="str">
        <f t="shared" si="88"/>
        <v>technology</v>
      </c>
      <c r="R953" t="str">
        <f t="shared" si="89"/>
        <v>wearables</v>
      </c>
      <c r="S953" s="10">
        <f t="shared" si="86"/>
        <v>42480.653611111105</v>
      </c>
      <c r="T953" s="10">
        <f t="shared" si="87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6">
        <f t="shared" si="84"/>
        <v>99.86</v>
      </c>
      <c r="N954" t="b">
        <v>0</v>
      </c>
      <c r="O954" t="s">
        <v>8273</v>
      </c>
      <c r="P954">
        <f t="shared" si="85"/>
        <v>40</v>
      </c>
      <c r="Q954" t="str">
        <f t="shared" si="88"/>
        <v>technology</v>
      </c>
      <c r="R954" t="str">
        <f t="shared" si="89"/>
        <v>wearables</v>
      </c>
      <c r="S954" s="10">
        <f t="shared" si="86"/>
        <v>42662.613564814819</v>
      </c>
      <c r="T954" s="10">
        <f t="shared" si="87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6">
        <f t="shared" si="84"/>
        <v>25.2</v>
      </c>
      <c r="N955" t="b">
        <v>0</v>
      </c>
      <c r="O955" t="s">
        <v>8273</v>
      </c>
      <c r="P955">
        <f t="shared" si="85"/>
        <v>1</v>
      </c>
      <c r="Q955" t="str">
        <f t="shared" si="88"/>
        <v>technology</v>
      </c>
      <c r="R955" t="str">
        <f t="shared" si="89"/>
        <v>wearables</v>
      </c>
      <c r="S955" s="10">
        <f t="shared" si="86"/>
        <v>41999.164340277777</v>
      </c>
      <c r="T955" s="10">
        <f t="shared" si="87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6">
        <f t="shared" si="84"/>
        <v>89.19</v>
      </c>
      <c r="N956" t="b">
        <v>0</v>
      </c>
      <c r="O956" t="s">
        <v>8273</v>
      </c>
      <c r="P956">
        <f t="shared" si="85"/>
        <v>43</v>
      </c>
      <c r="Q956" t="str">
        <f t="shared" si="88"/>
        <v>technology</v>
      </c>
      <c r="R956" t="str">
        <f t="shared" si="89"/>
        <v>wearables</v>
      </c>
      <c r="S956" s="10">
        <f t="shared" si="86"/>
        <v>42194.833784722221</v>
      </c>
      <c r="T956" s="10">
        <f t="shared" si="87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6">
        <f t="shared" si="84"/>
        <v>182.62</v>
      </c>
      <c r="N957" t="b">
        <v>0</v>
      </c>
      <c r="O957" t="s">
        <v>8273</v>
      </c>
      <c r="P957">
        <f t="shared" si="85"/>
        <v>6</v>
      </c>
      <c r="Q957" t="str">
        <f t="shared" si="88"/>
        <v>technology</v>
      </c>
      <c r="R957" t="str">
        <f t="shared" si="89"/>
        <v>wearables</v>
      </c>
      <c r="S957" s="10">
        <f t="shared" si="86"/>
        <v>42586.295138888891</v>
      </c>
      <c r="T957" s="10">
        <f t="shared" si="87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6">
        <f t="shared" si="84"/>
        <v>50.65</v>
      </c>
      <c r="N958" t="b">
        <v>0</v>
      </c>
      <c r="O958" t="s">
        <v>8273</v>
      </c>
      <c r="P958">
        <f t="shared" si="85"/>
        <v>2</v>
      </c>
      <c r="Q958" t="str">
        <f t="shared" si="88"/>
        <v>technology</v>
      </c>
      <c r="R958" t="str">
        <f t="shared" si="89"/>
        <v>wearables</v>
      </c>
      <c r="S958" s="10">
        <f t="shared" si="86"/>
        <v>42060.913877314815</v>
      </c>
      <c r="T958" s="10">
        <f t="shared" si="87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6">
        <f t="shared" si="84"/>
        <v>33.29</v>
      </c>
      <c r="N959" t="b">
        <v>0</v>
      </c>
      <c r="O959" t="s">
        <v>8273</v>
      </c>
      <c r="P959">
        <f t="shared" si="85"/>
        <v>2</v>
      </c>
      <c r="Q959" t="str">
        <f t="shared" si="88"/>
        <v>technology</v>
      </c>
      <c r="R959" t="str">
        <f t="shared" si="89"/>
        <v>wearables</v>
      </c>
      <c r="S959" s="10">
        <f t="shared" si="86"/>
        <v>42660.552465277782</v>
      </c>
      <c r="T959" s="10">
        <f t="shared" si="87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6">
        <f t="shared" si="84"/>
        <v>51.82</v>
      </c>
      <c r="N960" t="b">
        <v>0</v>
      </c>
      <c r="O960" t="s">
        <v>8273</v>
      </c>
      <c r="P960">
        <f t="shared" si="85"/>
        <v>11</v>
      </c>
      <c r="Q960" t="str">
        <f t="shared" si="88"/>
        <v>technology</v>
      </c>
      <c r="R960" t="str">
        <f t="shared" si="89"/>
        <v>wearables</v>
      </c>
      <c r="S960" s="10">
        <f t="shared" si="86"/>
        <v>42082.802812499998</v>
      </c>
      <c r="T960" s="10">
        <f t="shared" si="87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6">
        <f t="shared" si="84"/>
        <v>113.63</v>
      </c>
      <c r="N961" t="b">
        <v>0</v>
      </c>
      <c r="O961" t="s">
        <v>8273</v>
      </c>
      <c r="P961">
        <f t="shared" si="85"/>
        <v>39</v>
      </c>
      <c r="Q961" t="str">
        <f t="shared" si="88"/>
        <v>technology</v>
      </c>
      <c r="R961" t="str">
        <f t="shared" si="89"/>
        <v>wearables</v>
      </c>
      <c r="S961" s="10">
        <f t="shared" si="86"/>
        <v>41993.174363425926</v>
      </c>
      <c r="T961" s="10">
        <f t="shared" si="87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6">
        <f t="shared" ref="M962:M1025" si="90">ROUND(SUM(E962/L962),2)</f>
        <v>136.46</v>
      </c>
      <c r="N962" t="b">
        <v>0</v>
      </c>
      <c r="O962" t="s">
        <v>8273</v>
      </c>
      <c r="P962">
        <f t="shared" ref="P962:P1025" si="91">+ROUND(SUM(E962/D962)*100,0)</f>
        <v>46</v>
      </c>
      <c r="Q962" t="str">
        <f t="shared" si="88"/>
        <v>technology</v>
      </c>
      <c r="R962" t="str">
        <f t="shared" si="89"/>
        <v>wearables</v>
      </c>
      <c r="S962" s="10">
        <f t="shared" ref="S962:S1025" si="92">(((J962/60)/60)/24)+DATE(1970,1,1)</f>
        <v>42766.626793981486</v>
      </c>
      <c r="T962" s="10">
        <f t="shared" ref="T962:T1025" si="93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6">
        <f t="shared" si="90"/>
        <v>364.35</v>
      </c>
      <c r="N963" t="b">
        <v>0</v>
      </c>
      <c r="O963" t="s">
        <v>8273</v>
      </c>
      <c r="P963">
        <f t="shared" si="91"/>
        <v>42</v>
      </c>
      <c r="Q963" t="str">
        <f t="shared" ref="Q963:Q1026" si="94">LEFT(O963,FIND("/",O963)-1)</f>
        <v>technology</v>
      </c>
      <c r="R963" t="str">
        <f t="shared" ref="R963:R1026" si="95">RIGHT(O963,LEN(O963)-FIND("/",O963))</f>
        <v>wearables</v>
      </c>
      <c r="S963" s="10">
        <f t="shared" si="92"/>
        <v>42740.693692129629</v>
      </c>
      <c r="T963" s="10">
        <f t="shared" si="93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6">
        <f t="shared" si="90"/>
        <v>19.239999999999998</v>
      </c>
      <c r="N964" t="b">
        <v>0</v>
      </c>
      <c r="O964" t="s">
        <v>8273</v>
      </c>
      <c r="P964">
        <f t="shared" si="91"/>
        <v>28</v>
      </c>
      <c r="Q964" t="str">
        <f t="shared" si="94"/>
        <v>technology</v>
      </c>
      <c r="R964" t="str">
        <f t="shared" si="95"/>
        <v>wearables</v>
      </c>
      <c r="S964" s="10">
        <f t="shared" si="92"/>
        <v>42373.712418981479</v>
      </c>
      <c r="T964" s="10">
        <f t="shared" si="9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6">
        <f t="shared" si="90"/>
        <v>41.89</v>
      </c>
      <c r="N965" t="b">
        <v>0</v>
      </c>
      <c r="O965" t="s">
        <v>8273</v>
      </c>
      <c r="P965">
        <f t="shared" si="91"/>
        <v>1</v>
      </c>
      <c r="Q965" t="str">
        <f t="shared" si="94"/>
        <v>technology</v>
      </c>
      <c r="R965" t="str">
        <f t="shared" si="95"/>
        <v>wearables</v>
      </c>
      <c r="S965" s="10">
        <f t="shared" si="92"/>
        <v>42625.635636574079</v>
      </c>
      <c r="T965" s="10">
        <f t="shared" si="9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6">
        <f t="shared" si="90"/>
        <v>30.31</v>
      </c>
      <c r="N966" t="b">
        <v>0</v>
      </c>
      <c r="O966" t="s">
        <v>8273</v>
      </c>
      <c r="P966">
        <f t="shared" si="91"/>
        <v>1</v>
      </c>
      <c r="Q966" t="str">
        <f t="shared" si="94"/>
        <v>technology</v>
      </c>
      <c r="R966" t="str">
        <f t="shared" si="95"/>
        <v>wearables</v>
      </c>
      <c r="S966" s="10">
        <f t="shared" si="92"/>
        <v>42208.628692129627</v>
      </c>
      <c r="T966" s="10">
        <f t="shared" si="9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6">
        <f t="shared" si="90"/>
        <v>49.67</v>
      </c>
      <c r="N967" t="b">
        <v>0</v>
      </c>
      <c r="O967" t="s">
        <v>8273</v>
      </c>
      <c r="P967">
        <f t="shared" si="91"/>
        <v>1</v>
      </c>
      <c r="Q967" t="str">
        <f t="shared" si="94"/>
        <v>technology</v>
      </c>
      <c r="R967" t="str">
        <f t="shared" si="95"/>
        <v>wearables</v>
      </c>
      <c r="S967" s="10">
        <f t="shared" si="92"/>
        <v>42637.016736111109</v>
      </c>
      <c r="T967" s="10">
        <f t="shared" si="9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6">
        <f t="shared" si="90"/>
        <v>59.2</v>
      </c>
      <c r="N968" t="b">
        <v>0</v>
      </c>
      <c r="O968" t="s">
        <v>8273</v>
      </c>
      <c r="P968">
        <f t="shared" si="91"/>
        <v>15</v>
      </c>
      <c r="Q968" t="str">
        <f t="shared" si="94"/>
        <v>technology</v>
      </c>
      <c r="R968" t="str">
        <f t="shared" si="95"/>
        <v>wearables</v>
      </c>
      <c r="S968" s="10">
        <f t="shared" si="92"/>
        <v>42619.635787037041</v>
      </c>
      <c r="T968" s="10">
        <f t="shared" si="9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6">
        <f t="shared" si="90"/>
        <v>43.98</v>
      </c>
      <c r="N969" t="b">
        <v>0</v>
      </c>
      <c r="O969" t="s">
        <v>8273</v>
      </c>
      <c r="P969">
        <f t="shared" si="91"/>
        <v>18</v>
      </c>
      <c r="Q969" t="str">
        <f t="shared" si="94"/>
        <v>technology</v>
      </c>
      <c r="R969" t="str">
        <f t="shared" si="95"/>
        <v>wearables</v>
      </c>
      <c r="S969" s="10">
        <f t="shared" si="92"/>
        <v>42422.254328703704</v>
      </c>
      <c r="T969" s="10">
        <f t="shared" si="9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6">
        <f t="shared" si="90"/>
        <v>26.5</v>
      </c>
      <c r="N970" t="b">
        <v>0</v>
      </c>
      <c r="O970" t="s">
        <v>8273</v>
      </c>
      <c r="P970">
        <f t="shared" si="91"/>
        <v>1</v>
      </c>
      <c r="Q970" t="str">
        <f t="shared" si="94"/>
        <v>technology</v>
      </c>
      <c r="R970" t="str">
        <f t="shared" si="95"/>
        <v>wearables</v>
      </c>
      <c r="S970" s="10">
        <f t="shared" si="92"/>
        <v>41836.847615740742</v>
      </c>
      <c r="T970" s="10">
        <f t="shared" si="9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6">
        <f t="shared" si="90"/>
        <v>1272.73</v>
      </c>
      <c r="N971" t="b">
        <v>0</v>
      </c>
      <c r="O971" t="s">
        <v>8273</v>
      </c>
      <c r="P971">
        <f t="shared" si="91"/>
        <v>47</v>
      </c>
      <c r="Q971" t="str">
        <f t="shared" si="94"/>
        <v>technology</v>
      </c>
      <c r="R971" t="str">
        <f t="shared" si="95"/>
        <v>wearables</v>
      </c>
      <c r="S971" s="10">
        <f t="shared" si="92"/>
        <v>42742.30332175926</v>
      </c>
      <c r="T971" s="10">
        <f t="shared" si="9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6">
        <f t="shared" si="90"/>
        <v>164</v>
      </c>
      <c r="N972" t="b">
        <v>0</v>
      </c>
      <c r="O972" t="s">
        <v>8273</v>
      </c>
      <c r="P972">
        <f t="shared" si="91"/>
        <v>46</v>
      </c>
      <c r="Q972" t="str">
        <f t="shared" si="94"/>
        <v>technology</v>
      </c>
      <c r="R972" t="str">
        <f t="shared" si="95"/>
        <v>wearables</v>
      </c>
      <c r="S972" s="10">
        <f t="shared" si="92"/>
        <v>42721.220520833333</v>
      </c>
      <c r="T972" s="10">
        <f t="shared" si="9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6">
        <f t="shared" si="90"/>
        <v>45.2</v>
      </c>
      <c r="N973" t="b">
        <v>0</v>
      </c>
      <c r="O973" t="s">
        <v>8273</v>
      </c>
      <c r="P973">
        <f t="shared" si="91"/>
        <v>0</v>
      </c>
      <c r="Q973" t="str">
        <f t="shared" si="94"/>
        <v>technology</v>
      </c>
      <c r="R973" t="str">
        <f t="shared" si="95"/>
        <v>wearables</v>
      </c>
      <c r="S973" s="10">
        <f t="shared" si="92"/>
        <v>42111.709027777775</v>
      </c>
      <c r="T973" s="10">
        <f t="shared" si="9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6">
        <f t="shared" si="90"/>
        <v>153.88999999999999</v>
      </c>
      <c r="N974" t="b">
        <v>0</v>
      </c>
      <c r="O974" t="s">
        <v>8273</v>
      </c>
      <c r="P974">
        <f t="shared" si="91"/>
        <v>35</v>
      </c>
      <c r="Q974" t="str">
        <f t="shared" si="94"/>
        <v>technology</v>
      </c>
      <c r="R974" t="str">
        <f t="shared" si="95"/>
        <v>wearables</v>
      </c>
      <c r="S974" s="10">
        <f t="shared" si="92"/>
        <v>41856.865717592591</v>
      </c>
      <c r="T974" s="10">
        <f t="shared" si="9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6">
        <f t="shared" si="90"/>
        <v>51.38</v>
      </c>
      <c r="N975" t="b">
        <v>0</v>
      </c>
      <c r="O975" t="s">
        <v>8273</v>
      </c>
      <c r="P975">
        <f t="shared" si="91"/>
        <v>2</v>
      </c>
      <c r="Q975" t="str">
        <f t="shared" si="94"/>
        <v>technology</v>
      </c>
      <c r="R975" t="str">
        <f t="shared" si="95"/>
        <v>wearables</v>
      </c>
      <c r="S975" s="10">
        <f t="shared" si="92"/>
        <v>42257.014965277776</v>
      </c>
      <c r="T975" s="10">
        <f t="shared" si="9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6">
        <f t="shared" si="90"/>
        <v>93.33</v>
      </c>
      <c r="N976" t="b">
        <v>0</v>
      </c>
      <c r="O976" t="s">
        <v>8273</v>
      </c>
      <c r="P976">
        <f t="shared" si="91"/>
        <v>1</v>
      </c>
      <c r="Q976" t="str">
        <f t="shared" si="94"/>
        <v>technology</v>
      </c>
      <c r="R976" t="str">
        <f t="shared" si="95"/>
        <v>wearables</v>
      </c>
      <c r="S976" s="10">
        <f t="shared" si="92"/>
        <v>42424.749490740738</v>
      </c>
      <c r="T976" s="10">
        <f t="shared" si="9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6">
        <f t="shared" si="90"/>
        <v>108.63</v>
      </c>
      <c r="N977" t="b">
        <v>0</v>
      </c>
      <c r="O977" t="s">
        <v>8273</v>
      </c>
      <c r="P977">
        <f t="shared" si="91"/>
        <v>3</v>
      </c>
      <c r="Q977" t="str">
        <f t="shared" si="94"/>
        <v>technology</v>
      </c>
      <c r="R977" t="str">
        <f t="shared" si="95"/>
        <v>wearables</v>
      </c>
      <c r="S977" s="10">
        <f t="shared" si="92"/>
        <v>42489.696585648147</v>
      </c>
      <c r="T977" s="10">
        <f t="shared" si="9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6">
        <f t="shared" si="90"/>
        <v>160.5</v>
      </c>
      <c r="N978" t="b">
        <v>0</v>
      </c>
      <c r="O978" t="s">
        <v>8273</v>
      </c>
      <c r="P978">
        <f t="shared" si="91"/>
        <v>2</v>
      </c>
      <c r="Q978" t="str">
        <f t="shared" si="94"/>
        <v>technology</v>
      </c>
      <c r="R978" t="str">
        <f t="shared" si="95"/>
        <v>wearables</v>
      </c>
      <c r="S978" s="10">
        <f t="shared" si="92"/>
        <v>42185.058993055558</v>
      </c>
      <c r="T978" s="10">
        <f t="shared" si="9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6">
        <f t="shared" si="90"/>
        <v>75.75</v>
      </c>
      <c r="N979" t="b">
        <v>0</v>
      </c>
      <c r="O979" t="s">
        <v>8273</v>
      </c>
      <c r="P979">
        <f t="shared" si="91"/>
        <v>34</v>
      </c>
      <c r="Q979" t="str">
        <f t="shared" si="94"/>
        <v>technology</v>
      </c>
      <c r="R979" t="str">
        <f t="shared" si="95"/>
        <v>wearables</v>
      </c>
      <c r="S979" s="10">
        <f t="shared" si="92"/>
        <v>42391.942094907412</v>
      </c>
      <c r="T979" s="10">
        <f t="shared" si="9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6">
        <f t="shared" si="90"/>
        <v>790.84</v>
      </c>
      <c r="N980" t="b">
        <v>0</v>
      </c>
      <c r="O980" t="s">
        <v>8273</v>
      </c>
      <c r="P980">
        <f t="shared" si="91"/>
        <v>56</v>
      </c>
      <c r="Q980" t="str">
        <f t="shared" si="94"/>
        <v>technology</v>
      </c>
      <c r="R980" t="str">
        <f t="shared" si="95"/>
        <v>wearables</v>
      </c>
      <c r="S980" s="10">
        <f t="shared" si="92"/>
        <v>42395.309039351851</v>
      </c>
      <c r="T980" s="10">
        <f t="shared" si="9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6">
        <f t="shared" si="90"/>
        <v>301.94</v>
      </c>
      <c r="N981" t="b">
        <v>0</v>
      </c>
      <c r="O981" t="s">
        <v>8273</v>
      </c>
      <c r="P981">
        <f t="shared" si="91"/>
        <v>83</v>
      </c>
      <c r="Q981" t="str">
        <f t="shared" si="94"/>
        <v>technology</v>
      </c>
      <c r="R981" t="str">
        <f t="shared" si="95"/>
        <v>wearables</v>
      </c>
      <c r="S981" s="10">
        <f t="shared" si="92"/>
        <v>42506.416990740734</v>
      </c>
      <c r="T981" s="10">
        <f t="shared" si="9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6">
        <f t="shared" si="90"/>
        <v>47.94</v>
      </c>
      <c r="N982" t="b">
        <v>0</v>
      </c>
      <c r="O982" t="s">
        <v>8273</v>
      </c>
      <c r="P982">
        <f t="shared" si="91"/>
        <v>15</v>
      </c>
      <c r="Q982" t="str">
        <f t="shared" si="94"/>
        <v>technology</v>
      </c>
      <c r="R982" t="str">
        <f t="shared" si="95"/>
        <v>wearables</v>
      </c>
      <c r="S982" s="10">
        <f t="shared" si="92"/>
        <v>41928.904189814813</v>
      </c>
      <c r="T982" s="10">
        <f t="shared" si="9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6">
        <f t="shared" si="90"/>
        <v>2.75</v>
      </c>
      <c r="N983" t="b">
        <v>0</v>
      </c>
      <c r="O983" t="s">
        <v>8273</v>
      </c>
      <c r="P983">
        <f t="shared" si="91"/>
        <v>0</v>
      </c>
      <c r="Q983" t="str">
        <f t="shared" si="94"/>
        <v>technology</v>
      </c>
      <c r="R983" t="str">
        <f t="shared" si="95"/>
        <v>wearables</v>
      </c>
      <c r="S983" s="10">
        <f t="shared" si="92"/>
        <v>41830.947013888886</v>
      </c>
      <c r="T983" s="10">
        <f t="shared" si="9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6">
        <f t="shared" si="90"/>
        <v>1</v>
      </c>
      <c r="N984" t="b">
        <v>0</v>
      </c>
      <c r="O984" t="s">
        <v>8273</v>
      </c>
      <c r="P984">
        <f t="shared" si="91"/>
        <v>0</v>
      </c>
      <c r="Q984" t="str">
        <f t="shared" si="94"/>
        <v>technology</v>
      </c>
      <c r="R984" t="str">
        <f t="shared" si="95"/>
        <v>wearables</v>
      </c>
      <c r="S984" s="10">
        <f t="shared" si="92"/>
        <v>42615.753310185188</v>
      </c>
      <c r="T984" s="10">
        <f t="shared" si="9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6">
        <f t="shared" si="90"/>
        <v>171.79</v>
      </c>
      <c r="N985" t="b">
        <v>0</v>
      </c>
      <c r="O985" t="s">
        <v>8273</v>
      </c>
      <c r="P985">
        <f t="shared" si="91"/>
        <v>30</v>
      </c>
      <c r="Q985" t="str">
        <f t="shared" si="94"/>
        <v>technology</v>
      </c>
      <c r="R985" t="str">
        <f t="shared" si="95"/>
        <v>wearables</v>
      </c>
      <c r="S985" s="10">
        <f t="shared" si="92"/>
        <v>42574.667650462965</v>
      </c>
      <c r="T985" s="10">
        <f t="shared" si="9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6">
        <f t="shared" si="90"/>
        <v>35.33</v>
      </c>
      <c r="N986" t="b">
        <v>0</v>
      </c>
      <c r="O986" t="s">
        <v>8273</v>
      </c>
      <c r="P986">
        <f t="shared" si="91"/>
        <v>1</v>
      </c>
      <c r="Q986" t="str">
        <f t="shared" si="94"/>
        <v>technology</v>
      </c>
      <c r="R986" t="str">
        <f t="shared" si="95"/>
        <v>wearables</v>
      </c>
      <c r="S986" s="10">
        <f t="shared" si="92"/>
        <v>42061.11583333333</v>
      </c>
      <c r="T986" s="10">
        <f t="shared" si="9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6">
        <f t="shared" si="90"/>
        <v>82.09</v>
      </c>
      <c r="N987" t="b">
        <v>0</v>
      </c>
      <c r="O987" t="s">
        <v>8273</v>
      </c>
      <c r="P987">
        <f t="shared" si="91"/>
        <v>6</v>
      </c>
      <c r="Q987" t="str">
        <f t="shared" si="94"/>
        <v>technology</v>
      </c>
      <c r="R987" t="str">
        <f t="shared" si="95"/>
        <v>wearables</v>
      </c>
      <c r="S987" s="10">
        <f t="shared" si="92"/>
        <v>42339.967708333337</v>
      </c>
      <c r="T987" s="10">
        <f t="shared" si="9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6">
        <f t="shared" si="90"/>
        <v>110.87</v>
      </c>
      <c r="N988" t="b">
        <v>0</v>
      </c>
      <c r="O988" t="s">
        <v>8273</v>
      </c>
      <c r="P988">
        <f t="shared" si="91"/>
        <v>13</v>
      </c>
      <c r="Q988" t="str">
        <f t="shared" si="94"/>
        <v>technology</v>
      </c>
      <c r="R988" t="str">
        <f t="shared" si="95"/>
        <v>wearables</v>
      </c>
      <c r="S988" s="10">
        <f t="shared" si="92"/>
        <v>42324.767361111109</v>
      </c>
      <c r="T988" s="10">
        <f t="shared" si="9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6">
        <f t="shared" si="90"/>
        <v>161.22</v>
      </c>
      <c r="N989" t="b">
        <v>0</v>
      </c>
      <c r="O989" t="s">
        <v>8273</v>
      </c>
      <c r="P989">
        <f t="shared" si="91"/>
        <v>13</v>
      </c>
      <c r="Q989" t="str">
        <f t="shared" si="94"/>
        <v>technology</v>
      </c>
      <c r="R989" t="str">
        <f t="shared" si="95"/>
        <v>wearables</v>
      </c>
      <c r="S989" s="10">
        <f t="shared" si="92"/>
        <v>41773.294560185182</v>
      </c>
      <c r="T989" s="10">
        <f t="shared" si="9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6" t="e">
        <f t="shared" si="90"/>
        <v>#DIV/0!</v>
      </c>
      <c r="N990" t="b">
        <v>0</v>
      </c>
      <c r="O990" t="s">
        <v>8273</v>
      </c>
      <c r="P990">
        <f t="shared" si="91"/>
        <v>0</v>
      </c>
      <c r="Q990" t="str">
        <f t="shared" si="94"/>
        <v>technology</v>
      </c>
      <c r="R990" t="str">
        <f t="shared" si="95"/>
        <v>wearables</v>
      </c>
      <c r="S990" s="10">
        <f t="shared" si="92"/>
        <v>42614.356770833328</v>
      </c>
      <c r="T990" s="10">
        <f t="shared" si="9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6">
        <f t="shared" si="90"/>
        <v>52.41</v>
      </c>
      <c r="N991" t="b">
        <v>0</v>
      </c>
      <c r="O991" t="s">
        <v>8273</v>
      </c>
      <c r="P991">
        <f t="shared" si="91"/>
        <v>17</v>
      </c>
      <c r="Q991" t="str">
        <f t="shared" si="94"/>
        <v>technology</v>
      </c>
      <c r="R991" t="str">
        <f t="shared" si="95"/>
        <v>wearables</v>
      </c>
      <c r="S991" s="10">
        <f t="shared" si="92"/>
        <v>42611.933969907404</v>
      </c>
      <c r="T991" s="10">
        <f t="shared" si="9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6">
        <f t="shared" si="90"/>
        <v>13</v>
      </c>
      <c r="N992" t="b">
        <v>0</v>
      </c>
      <c r="O992" t="s">
        <v>8273</v>
      </c>
      <c r="P992">
        <f t="shared" si="91"/>
        <v>0</v>
      </c>
      <c r="Q992" t="str">
        <f t="shared" si="94"/>
        <v>technology</v>
      </c>
      <c r="R992" t="str">
        <f t="shared" si="95"/>
        <v>wearables</v>
      </c>
      <c r="S992" s="10">
        <f t="shared" si="92"/>
        <v>41855.784305555557</v>
      </c>
      <c r="T992" s="10">
        <f t="shared" si="9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6">
        <f t="shared" si="90"/>
        <v>30.29</v>
      </c>
      <c r="N993" t="b">
        <v>0</v>
      </c>
      <c r="O993" t="s">
        <v>8273</v>
      </c>
      <c r="P993">
        <f t="shared" si="91"/>
        <v>4</v>
      </c>
      <c r="Q993" t="str">
        <f t="shared" si="94"/>
        <v>technology</v>
      </c>
      <c r="R993" t="str">
        <f t="shared" si="95"/>
        <v>wearables</v>
      </c>
      <c r="S993" s="10">
        <f t="shared" si="92"/>
        <v>42538.75680555556</v>
      </c>
      <c r="T993" s="10">
        <f t="shared" si="9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6">
        <f t="shared" si="90"/>
        <v>116.75</v>
      </c>
      <c r="N994" t="b">
        <v>0</v>
      </c>
      <c r="O994" t="s">
        <v>8273</v>
      </c>
      <c r="P994">
        <f t="shared" si="91"/>
        <v>0</v>
      </c>
      <c r="Q994" t="str">
        <f t="shared" si="94"/>
        <v>technology</v>
      </c>
      <c r="R994" t="str">
        <f t="shared" si="95"/>
        <v>wearables</v>
      </c>
      <c r="S994" s="10">
        <f t="shared" si="92"/>
        <v>42437.924988425926</v>
      </c>
      <c r="T994" s="10">
        <f t="shared" si="9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6">
        <f t="shared" si="90"/>
        <v>89.6</v>
      </c>
      <c r="N995" t="b">
        <v>0</v>
      </c>
      <c r="O995" t="s">
        <v>8273</v>
      </c>
      <c r="P995">
        <f t="shared" si="91"/>
        <v>25</v>
      </c>
      <c r="Q995" t="str">
        <f t="shared" si="94"/>
        <v>technology</v>
      </c>
      <c r="R995" t="str">
        <f t="shared" si="95"/>
        <v>wearables</v>
      </c>
      <c r="S995" s="10">
        <f t="shared" si="92"/>
        <v>42652.964907407411</v>
      </c>
      <c r="T995" s="10">
        <f t="shared" si="9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6">
        <f t="shared" si="90"/>
        <v>424.45</v>
      </c>
      <c r="N996" t="b">
        <v>0</v>
      </c>
      <c r="O996" t="s">
        <v>8273</v>
      </c>
      <c r="P996">
        <f t="shared" si="91"/>
        <v>2</v>
      </c>
      <c r="Q996" t="str">
        <f t="shared" si="94"/>
        <v>technology</v>
      </c>
      <c r="R996" t="str">
        <f t="shared" si="95"/>
        <v>wearables</v>
      </c>
      <c r="S996" s="10">
        <f t="shared" si="92"/>
        <v>41921.263078703705</v>
      </c>
      <c r="T996" s="10">
        <f t="shared" si="9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6">
        <f t="shared" si="90"/>
        <v>80.67</v>
      </c>
      <c r="N997" t="b">
        <v>0</v>
      </c>
      <c r="O997" t="s">
        <v>8273</v>
      </c>
      <c r="P997">
        <f t="shared" si="91"/>
        <v>7</v>
      </c>
      <c r="Q997" t="str">
        <f t="shared" si="94"/>
        <v>technology</v>
      </c>
      <c r="R997" t="str">
        <f t="shared" si="95"/>
        <v>wearables</v>
      </c>
      <c r="S997" s="10">
        <f t="shared" si="92"/>
        <v>41947.940740740742</v>
      </c>
      <c r="T997" s="10">
        <f t="shared" si="9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6">
        <f t="shared" si="90"/>
        <v>13</v>
      </c>
      <c r="N998" t="b">
        <v>0</v>
      </c>
      <c r="O998" t="s">
        <v>8273</v>
      </c>
      <c r="P998">
        <f t="shared" si="91"/>
        <v>2</v>
      </c>
      <c r="Q998" t="str">
        <f t="shared" si="94"/>
        <v>technology</v>
      </c>
      <c r="R998" t="str">
        <f t="shared" si="95"/>
        <v>wearables</v>
      </c>
      <c r="S998" s="10">
        <f t="shared" si="92"/>
        <v>41817.866435185184</v>
      </c>
      <c r="T998" s="10">
        <f t="shared" si="9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6">
        <f t="shared" si="90"/>
        <v>8.1300000000000008</v>
      </c>
      <c r="N999" t="b">
        <v>0</v>
      </c>
      <c r="O999" t="s">
        <v>8273</v>
      </c>
      <c r="P999">
        <f t="shared" si="91"/>
        <v>1</v>
      </c>
      <c r="Q999" t="str">
        <f t="shared" si="94"/>
        <v>technology</v>
      </c>
      <c r="R999" t="str">
        <f t="shared" si="95"/>
        <v>wearables</v>
      </c>
      <c r="S999" s="10">
        <f t="shared" si="92"/>
        <v>41941.10297453704</v>
      </c>
      <c r="T999" s="10">
        <f t="shared" si="9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6">
        <f t="shared" si="90"/>
        <v>153.43</v>
      </c>
      <c r="N1000" t="b">
        <v>0</v>
      </c>
      <c r="O1000" t="s">
        <v>8273</v>
      </c>
      <c r="P1000">
        <f t="shared" si="91"/>
        <v>59</v>
      </c>
      <c r="Q1000" t="str">
        <f t="shared" si="94"/>
        <v>technology</v>
      </c>
      <c r="R1000" t="str">
        <f t="shared" si="95"/>
        <v>wearables</v>
      </c>
      <c r="S1000" s="10">
        <f t="shared" si="92"/>
        <v>42282.168993055559</v>
      </c>
      <c r="T1000" s="10">
        <f t="shared" si="9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6">
        <f t="shared" si="90"/>
        <v>292.08</v>
      </c>
      <c r="N1001" t="b">
        <v>0</v>
      </c>
      <c r="O1001" t="s">
        <v>8273</v>
      </c>
      <c r="P1001">
        <f t="shared" si="91"/>
        <v>8</v>
      </c>
      <c r="Q1001" t="str">
        <f t="shared" si="94"/>
        <v>technology</v>
      </c>
      <c r="R1001" t="str">
        <f t="shared" si="95"/>
        <v>wearables</v>
      </c>
      <c r="S1001" s="10">
        <f t="shared" si="92"/>
        <v>41926.29965277778</v>
      </c>
      <c r="T1001" s="10">
        <f t="shared" si="9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6">
        <f t="shared" si="90"/>
        <v>3304</v>
      </c>
      <c r="N1002" t="b">
        <v>0</v>
      </c>
      <c r="O1002" t="s">
        <v>8273</v>
      </c>
      <c r="P1002">
        <f t="shared" si="91"/>
        <v>2</v>
      </c>
      <c r="Q1002" t="str">
        <f t="shared" si="94"/>
        <v>technology</v>
      </c>
      <c r="R1002" t="str">
        <f t="shared" si="95"/>
        <v>wearables</v>
      </c>
      <c r="S1002" s="10">
        <f t="shared" si="92"/>
        <v>42749.059722222228</v>
      </c>
      <c r="T1002" s="10">
        <f t="shared" si="9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6">
        <f t="shared" si="90"/>
        <v>1300</v>
      </c>
      <c r="N1003" t="b">
        <v>0</v>
      </c>
      <c r="O1003" t="s">
        <v>8273</v>
      </c>
      <c r="P1003">
        <f t="shared" si="91"/>
        <v>104</v>
      </c>
      <c r="Q1003" t="str">
        <f t="shared" si="94"/>
        <v>technology</v>
      </c>
      <c r="R1003" t="str">
        <f t="shared" si="95"/>
        <v>wearables</v>
      </c>
      <c r="S1003" s="10">
        <f t="shared" si="92"/>
        <v>42720.720057870371</v>
      </c>
      <c r="T1003" s="10">
        <f t="shared" si="9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6">
        <f t="shared" si="90"/>
        <v>134.55000000000001</v>
      </c>
      <c r="N1004" t="b">
        <v>0</v>
      </c>
      <c r="O1004" t="s">
        <v>8273</v>
      </c>
      <c r="P1004">
        <f t="shared" si="91"/>
        <v>30</v>
      </c>
      <c r="Q1004" t="str">
        <f t="shared" si="94"/>
        <v>technology</v>
      </c>
      <c r="R1004" t="str">
        <f t="shared" si="95"/>
        <v>wearables</v>
      </c>
      <c r="S1004" s="10">
        <f t="shared" si="92"/>
        <v>42325.684189814812</v>
      </c>
      <c r="T1004" s="10">
        <f t="shared" si="9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6">
        <f t="shared" si="90"/>
        <v>214.07</v>
      </c>
      <c r="N1005" t="b">
        <v>0</v>
      </c>
      <c r="O1005" t="s">
        <v>8273</v>
      </c>
      <c r="P1005">
        <f t="shared" si="91"/>
        <v>16</v>
      </c>
      <c r="Q1005" t="str">
        <f t="shared" si="94"/>
        <v>technology</v>
      </c>
      <c r="R1005" t="str">
        <f t="shared" si="95"/>
        <v>wearables</v>
      </c>
      <c r="S1005" s="10">
        <f t="shared" si="92"/>
        <v>42780.709039351852</v>
      </c>
      <c r="T1005" s="10">
        <f t="shared" si="9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6">
        <f t="shared" si="90"/>
        <v>216.34</v>
      </c>
      <c r="N1006" t="b">
        <v>0</v>
      </c>
      <c r="O1006" t="s">
        <v>8273</v>
      </c>
      <c r="P1006">
        <f t="shared" si="91"/>
        <v>82</v>
      </c>
      <c r="Q1006" t="str">
        <f t="shared" si="94"/>
        <v>technology</v>
      </c>
      <c r="R1006" t="str">
        <f t="shared" si="95"/>
        <v>wearables</v>
      </c>
      <c r="S1006" s="10">
        <f t="shared" si="92"/>
        <v>42388.708645833336</v>
      </c>
      <c r="T1006" s="10">
        <f t="shared" si="9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6">
        <f t="shared" si="90"/>
        <v>932.31</v>
      </c>
      <c r="N1007" t="b">
        <v>0</v>
      </c>
      <c r="O1007" t="s">
        <v>8273</v>
      </c>
      <c r="P1007">
        <f t="shared" si="91"/>
        <v>75</v>
      </c>
      <c r="Q1007" t="str">
        <f t="shared" si="94"/>
        <v>technology</v>
      </c>
      <c r="R1007" t="str">
        <f t="shared" si="95"/>
        <v>wearables</v>
      </c>
      <c r="S1007" s="10">
        <f t="shared" si="92"/>
        <v>42276.624803240738</v>
      </c>
      <c r="T1007" s="10">
        <f t="shared" si="9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6">
        <f t="shared" si="90"/>
        <v>29.25</v>
      </c>
      <c r="N1008" t="b">
        <v>0</v>
      </c>
      <c r="O1008" t="s">
        <v>8273</v>
      </c>
      <c r="P1008">
        <f t="shared" si="91"/>
        <v>6</v>
      </c>
      <c r="Q1008" t="str">
        <f t="shared" si="94"/>
        <v>technology</v>
      </c>
      <c r="R1008" t="str">
        <f t="shared" si="95"/>
        <v>wearables</v>
      </c>
      <c r="S1008" s="10">
        <f t="shared" si="92"/>
        <v>41977.040185185186</v>
      </c>
      <c r="T1008" s="10">
        <f t="shared" si="9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6">
        <f t="shared" si="90"/>
        <v>174.95</v>
      </c>
      <c r="N1009" t="b">
        <v>0</v>
      </c>
      <c r="O1009" t="s">
        <v>8273</v>
      </c>
      <c r="P1009">
        <f t="shared" si="91"/>
        <v>44</v>
      </c>
      <c r="Q1009" t="str">
        <f t="shared" si="94"/>
        <v>technology</v>
      </c>
      <c r="R1009" t="str">
        <f t="shared" si="95"/>
        <v>wearables</v>
      </c>
      <c r="S1009" s="10">
        <f t="shared" si="92"/>
        <v>42676.583599537036</v>
      </c>
      <c r="T1009" s="10">
        <f t="shared" si="9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6">
        <f t="shared" si="90"/>
        <v>250</v>
      </c>
      <c r="N1010" t="b">
        <v>0</v>
      </c>
      <c r="O1010" t="s">
        <v>8273</v>
      </c>
      <c r="P1010">
        <f t="shared" si="91"/>
        <v>0</v>
      </c>
      <c r="Q1010" t="str">
        <f t="shared" si="94"/>
        <v>technology</v>
      </c>
      <c r="R1010" t="str">
        <f t="shared" si="95"/>
        <v>wearables</v>
      </c>
      <c r="S1010" s="10">
        <f t="shared" si="92"/>
        <v>42702.809201388889</v>
      </c>
      <c r="T1010" s="10">
        <f t="shared" si="9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6">
        <f t="shared" si="90"/>
        <v>65</v>
      </c>
      <c r="N1011" t="b">
        <v>0</v>
      </c>
      <c r="O1011" t="s">
        <v>8273</v>
      </c>
      <c r="P1011">
        <f t="shared" si="91"/>
        <v>13</v>
      </c>
      <c r="Q1011" t="str">
        <f t="shared" si="94"/>
        <v>technology</v>
      </c>
      <c r="R1011" t="str">
        <f t="shared" si="95"/>
        <v>wearables</v>
      </c>
      <c r="S1011" s="10">
        <f t="shared" si="92"/>
        <v>42510.604699074072</v>
      </c>
      <c r="T1011" s="10">
        <f t="shared" si="9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6">
        <f t="shared" si="90"/>
        <v>55</v>
      </c>
      <c r="N1012" t="b">
        <v>0</v>
      </c>
      <c r="O1012" t="s">
        <v>8273</v>
      </c>
      <c r="P1012">
        <f t="shared" si="91"/>
        <v>0</v>
      </c>
      <c r="Q1012" t="str">
        <f t="shared" si="94"/>
        <v>technology</v>
      </c>
      <c r="R1012" t="str">
        <f t="shared" si="95"/>
        <v>wearables</v>
      </c>
      <c r="S1012" s="10">
        <f t="shared" si="92"/>
        <v>42561.829421296294</v>
      </c>
      <c r="T1012" s="10">
        <f t="shared" si="9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6">
        <f t="shared" si="90"/>
        <v>75</v>
      </c>
      <c r="N1013" t="b">
        <v>0</v>
      </c>
      <c r="O1013" t="s">
        <v>8273</v>
      </c>
      <c r="P1013">
        <f t="shared" si="91"/>
        <v>0</v>
      </c>
      <c r="Q1013" t="str">
        <f t="shared" si="94"/>
        <v>technology</v>
      </c>
      <c r="R1013" t="str">
        <f t="shared" si="95"/>
        <v>wearables</v>
      </c>
      <c r="S1013" s="10">
        <f t="shared" si="92"/>
        <v>41946.898090277777</v>
      </c>
      <c r="T1013" s="10">
        <f t="shared" si="9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6">
        <f t="shared" si="90"/>
        <v>1389.36</v>
      </c>
      <c r="N1014" t="b">
        <v>0</v>
      </c>
      <c r="O1014" t="s">
        <v>8273</v>
      </c>
      <c r="P1014">
        <f t="shared" si="91"/>
        <v>21535</v>
      </c>
      <c r="Q1014" t="str">
        <f t="shared" si="94"/>
        <v>technology</v>
      </c>
      <c r="R1014" t="str">
        <f t="shared" si="95"/>
        <v>wearables</v>
      </c>
      <c r="S1014" s="10">
        <f t="shared" si="92"/>
        <v>42714.440416666665</v>
      </c>
      <c r="T1014" s="10">
        <f t="shared" si="9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6">
        <f t="shared" si="90"/>
        <v>95.91</v>
      </c>
      <c r="N1015" t="b">
        <v>0</v>
      </c>
      <c r="O1015" t="s">
        <v>8273</v>
      </c>
      <c r="P1015">
        <f t="shared" si="91"/>
        <v>35</v>
      </c>
      <c r="Q1015" t="str">
        <f t="shared" si="94"/>
        <v>technology</v>
      </c>
      <c r="R1015" t="str">
        <f t="shared" si="95"/>
        <v>wearables</v>
      </c>
      <c r="S1015" s="10">
        <f t="shared" si="92"/>
        <v>42339.833981481483</v>
      </c>
      <c r="T1015" s="10">
        <f t="shared" si="9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6">
        <f t="shared" si="90"/>
        <v>191.25</v>
      </c>
      <c r="N1016" t="b">
        <v>0</v>
      </c>
      <c r="O1016" t="s">
        <v>8273</v>
      </c>
      <c r="P1016">
        <f t="shared" si="91"/>
        <v>31</v>
      </c>
      <c r="Q1016" t="str">
        <f t="shared" si="94"/>
        <v>technology</v>
      </c>
      <c r="R1016" t="str">
        <f t="shared" si="95"/>
        <v>wearables</v>
      </c>
      <c r="S1016" s="10">
        <f t="shared" si="92"/>
        <v>41955.002488425926</v>
      </c>
      <c r="T1016" s="10">
        <f t="shared" si="9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6">
        <f t="shared" si="90"/>
        <v>40</v>
      </c>
      <c r="N1017" t="b">
        <v>0</v>
      </c>
      <c r="O1017" t="s">
        <v>8273</v>
      </c>
      <c r="P1017">
        <f t="shared" si="91"/>
        <v>3</v>
      </c>
      <c r="Q1017" t="str">
        <f t="shared" si="94"/>
        <v>technology</v>
      </c>
      <c r="R1017" t="str">
        <f t="shared" si="95"/>
        <v>wearables</v>
      </c>
      <c r="S1017" s="10">
        <f t="shared" si="92"/>
        <v>42303.878414351857</v>
      </c>
      <c r="T1017" s="10">
        <f t="shared" si="9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6">
        <f t="shared" si="90"/>
        <v>74.790000000000006</v>
      </c>
      <c r="N1018" t="b">
        <v>0</v>
      </c>
      <c r="O1018" t="s">
        <v>8273</v>
      </c>
      <c r="P1018">
        <f t="shared" si="91"/>
        <v>3</v>
      </c>
      <c r="Q1018" t="str">
        <f t="shared" si="94"/>
        <v>technology</v>
      </c>
      <c r="R1018" t="str">
        <f t="shared" si="95"/>
        <v>wearables</v>
      </c>
      <c r="S1018" s="10">
        <f t="shared" si="92"/>
        <v>42422.107129629629</v>
      </c>
      <c r="T1018" s="10">
        <f t="shared" si="9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6">
        <f t="shared" si="90"/>
        <v>161.12</v>
      </c>
      <c r="N1019" t="b">
        <v>0</v>
      </c>
      <c r="O1019" t="s">
        <v>8273</v>
      </c>
      <c r="P1019">
        <f t="shared" si="91"/>
        <v>23</v>
      </c>
      <c r="Q1019" t="str">
        <f t="shared" si="94"/>
        <v>technology</v>
      </c>
      <c r="R1019" t="str">
        <f t="shared" si="95"/>
        <v>wearables</v>
      </c>
      <c r="S1019" s="10">
        <f t="shared" si="92"/>
        <v>42289.675173611111</v>
      </c>
      <c r="T1019" s="10">
        <f t="shared" si="9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6">
        <f t="shared" si="90"/>
        <v>88.71</v>
      </c>
      <c r="N1020" t="b">
        <v>0</v>
      </c>
      <c r="O1020" t="s">
        <v>8273</v>
      </c>
      <c r="P1020">
        <f t="shared" si="91"/>
        <v>3</v>
      </c>
      <c r="Q1020" t="str">
        <f t="shared" si="94"/>
        <v>technology</v>
      </c>
      <c r="R1020" t="str">
        <f t="shared" si="95"/>
        <v>wearables</v>
      </c>
      <c r="S1020" s="10">
        <f t="shared" si="92"/>
        <v>42535.492280092592</v>
      </c>
      <c r="T1020" s="10">
        <f t="shared" si="9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6">
        <f t="shared" si="90"/>
        <v>53.25</v>
      </c>
      <c r="N1021" t="b">
        <v>0</v>
      </c>
      <c r="O1021" t="s">
        <v>8273</v>
      </c>
      <c r="P1021">
        <f t="shared" si="91"/>
        <v>47</v>
      </c>
      <c r="Q1021" t="str">
        <f t="shared" si="94"/>
        <v>technology</v>
      </c>
      <c r="R1021" t="str">
        <f t="shared" si="95"/>
        <v>wearables</v>
      </c>
      <c r="S1021" s="10">
        <f t="shared" si="92"/>
        <v>42009.973946759259</v>
      </c>
      <c r="T1021" s="10">
        <f t="shared" si="9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6">
        <f t="shared" si="90"/>
        <v>106.2</v>
      </c>
      <c r="N1022" t="b">
        <v>1</v>
      </c>
      <c r="O1022" t="s">
        <v>8280</v>
      </c>
      <c r="P1022">
        <f t="shared" si="91"/>
        <v>206</v>
      </c>
      <c r="Q1022" t="str">
        <f t="shared" si="94"/>
        <v>music</v>
      </c>
      <c r="R1022" t="str">
        <f t="shared" si="95"/>
        <v>electronic music</v>
      </c>
      <c r="S1022" s="10">
        <f t="shared" si="92"/>
        <v>42127.069548611107</v>
      </c>
      <c r="T1022" s="10">
        <f t="shared" si="9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6">
        <f t="shared" si="90"/>
        <v>22.08</v>
      </c>
      <c r="N1023" t="b">
        <v>1</v>
      </c>
      <c r="O1023" t="s">
        <v>8280</v>
      </c>
      <c r="P1023">
        <f t="shared" si="91"/>
        <v>352</v>
      </c>
      <c r="Q1023" t="str">
        <f t="shared" si="94"/>
        <v>music</v>
      </c>
      <c r="R1023" t="str">
        <f t="shared" si="95"/>
        <v>electronic music</v>
      </c>
      <c r="S1023" s="10">
        <f t="shared" si="92"/>
        <v>42271.251979166671</v>
      </c>
      <c r="T1023" s="10">
        <f t="shared" si="9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6">
        <f t="shared" si="90"/>
        <v>31.05</v>
      </c>
      <c r="N1024" t="b">
        <v>1</v>
      </c>
      <c r="O1024" t="s">
        <v>8280</v>
      </c>
      <c r="P1024">
        <f t="shared" si="91"/>
        <v>115</v>
      </c>
      <c r="Q1024" t="str">
        <f t="shared" si="94"/>
        <v>music</v>
      </c>
      <c r="R1024" t="str">
        <f t="shared" si="95"/>
        <v>electronic music</v>
      </c>
      <c r="S1024" s="10">
        <f t="shared" si="92"/>
        <v>42111.646724537044</v>
      </c>
      <c r="T1024" s="10">
        <f t="shared" si="9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6">
        <f t="shared" si="90"/>
        <v>36.21</v>
      </c>
      <c r="N1025" t="b">
        <v>1</v>
      </c>
      <c r="O1025" t="s">
        <v>8280</v>
      </c>
      <c r="P1025">
        <f t="shared" si="91"/>
        <v>237</v>
      </c>
      <c r="Q1025" t="str">
        <f t="shared" si="94"/>
        <v>music</v>
      </c>
      <c r="R1025" t="str">
        <f t="shared" si="95"/>
        <v>electronic music</v>
      </c>
      <c r="S1025" s="10">
        <f t="shared" si="92"/>
        <v>42145.919687500005</v>
      </c>
      <c r="T1025" s="10">
        <f t="shared" si="9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6">
        <f t="shared" ref="M1026:M1089" si="96">ROUND(SUM(E1026/L1026),2)</f>
        <v>388.98</v>
      </c>
      <c r="N1026" t="b">
        <v>1</v>
      </c>
      <c r="O1026" t="s">
        <v>8280</v>
      </c>
      <c r="P1026">
        <f t="shared" ref="P1026:P1089" si="97">+ROUND(SUM(E1026/D1026)*100,0)</f>
        <v>119</v>
      </c>
      <c r="Q1026" t="str">
        <f t="shared" si="94"/>
        <v>music</v>
      </c>
      <c r="R1026" t="str">
        <f t="shared" si="95"/>
        <v>electronic music</v>
      </c>
      <c r="S1026" s="10">
        <f t="shared" ref="S1026:S1089" si="98">(((J1026/60)/60)/24)+DATE(1970,1,1)</f>
        <v>42370.580590277779</v>
      </c>
      <c r="T1026" s="10">
        <f t="shared" ref="T1026:T1089" si="99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6">
        <f t="shared" si="96"/>
        <v>71.849999999999994</v>
      </c>
      <c r="N1027" t="b">
        <v>1</v>
      </c>
      <c r="O1027" t="s">
        <v>8280</v>
      </c>
      <c r="P1027">
        <f t="shared" si="97"/>
        <v>110</v>
      </c>
      <c r="Q1027" t="str">
        <f t="shared" ref="Q1027:Q1090" si="100">LEFT(O1027,FIND("/",O1027)-1)</f>
        <v>music</v>
      </c>
      <c r="R1027" t="str">
        <f t="shared" ref="R1027:R1090" si="101">RIGHT(O1027,LEN(O1027)-FIND("/",O1027))</f>
        <v>electronic music</v>
      </c>
      <c r="S1027" s="10">
        <f t="shared" si="98"/>
        <v>42049.833761574075</v>
      </c>
      <c r="T1027" s="10">
        <f t="shared" si="99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6">
        <f t="shared" si="96"/>
        <v>57.38</v>
      </c>
      <c r="N1028" t="b">
        <v>1</v>
      </c>
      <c r="O1028" t="s">
        <v>8280</v>
      </c>
      <c r="P1028">
        <f t="shared" si="97"/>
        <v>100</v>
      </c>
      <c r="Q1028" t="str">
        <f t="shared" si="100"/>
        <v>music</v>
      </c>
      <c r="R1028" t="str">
        <f t="shared" si="101"/>
        <v>electronic music</v>
      </c>
      <c r="S1028" s="10">
        <f t="shared" si="98"/>
        <v>42426.407592592594</v>
      </c>
      <c r="T1028" s="10">
        <f t="shared" si="99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6">
        <f t="shared" si="96"/>
        <v>69.67</v>
      </c>
      <c r="N1029" t="b">
        <v>1</v>
      </c>
      <c r="O1029" t="s">
        <v>8280</v>
      </c>
      <c r="P1029">
        <f t="shared" si="97"/>
        <v>103</v>
      </c>
      <c r="Q1029" t="str">
        <f t="shared" si="100"/>
        <v>music</v>
      </c>
      <c r="R1029" t="str">
        <f t="shared" si="101"/>
        <v>electronic music</v>
      </c>
      <c r="S1029" s="10">
        <f t="shared" si="98"/>
        <v>41905.034108796295</v>
      </c>
      <c r="T1029" s="10">
        <f t="shared" si="99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6">
        <f t="shared" si="96"/>
        <v>45.99</v>
      </c>
      <c r="N1030" t="b">
        <v>1</v>
      </c>
      <c r="O1030" t="s">
        <v>8280</v>
      </c>
      <c r="P1030">
        <f t="shared" si="97"/>
        <v>117</v>
      </c>
      <c r="Q1030" t="str">
        <f t="shared" si="100"/>
        <v>music</v>
      </c>
      <c r="R1030" t="str">
        <f t="shared" si="101"/>
        <v>electronic music</v>
      </c>
      <c r="S1030" s="10">
        <f t="shared" si="98"/>
        <v>42755.627372685187</v>
      </c>
      <c r="T1030" s="10">
        <f t="shared" si="99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6">
        <f t="shared" si="96"/>
        <v>79.260000000000005</v>
      </c>
      <c r="N1031" t="b">
        <v>1</v>
      </c>
      <c r="O1031" t="s">
        <v>8280</v>
      </c>
      <c r="P1031">
        <f t="shared" si="97"/>
        <v>112</v>
      </c>
      <c r="Q1031" t="str">
        <f t="shared" si="100"/>
        <v>music</v>
      </c>
      <c r="R1031" t="str">
        <f t="shared" si="101"/>
        <v>electronic music</v>
      </c>
      <c r="S1031" s="10">
        <f t="shared" si="98"/>
        <v>42044.711886574078</v>
      </c>
      <c r="T1031" s="10">
        <f t="shared" si="99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6">
        <f t="shared" si="96"/>
        <v>43.03</v>
      </c>
      <c r="N1032" t="b">
        <v>1</v>
      </c>
      <c r="O1032" t="s">
        <v>8280</v>
      </c>
      <c r="P1032">
        <f t="shared" si="97"/>
        <v>342</v>
      </c>
      <c r="Q1032" t="str">
        <f t="shared" si="100"/>
        <v>music</v>
      </c>
      <c r="R1032" t="str">
        <f t="shared" si="101"/>
        <v>electronic music</v>
      </c>
      <c r="S1032" s="10">
        <f t="shared" si="98"/>
        <v>42611.483206018514</v>
      </c>
      <c r="T1032" s="10">
        <f t="shared" si="99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6">
        <f t="shared" si="96"/>
        <v>108.48</v>
      </c>
      <c r="N1033" t="b">
        <v>1</v>
      </c>
      <c r="O1033" t="s">
        <v>8280</v>
      </c>
      <c r="P1033">
        <f t="shared" si="97"/>
        <v>107</v>
      </c>
      <c r="Q1033" t="str">
        <f t="shared" si="100"/>
        <v>music</v>
      </c>
      <c r="R1033" t="str">
        <f t="shared" si="101"/>
        <v>electronic music</v>
      </c>
      <c r="S1033" s="10">
        <f t="shared" si="98"/>
        <v>42324.764004629629</v>
      </c>
      <c r="T1033" s="10">
        <f t="shared" si="99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6">
        <f t="shared" si="96"/>
        <v>61.03</v>
      </c>
      <c r="N1034" t="b">
        <v>1</v>
      </c>
      <c r="O1034" t="s">
        <v>8280</v>
      </c>
      <c r="P1034">
        <f t="shared" si="97"/>
        <v>108</v>
      </c>
      <c r="Q1034" t="str">
        <f t="shared" si="100"/>
        <v>music</v>
      </c>
      <c r="R1034" t="str">
        <f t="shared" si="101"/>
        <v>electronic music</v>
      </c>
      <c r="S1034" s="10">
        <f t="shared" si="98"/>
        <v>42514.666956018518</v>
      </c>
      <c r="T1034" s="10">
        <f t="shared" si="99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6">
        <f t="shared" si="96"/>
        <v>50.59</v>
      </c>
      <c r="N1035" t="b">
        <v>1</v>
      </c>
      <c r="O1035" t="s">
        <v>8280</v>
      </c>
      <c r="P1035">
        <f t="shared" si="97"/>
        <v>103</v>
      </c>
      <c r="Q1035" t="str">
        <f t="shared" si="100"/>
        <v>music</v>
      </c>
      <c r="R1035" t="str">
        <f t="shared" si="101"/>
        <v>electronic music</v>
      </c>
      <c r="S1035" s="10">
        <f t="shared" si="98"/>
        <v>42688.732407407413</v>
      </c>
      <c r="T1035" s="10">
        <f t="shared" si="99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6">
        <f t="shared" si="96"/>
        <v>39.159999999999997</v>
      </c>
      <c r="N1036" t="b">
        <v>1</v>
      </c>
      <c r="O1036" t="s">
        <v>8280</v>
      </c>
      <c r="P1036">
        <f t="shared" si="97"/>
        <v>130</v>
      </c>
      <c r="Q1036" t="str">
        <f t="shared" si="100"/>
        <v>music</v>
      </c>
      <c r="R1036" t="str">
        <f t="shared" si="101"/>
        <v>electronic music</v>
      </c>
      <c r="S1036" s="10">
        <f t="shared" si="98"/>
        <v>42555.166712962964</v>
      </c>
      <c r="T1036" s="10">
        <f t="shared" si="99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6">
        <f t="shared" si="96"/>
        <v>65.16</v>
      </c>
      <c r="N1037" t="b">
        <v>1</v>
      </c>
      <c r="O1037" t="s">
        <v>8280</v>
      </c>
      <c r="P1037">
        <f t="shared" si="97"/>
        <v>108</v>
      </c>
      <c r="Q1037" t="str">
        <f t="shared" si="100"/>
        <v>music</v>
      </c>
      <c r="R1037" t="str">
        <f t="shared" si="101"/>
        <v>electronic music</v>
      </c>
      <c r="S1037" s="10">
        <f t="shared" si="98"/>
        <v>42016.641435185185</v>
      </c>
      <c r="T1037" s="10">
        <f t="shared" si="99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6">
        <f t="shared" si="96"/>
        <v>23.96</v>
      </c>
      <c r="N1038" t="b">
        <v>1</v>
      </c>
      <c r="O1038" t="s">
        <v>8280</v>
      </c>
      <c r="P1038">
        <f t="shared" si="97"/>
        <v>112</v>
      </c>
      <c r="Q1038" t="str">
        <f t="shared" si="100"/>
        <v>music</v>
      </c>
      <c r="R1038" t="str">
        <f t="shared" si="101"/>
        <v>electronic music</v>
      </c>
      <c r="S1038" s="10">
        <f t="shared" si="98"/>
        <v>41249.448958333334</v>
      </c>
      <c r="T1038" s="10">
        <f t="shared" si="99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6">
        <f t="shared" si="96"/>
        <v>48.62</v>
      </c>
      <c r="N1039" t="b">
        <v>1</v>
      </c>
      <c r="O1039" t="s">
        <v>8280</v>
      </c>
      <c r="P1039">
        <f t="shared" si="97"/>
        <v>102</v>
      </c>
      <c r="Q1039" t="str">
        <f t="shared" si="100"/>
        <v>music</v>
      </c>
      <c r="R1039" t="str">
        <f t="shared" si="101"/>
        <v>electronic music</v>
      </c>
      <c r="S1039" s="10">
        <f t="shared" si="98"/>
        <v>42119.822476851856</v>
      </c>
      <c r="T1039" s="10">
        <f t="shared" si="99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6">
        <f t="shared" si="96"/>
        <v>35.74</v>
      </c>
      <c r="N1040" t="b">
        <v>1</v>
      </c>
      <c r="O1040" t="s">
        <v>8280</v>
      </c>
      <c r="P1040">
        <f t="shared" si="97"/>
        <v>145</v>
      </c>
      <c r="Q1040" t="str">
        <f t="shared" si="100"/>
        <v>music</v>
      </c>
      <c r="R1040" t="str">
        <f t="shared" si="101"/>
        <v>electronic music</v>
      </c>
      <c r="S1040" s="10">
        <f t="shared" si="98"/>
        <v>42418.231747685189</v>
      </c>
      <c r="T1040" s="10">
        <f t="shared" si="99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6">
        <f t="shared" si="96"/>
        <v>21.37</v>
      </c>
      <c r="N1041" t="b">
        <v>1</v>
      </c>
      <c r="O1041" t="s">
        <v>8280</v>
      </c>
      <c r="P1041">
        <f t="shared" si="97"/>
        <v>128</v>
      </c>
      <c r="Q1041" t="str">
        <f t="shared" si="100"/>
        <v>music</v>
      </c>
      <c r="R1041" t="str">
        <f t="shared" si="101"/>
        <v>electronic music</v>
      </c>
      <c r="S1041" s="10">
        <f t="shared" si="98"/>
        <v>42692.109328703707</v>
      </c>
      <c r="T1041" s="10">
        <f t="shared" si="99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6">
        <f t="shared" si="96"/>
        <v>250</v>
      </c>
      <c r="N1042" t="b">
        <v>0</v>
      </c>
      <c r="O1042" t="s">
        <v>8281</v>
      </c>
      <c r="P1042">
        <f t="shared" si="97"/>
        <v>0</v>
      </c>
      <c r="Q1042" t="str">
        <f t="shared" si="100"/>
        <v>journalism</v>
      </c>
      <c r="R1042" t="str">
        <f t="shared" si="101"/>
        <v>audio</v>
      </c>
      <c r="S1042" s="10">
        <f t="shared" si="98"/>
        <v>42579.708437499998</v>
      </c>
      <c r="T1042" s="10">
        <f t="shared" si="99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6" t="e">
        <f t="shared" si="96"/>
        <v>#DIV/0!</v>
      </c>
      <c r="N1043" t="b">
        <v>0</v>
      </c>
      <c r="O1043" t="s">
        <v>8281</v>
      </c>
      <c r="P1043">
        <f t="shared" si="97"/>
        <v>0</v>
      </c>
      <c r="Q1043" t="str">
        <f t="shared" si="100"/>
        <v>journalism</v>
      </c>
      <c r="R1043" t="str">
        <f t="shared" si="101"/>
        <v>audio</v>
      </c>
      <c r="S1043" s="10">
        <f t="shared" si="98"/>
        <v>41831.060092592597</v>
      </c>
      <c r="T1043" s="10">
        <f t="shared" si="99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6">
        <f t="shared" si="96"/>
        <v>10</v>
      </c>
      <c r="N1044" t="b">
        <v>0</v>
      </c>
      <c r="O1044" t="s">
        <v>8281</v>
      </c>
      <c r="P1044">
        <f t="shared" si="97"/>
        <v>2</v>
      </c>
      <c r="Q1044" t="str">
        <f t="shared" si="100"/>
        <v>journalism</v>
      </c>
      <c r="R1044" t="str">
        <f t="shared" si="101"/>
        <v>audio</v>
      </c>
      <c r="S1044" s="10">
        <f t="shared" si="98"/>
        <v>41851.696157407408</v>
      </c>
      <c r="T1044" s="10">
        <f t="shared" si="99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6">
        <f t="shared" si="96"/>
        <v>29.24</v>
      </c>
      <c r="N1045" t="b">
        <v>0</v>
      </c>
      <c r="O1045" t="s">
        <v>8281</v>
      </c>
      <c r="P1045">
        <f t="shared" si="97"/>
        <v>9</v>
      </c>
      <c r="Q1045" t="str">
        <f t="shared" si="100"/>
        <v>journalism</v>
      </c>
      <c r="R1045" t="str">
        <f t="shared" si="101"/>
        <v>audio</v>
      </c>
      <c r="S1045" s="10">
        <f t="shared" si="98"/>
        <v>42114.252951388888</v>
      </c>
      <c r="T1045" s="10">
        <f t="shared" si="99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6">
        <f t="shared" si="96"/>
        <v>3</v>
      </c>
      <c r="N1046" t="b">
        <v>0</v>
      </c>
      <c r="O1046" t="s">
        <v>8281</v>
      </c>
      <c r="P1046">
        <f t="shared" si="97"/>
        <v>0</v>
      </c>
      <c r="Q1046" t="str">
        <f t="shared" si="100"/>
        <v>journalism</v>
      </c>
      <c r="R1046" t="str">
        <f t="shared" si="101"/>
        <v>audio</v>
      </c>
      <c r="S1046" s="10">
        <f t="shared" si="98"/>
        <v>42011.925937499997</v>
      </c>
      <c r="T1046" s="10">
        <f t="shared" si="99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6">
        <f t="shared" si="96"/>
        <v>33.25</v>
      </c>
      <c r="N1047" t="b">
        <v>0</v>
      </c>
      <c r="O1047" t="s">
        <v>8281</v>
      </c>
      <c r="P1047">
        <f t="shared" si="97"/>
        <v>3</v>
      </c>
      <c r="Q1047" t="str">
        <f t="shared" si="100"/>
        <v>journalism</v>
      </c>
      <c r="R1047" t="str">
        <f t="shared" si="101"/>
        <v>audio</v>
      </c>
      <c r="S1047" s="10">
        <f t="shared" si="98"/>
        <v>41844.874421296299</v>
      </c>
      <c r="T1047" s="10">
        <f t="shared" si="99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6" t="e">
        <f t="shared" si="96"/>
        <v>#DIV/0!</v>
      </c>
      <c r="N1048" t="b">
        <v>0</v>
      </c>
      <c r="O1048" t="s">
        <v>8281</v>
      </c>
      <c r="P1048">
        <f t="shared" si="97"/>
        <v>0</v>
      </c>
      <c r="Q1048" t="str">
        <f t="shared" si="100"/>
        <v>journalism</v>
      </c>
      <c r="R1048" t="str">
        <f t="shared" si="101"/>
        <v>audio</v>
      </c>
      <c r="S1048" s="10">
        <f t="shared" si="98"/>
        <v>42319.851388888885</v>
      </c>
      <c r="T1048" s="10">
        <f t="shared" si="99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6">
        <f t="shared" si="96"/>
        <v>1</v>
      </c>
      <c r="N1049" t="b">
        <v>0</v>
      </c>
      <c r="O1049" t="s">
        <v>8281</v>
      </c>
      <c r="P1049">
        <f t="shared" si="97"/>
        <v>0</v>
      </c>
      <c r="Q1049" t="str">
        <f t="shared" si="100"/>
        <v>journalism</v>
      </c>
      <c r="R1049" t="str">
        <f t="shared" si="101"/>
        <v>audio</v>
      </c>
      <c r="S1049" s="10">
        <f t="shared" si="98"/>
        <v>41918.818460648145</v>
      </c>
      <c r="T1049" s="10">
        <f t="shared" si="99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6">
        <f t="shared" si="96"/>
        <v>53</v>
      </c>
      <c r="N1050" t="b">
        <v>0</v>
      </c>
      <c r="O1050" t="s">
        <v>8281</v>
      </c>
      <c r="P1050">
        <f t="shared" si="97"/>
        <v>1</v>
      </c>
      <c r="Q1050" t="str">
        <f t="shared" si="100"/>
        <v>journalism</v>
      </c>
      <c r="R1050" t="str">
        <f t="shared" si="101"/>
        <v>audio</v>
      </c>
      <c r="S1050" s="10">
        <f t="shared" si="98"/>
        <v>42598.053113425922</v>
      </c>
      <c r="T1050" s="10">
        <f t="shared" si="99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6" t="e">
        <f t="shared" si="96"/>
        <v>#DIV/0!</v>
      </c>
      <c r="N1051" t="b">
        <v>0</v>
      </c>
      <c r="O1051" t="s">
        <v>8281</v>
      </c>
      <c r="P1051">
        <f t="shared" si="97"/>
        <v>0</v>
      </c>
      <c r="Q1051" t="str">
        <f t="shared" si="100"/>
        <v>journalism</v>
      </c>
      <c r="R1051" t="str">
        <f t="shared" si="101"/>
        <v>audio</v>
      </c>
      <c r="S1051" s="10">
        <f t="shared" si="98"/>
        <v>42382.431076388893</v>
      </c>
      <c r="T1051" s="10">
        <f t="shared" si="99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6" t="e">
        <f t="shared" si="96"/>
        <v>#DIV/0!</v>
      </c>
      <c r="N1052" t="b">
        <v>0</v>
      </c>
      <c r="O1052" t="s">
        <v>8281</v>
      </c>
      <c r="P1052">
        <f t="shared" si="97"/>
        <v>0</v>
      </c>
      <c r="Q1052" t="str">
        <f t="shared" si="100"/>
        <v>journalism</v>
      </c>
      <c r="R1052" t="str">
        <f t="shared" si="101"/>
        <v>audio</v>
      </c>
      <c r="S1052" s="10">
        <f t="shared" si="98"/>
        <v>42231.7971875</v>
      </c>
      <c r="T1052" s="10">
        <f t="shared" si="99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6" t="e">
        <f t="shared" si="96"/>
        <v>#DIV/0!</v>
      </c>
      <c r="N1053" t="b">
        <v>0</v>
      </c>
      <c r="O1053" t="s">
        <v>8281</v>
      </c>
      <c r="P1053">
        <f t="shared" si="97"/>
        <v>0</v>
      </c>
      <c r="Q1053" t="str">
        <f t="shared" si="100"/>
        <v>journalism</v>
      </c>
      <c r="R1053" t="str">
        <f t="shared" si="101"/>
        <v>audio</v>
      </c>
      <c r="S1053" s="10">
        <f t="shared" si="98"/>
        <v>41850.014178240745</v>
      </c>
      <c r="T1053" s="10">
        <f t="shared" si="99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6" t="e">
        <f t="shared" si="96"/>
        <v>#DIV/0!</v>
      </c>
      <c r="N1054" t="b">
        <v>0</v>
      </c>
      <c r="O1054" t="s">
        <v>8281</v>
      </c>
      <c r="P1054">
        <f t="shared" si="97"/>
        <v>0</v>
      </c>
      <c r="Q1054" t="str">
        <f t="shared" si="100"/>
        <v>journalism</v>
      </c>
      <c r="R1054" t="str">
        <f t="shared" si="101"/>
        <v>audio</v>
      </c>
      <c r="S1054" s="10">
        <f t="shared" si="98"/>
        <v>42483.797395833331</v>
      </c>
      <c r="T1054" s="10">
        <f t="shared" si="99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6">
        <f t="shared" si="96"/>
        <v>15</v>
      </c>
      <c r="N1055" t="b">
        <v>0</v>
      </c>
      <c r="O1055" t="s">
        <v>8281</v>
      </c>
      <c r="P1055">
        <f t="shared" si="97"/>
        <v>1</v>
      </c>
      <c r="Q1055" t="str">
        <f t="shared" si="100"/>
        <v>journalism</v>
      </c>
      <c r="R1055" t="str">
        <f t="shared" si="101"/>
        <v>audio</v>
      </c>
      <c r="S1055" s="10">
        <f t="shared" si="98"/>
        <v>42775.172824074078</v>
      </c>
      <c r="T1055" s="10">
        <f t="shared" si="99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6" t="e">
        <f t="shared" si="96"/>
        <v>#DIV/0!</v>
      </c>
      <c r="N1056" t="b">
        <v>0</v>
      </c>
      <c r="O1056" t="s">
        <v>8281</v>
      </c>
      <c r="P1056">
        <f t="shared" si="97"/>
        <v>0</v>
      </c>
      <c r="Q1056" t="str">
        <f t="shared" si="100"/>
        <v>journalism</v>
      </c>
      <c r="R1056" t="str">
        <f t="shared" si="101"/>
        <v>audio</v>
      </c>
      <c r="S1056" s="10">
        <f t="shared" si="98"/>
        <v>41831.851840277777</v>
      </c>
      <c r="T1056" s="10">
        <f t="shared" si="99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6" t="e">
        <f t="shared" si="96"/>
        <v>#DIV/0!</v>
      </c>
      <c r="N1057" t="b">
        <v>0</v>
      </c>
      <c r="O1057" t="s">
        <v>8281</v>
      </c>
      <c r="P1057">
        <f t="shared" si="97"/>
        <v>0</v>
      </c>
      <c r="Q1057" t="str">
        <f t="shared" si="100"/>
        <v>journalism</v>
      </c>
      <c r="R1057" t="str">
        <f t="shared" si="101"/>
        <v>audio</v>
      </c>
      <c r="S1057" s="10">
        <f t="shared" si="98"/>
        <v>42406.992418981477</v>
      </c>
      <c r="T1057" s="10">
        <f t="shared" si="99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6" t="e">
        <f t="shared" si="96"/>
        <v>#DIV/0!</v>
      </c>
      <c r="N1058" t="b">
        <v>0</v>
      </c>
      <c r="O1058" t="s">
        <v>8281</v>
      </c>
      <c r="P1058">
        <f t="shared" si="97"/>
        <v>0</v>
      </c>
      <c r="Q1058" t="str">
        <f t="shared" si="100"/>
        <v>journalism</v>
      </c>
      <c r="R1058" t="str">
        <f t="shared" si="101"/>
        <v>audio</v>
      </c>
      <c r="S1058" s="10">
        <f t="shared" si="98"/>
        <v>42058.719641203701</v>
      </c>
      <c r="T1058" s="10">
        <f t="shared" si="99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6" t="e">
        <f t="shared" si="96"/>
        <v>#DIV/0!</v>
      </c>
      <c r="N1059" t="b">
        <v>0</v>
      </c>
      <c r="O1059" t="s">
        <v>8281</v>
      </c>
      <c r="P1059">
        <f t="shared" si="97"/>
        <v>0</v>
      </c>
      <c r="Q1059" t="str">
        <f t="shared" si="100"/>
        <v>journalism</v>
      </c>
      <c r="R1059" t="str">
        <f t="shared" si="101"/>
        <v>audio</v>
      </c>
      <c r="S1059" s="10">
        <f t="shared" si="98"/>
        <v>42678.871331018512</v>
      </c>
      <c r="T1059" s="10">
        <f t="shared" si="99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6" t="e">
        <f t="shared" si="96"/>
        <v>#DIV/0!</v>
      </c>
      <c r="N1060" t="b">
        <v>0</v>
      </c>
      <c r="O1060" t="s">
        <v>8281</v>
      </c>
      <c r="P1060">
        <f t="shared" si="97"/>
        <v>0</v>
      </c>
      <c r="Q1060" t="str">
        <f t="shared" si="100"/>
        <v>journalism</v>
      </c>
      <c r="R1060" t="str">
        <f t="shared" si="101"/>
        <v>audio</v>
      </c>
      <c r="S1060" s="10">
        <f t="shared" si="98"/>
        <v>42047.900960648149</v>
      </c>
      <c r="T1060" s="10">
        <f t="shared" si="99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6" t="e">
        <f t="shared" si="96"/>
        <v>#DIV/0!</v>
      </c>
      <c r="N1061" t="b">
        <v>0</v>
      </c>
      <c r="O1061" t="s">
        <v>8281</v>
      </c>
      <c r="P1061">
        <f t="shared" si="97"/>
        <v>0</v>
      </c>
      <c r="Q1061" t="str">
        <f t="shared" si="100"/>
        <v>journalism</v>
      </c>
      <c r="R1061" t="str">
        <f t="shared" si="101"/>
        <v>audio</v>
      </c>
      <c r="S1061" s="10">
        <f t="shared" si="98"/>
        <v>42046.79</v>
      </c>
      <c r="T1061" s="10">
        <f t="shared" si="99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6">
        <f t="shared" si="96"/>
        <v>50</v>
      </c>
      <c r="N1062" t="b">
        <v>0</v>
      </c>
      <c r="O1062" t="s">
        <v>8281</v>
      </c>
      <c r="P1062">
        <f t="shared" si="97"/>
        <v>1</v>
      </c>
      <c r="Q1062" t="str">
        <f t="shared" si="100"/>
        <v>journalism</v>
      </c>
      <c r="R1062" t="str">
        <f t="shared" si="101"/>
        <v>audio</v>
      </c>
      <c r="S1062" s="10">
        <f t="shared" si="98"/>
        <v>42079.913113425922</v>
      </c>
      <c r="T1062" s="10">
        <f t="shared" si="99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6" t="e">
        <f t="shared" si="96"/>
        <v>#DIV/0!</v>
      </c>
      <c r="N1063" t="b">
        <v>0</v>
      </c>
      <c r="O1063" t="s">
        <v>8281</v>
      </c>
      <c r="P1063">
        <f t="shared" si="97"/>
        <v>0</v>
      </c>
      <c r="Q1063" t="str">
        <f t="shared" si="100"/>
        <v>journalism</v>
      </c>
      <c r="R1063" t="str">
        <f t="shared" si="101"/>
        <v>audio</v>
      </c>
      <c r="S1063" s="10">
        <f t="shared" si="98"/>
        <v>42432.276712962965</v>
      </c>
      <c r="T1063" s="10">
        <f t="shared" si="99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6">
        <f t="shared" si="96"/>
        <v>47.5</v>
      </c>
      <c r="N1064" t="b">
        <v>0</v>
      </c>
      <c r="O1064" t="s">
        <v>8281</v>
      </c>
      <c r="P1064">
        <f t="shared" si="97"/>
        <v>95</v>
      </c>
      <c r="Q1064" t="str">
        <f t="shared" si="100"/>
        <v>journalism</v>
      </c>
      <c r="R1064" t="str">
        <f t="shared" si="101"/>
        <v>audio</v>
      </c>
      <c r="S1064" s="10">
        <f t="shared" si="98"/>
        <v>42556.807187500002</v>
      </c>
      <c r="T1064" s="10">
        <f t="shared" si="99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6" t="e">
        <f t="shared" si="96"/>
        <v>#DIV/0!</v>
      </c>
      <c r="N1065" t="b">
        <v>0</v>
      </c>
      <c r="O1065" t="s">
        <v>8281</v>
      </c>
      <c r="P1065">
        <f t="shared" si="97"/>
        <v>0</v>
      </c>
      <c r="Q1065" t="str">
        <f t="shared" si="100"/>
        <v>journalism</v>
      </c>
      <c r="R1065" t="str">
        <f t="shared" si="101"/>
        <v>audio</v>
      </c>
      <c r="S1065" s="10">
        <f t="shared" si="98"/>
        <v>42583.030810185184</v>
      </c>
      <c r="T1065" s="10">
        <f t="shared" si="99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6">
        <f t="shared" si="96"/>
        <v>65.67</v>
      </c>
      <c r="N1066" t="b">
        <v>0</v>
      </c>
      <c r="O1066" t="s">
        <v>8282</v>
      </c>
      <c r="P1066">
        <f t="shared" si="97"/>
        <v>9</v>
      </c>
      <c r="Q1066" t="str">
        <f t="shared" si="100"/>
        <v>games</v>
      </c>
      <c r="R1066" t="str">
        <f t="shared" si="101"/>
        <v>video games</v>
      </c>
      <c r="S1066" s="10">
        <f t="shared" si="98"/>
        <v>41417.228043981479</v>
      </c>
      <c r="T1066" s="10">
        <f t="shared" si="99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6">
        <f t="shared" si="96"/>
        <v>16.2</v>
      </c>
      <c r="N1067" t="b">
        <v>0</v>
      </c>
      <c r="O1067" t="s">
        <v>8282</v>
      </c>
      <c r="P1067">
        <f t="shared" si="97"/>
        <v>3</v>
      </c>
      <c r="Q1067" t="str">
        <f t="shared" si="100"/>
        <v>games</v>
      </c>
      <c r="R1067" t="str">
        <f t="shared" si="101"/>
        <v>video games</v>
      </c>
      <c r="S1067" s="10">
        <f t="shared" si="98"/>
        <v>41661.381041666667</v>
      </c>
      <c r="T1067" s="10">
        <f t="shared" si="99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6">
        <f t="shared" si="96"/>
        <v>34.130000000000003</v>
      </c>
      <c r="N1068" t="b">
        <v>0</v>
      </c>
      <c r="O1068" t="s">
        <v>8282</v>
      </c>
      <c r="P1068">
        <f t="shared" si="97"/>
        <v>3</v>
      </c>
      <c r="Q1068" t="str">
        <f t="shared" si="100"/>
        <v>games</v>
      </c>
      <c r="R1068" t="str">
        <f t="shared" si="101"/>
        <v>video games</v>
      </c>
      <c r="S1068" s="10">
        <f t="shared" si="98"/>
        <v>41445.962754629632</v>
      </c>
      <c r="T1068" s="10">
        <f t="shared" si="99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6">
        <f t="shared" si="96"/>
        <v>13</v>
      </c>
      <c r="N1069" t="b">
        <v>0</v>
      </c>
      <c r="O1069" t="s">
        <v>8282</v>
      </c>
      <c r="P1069">
        <f t="shared" si="97"/>
        <v>26</v>
      </c>
      <c r="Q1069" t="str">
        <f t="shared" si="100"/>
        <v>games</v>
      </c>
      <c r="R1069" t="str">
        <f t="shared" si="101"/>
        <v>video games</v>
      </c>
      <c r="S1069" s="10">
        <f t="shared" si="98"/>
        <v>41599.855682870373</v>
      </c>
      <c r="T1069" s="10">
        <f t="shared" si="99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6">
        <f t="shared" si="96"/>
        <v>11.25</v>
      </c>
      <c r="N1070" t="b">
        <v>0</v>
      </c>
      <c r="O1070" t="s">
        <v>8282</v>
      </c>
      <c r="P1070">
        <f t="shared" si="97"/>
        <v>0</v>
      </c>
      <c r="Q1070" t="str">
        <f t="shared" si="100"/>
        <v>games</v>
      </c>
      <c r="R1070" t="str">
        <f t="shared" si="101"/>
        <v>video games</v>
      </c>
      <c r="S1070" s="10">
        <f t="shared" si="98"/>
        <v>42440.371111111104</v>
      </c>
      <c r="T1070" s="10">
        <f t="shared" si="99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6">
        <f t="shared" si="96"/>
        <v>40.479999999999997</v>
      </c>
      <c r="N1071" t="b">
        <v>0</v>
      </c>
      <c r="O1071" t="s">
        <v>8282</v>
      </c>
      <c r="P1071">
        <f t="shared" si="97"/>
        <v>39</v>
      </c>
      <c r="Q1071" t="str">
        <f t="shared" si="100"/>
        <v>games</v>
      </c>
      <c r="R1071" t="str">
        <f t="shared" si="101"/>
        <v>video games</v>
      </c>
      <c r="S1071" s="10">
        <f t="shared" si="98"/>
        <v>41572.229849537034</v>
      </c>
      <c r="T1071" s="10">
        <f t="shared" si="99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6">
        <f t="shared" si="96"/>
        <v>35</v>
      </c>
      <c r="N1072" t="b">
        <v>0</v>
      </c>
      <c r="O1072" t="s">
        <v>8282</v>
      </c>
      <c r="P1072">
        <f t="shared" si="97"/>
        <v>1</v>
      </c>
      <c r="Q1072" t="str">
        <f t="shared" si="100"/>
        <v>games</v>
      </c>
      <c r="R1072" t="str">
        <f t="shared" si="101"/>
        <v>video games</v>
      </c>
      <c r="S1072" s="10">
        <f t="shared" si="98"/>
        <v>41163.011828703704</v>
      </c>
      <c r="T1072" s="10">
        <f t="shared" si="99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6" t="e">
        <f t="shared" si="96"/>
        <v>#DIV/0!</v>
      </c>
      <c r="N1073" t="b">
        <v>0</v>
      </c>
      <c r="O1073" t="s">
        <v>8282</v>
      </c>
      <c r="P1073">
        <f t="shared" si="97"/>
        <v>0</v>
      </c>
      <c r="Q1073" t="str">
        <f t="shared" si="100"/>
        <v>games</v>
      </c>
      <c r="R1073" t="str">
        <f t="shared" si="101"/>
        <v>video games</v>
      </c>
      <c r="S1073" s="10">
        <f t="shared" si="98"/>
        <v>42295.753391203703</v>
      </c>
      <c r="T1073" s="10">
        <f t="shared" si="99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6">
        <f t="shared" si="96"/>
        <v>12.75</v>
      </c>
      <c r="N1074" t="b">
        <v>0</v>
      </c>
      <c r="O1074" t="s">
        <v>8282</v>
      </c>
      <c r="P1074">
        <f t="shared" si="97"/>
        <v>0</v>
      </c>
      <c r="Q1074" t="str">
        <f t="shared" si="100"/>
        <v>games</v>
      </c>
      <c r="R1074" t="str">
        <f t="shared" si="101"/>
        <v>video games</v>
      </c>
      <c r="S1074" s="10">
        <f t="shared" si="98"/>
        <v>41645.832141203704</v>
      </c>
      <c r="T1074" s="10">
        <f t="shared" si="99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6">
        <f t="shared" si="96"/>
        <v>10</v>
      </c>
      <c r="N1075" t="b">
        <v>0</v>
      </c>
      <c r="O1075" t="s">
        <v>8282</v>
      </c>
      <c r="P1075">
        <f t="shared" si="97"/>
        <v>1</v>
      </c>
      <c r="Q1075" t="str">
        <f t="shared" si="100"/>
        <v>games</v>
      </c>
      <c r="R1075" t="str">
        <f t="shared" si="101"/>
        <v>video games</v>
      </c>
      <c r="S1075" s="10">
        <f t="shared" si="98"/>
        <v>40802.964594907404</v>
      </c>
      <c r="T1075" s="10">
        <f t="shared" si="99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6">
        <f t="shared" si="96"/>
        <v>113.57</v>
      </c>
      <c r="N1076" t="b">
        <v>0</v>
      </c>
      <c r="O1076" t="s">
        <v>8282</v>
      </c>
      <c r="P1076">
        <f t="shared" si="97"/>
        <v>6</v>
      </c>
      <c r="Q1076" t="str">
        <f t="shared" si="100"/>
        <v>games</v>
      </c>
      <c r="R1076" t="str">
        <f t="shared" si="101"/>
        <v>video games</v>
      </c>
      <c r="S1076" s="10">
        <f t="shared" si="98"/>
        <v>41613.172974537039</v>
      </c>
      <c r="T1076" s="10">
        <f t="shared" si="99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6">
        <f t="shared" si="96"/>
        <v>15</v>
      </c>
      <c r="N1077" t="b">
        <v>0</v>
      </c>
      <c r="O1077" t="s">
        <v>8282</v>
      </c>
      <c r="P1077">
        <f t="shared" si="97"/>
        <v>5</v>
      </c>
      <c r="Q1077" t="str">
        <f t="shared" si="100"/>
        <v>games</v>
      </c>
      <c r="R1077" t="str">
        <f t="shared" si="101"/>
        <v>video games</v>
      </c>
      <c r="S1077" s="10">
        <f t="shared" si="98"/>
        <v>41005.904120370367</v>
      </c>
      <c r="T1077" s="10">
        <f t="shared" si="99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6">
        <f t="shared" si="96"/>
        <v>48.28</v>
      </c>
      <c r="N1078" t="b">
        <v>0</v>
      </c>
      <c r="O1078" t="s">
        <v>8282</v>
      </c>
      <c r="P1078">
        <f t="shared" si="97"/>
        <v>63</v>
      </c>
      <c r="Q1078" t="str">
        <f t="shared" si="100"/>
        <v>games</v>
      </c>
      <c r="R1078" t="str">
        <f t="shared" si="101"/>
        <v>video games</v>
      </c>
      <c r="S1078" s="10">
        <f t="shared" si="98"/>
        <v>41838.377893518518</v>
      </c>
      <c r="T1078" s="10">
        <f t="shared" si="99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6">
        <f t="shared" si="96"/>
        <v>43.98</v>
      </c>
      <c r="N1079" t="b">
        <v>0</v>
      </c>
      <c r="O1079" t="s">
        <v>8282</v>
      </c>
      <c r="P1079">
        <f t="shared" si="97"/>
        <v>29</v>
      </c>
      <c r="Q1079" t="str">
        <f t="shared" si="100"/>
        <v>games</v>
      </c>
      <c r="R1079" t="str">
        <f t="shared" si="101"/>
        <v>video games</v>
      </c>
      <c r="S1079" s="10">
        <f t="shared" si="98"/>
        <v>42353.16679398148</v>
      </c>
      <c r="T1079" s="10">
        <f t="shared" si="99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6">
        <f t="shared" si="96"/>
        <v>9</v>
      </c>
      <c r="N1080" t="b">
        <v>0</v>
      </c>
      <c r="O1080" t="s">
        <v>8282</v>
      </c>
      <c r="P1080">
        <f t="shared" si="97"/>
        <v>8</v>
      </c>
      <c r="Q1080" t="str">
        <f t="shared" si="100"/>
        <v>games</v>
      </c>
      <c r="R1080" t="str">
        <f t="shared" si="101"/>
        <v>video games</v>
      </c>
      <c r="S1080" s="10">
        <f t="shared" si="98"/>
        <v>40701.195844907408</v>
      </c>
      <c r="T1080" s="10">
        <f t="shared" si="99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6">
        <f t="shared" si="96"/>
        <v>37.67</v>
      </c>
      <c r="N1081" t="b">
        <v>0</v>
      </c>
      <c r="O1081" t="s">
        <v>8282</v>
      </c>
      <c r="P1081">
        <f t="shared" si="97"/>
        <v>3</v>
      </c>
      <c r="Q1081" t="str">
        <f t="shared" si="100"/>
        <v>games</v>
      </c>
      <c r="R1081" t="str">
        <f t="shared" si="101"/>
        <v>video games</v>
      </c>
      <c r="S1081" s="10">
        <f t="shared" si="98"/>
        <v>42479.566388888896</v>
      </c>
      <c r="T1081" s="10">
        <f t="shared" si="99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6">
        <f t="shared" si="96"/>
        <v>18.579999999999998</v>
      </c>
      <c r="N1082" t="b">
        <v>0</v>
      </c>
      <c r="O1082" t="s">
        <v>8282</v>
      </c>
      <c r="P1082">
        <f t="shared" si="97"/>
        <v>9</v>
      </c>
      <c r="Q1082" t="str">
        <f t="shared" si="100"/>
        <v>games</v>
      </c>
      <c r="R1082" t="str">
        <f t="shared" si="101"/>
        <v>video games</v>
      </c>
      <c r="S1082" s="10">
        <f t="shared" si="98"/>
        <v>41740.138113425928</v>
      </c>
      <c r="T1082" s="10">
        <f t="shared" si="99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6">
        <f t="shared" si="96"/>
        <v>3</v>
      </c>
      <c r="N1083" t="b">
        <v>0</v>
      </c>
      <c r="O1083" t="s">
        <v>8282</v>
      </c>
      <c r="P1083">
        <f t="shared" si="97"/>
        <v>0</v>
      </c>
      <c r="Q1083" t="str">
        <f t="shared" si="100"/>
        <v>games</v>
      </c>
      <c r="R1083" t="str">
        <f t="shared" si="101"/>
        <v>video games</v>
      </c>
      <c r="S1083" s="10">
        <f t="shared" si="98"/>
        <v>42002.926990740743</v>
      </c>
      <c r="T1083" s="10">
        <f t="shared" si="99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6">
        <f t="shared" si="96"/>
        <v>18.670000000000002</v>
      </c>
      <c r="N1084" t="b">
        <v>0</v>
      </c>
      <c r="O1084" t="s">
        <v>8282</v>
      </c>
      <c r="P1084">
        <f t="shared" si="97"/>
        <v>1</v>
      </c>
      <c r="Q1084" t="str">
        <f t="shared" si="100"/>
        <v>games</v>
      </c>
      <c r="R1084" t="str">
        <f t="shared" si="101"/>
        <v>video games</v>
      </c>
      <c r="S1084" s="10">
        <f t="shared" si="98"/>
        <v>41101.906111111115</v>
      </c>
      <c r="T1084" s="10">
        <f t="shared" si="99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6">
        <f t="shared" si="96"/>
        <v>410</v>
      </c>
      <c r="N1085" t="b">
        <v>0</v>
      </c>
      <c r="O1085" t="s">
        <v>8282</v>
      </c>
      <c r="P1085">
        <f t="shared" si="97"/>
        <v>1</v>
      </c>
      <c r="Q1085" t="str">
        <f t="shared" si="100"/>
        <v>games</v>
      </c>
      <c r="R1085" t="str">
        <f t="shared" si="101"/>
        <v>video games</v>
      </c>
      <c r="S1085" s="10">
        <f t="shared" si="98"/>
        <v>41793.659525462965</v>
      </c>
      <c r="T1085" s="10">
        <f t="shared" si="99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6" t="e">
        <f t="shared" si="96"/>
        <v>#DIV/0!</v>
      </c>
      <c r="N1086" t="b">
        <v>0</v>
      </c>
      <c r="O1086" t="s">
        <v>8282</v>
      </c>
      <c r="P1086">
        <f t="shared" si="97"/>
        <v>0</v>
      </c>
      <c r="Q1086" t="str">
        <f t="shared" si="100"/>
        <v>games</v>
      </c>
      <c r="R1086" t="str">
        <f t="shared" si="101"/>
        <v>video games</v>
      </c>
      <c r="S1086" s="10">
        <f t="shared" si="98"/>
        <v>41829.912083333329</v>
      </c>
      <c r="T1086" s="10">
        <f t="shared" si="99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6">
        <f t="shared" si="96"/>
        <v>114</v>
      </c>
      <c r="N1087" t="b">
        <v>0</v>
      </c>
      <c r="O1087" t="s">
        <v>8282</v>
      </c>
      <c r="P1087">
        <f t="shared" si="97"/>
        <v>3</v>
      </c>
      <c r="Q1087" t="str">
        <f t="shared" si="100"/>
        <v>games</v>
      </c>
      <c r="R1087" t="str">
        <f t="shared" si="101"/>
        <v>video games</v>
      </c>
      <c r="S1087" s="10">
        <f t="shared" si="98"/>
        <v>42413.671006944445</v>
      </c>
      <c r="T1087" s="10">
        <f t="shared" si="99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6">
        <f t="shared" si="96"/>
        <v>7.5</v>
      </c>
      <c r="N1088" t="b">
        <v>0</v>
      </c>
      <c r="O1088" t="s">
        <v>8282</v>
      </c>
      <c r="P1088">
        <f t="shared" si="97"/>
        <v>0</v>
      </c>
      <c r="Q1088" t="str">
        <f t="shared" si="100"/>
        <v>games</v>
      </c>
      <c r="R1088" t="str">
        <f t="shared" si="101"/>
        <v>video games</v>
      </c>
      <c r="S1088" s="10">
        <f t="shared" si="98"/>
        <v>41845.866793981484</v>
      </c>
      <c r="T1088" s="10">
        <f t="shared" si="99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6" t="e">
        <f t="shared" si="96"/>
        <v>#DIV/0!</v>
      </c>
      <c r="N1089" t="b">
        <v>0</v>
      </c>
      <c r="O1089" t="s">
        <v>8282</v>
      </c>
      <c r="P1089">
        <f t="shared" si="97"/>
        <v>0</v>
      </c>
      <c r="Q1089" t="str">
        <f t="shared" si="100"/>
        <v>games</v>
      </c>
      <c r="R1089" t="str">
        <f t="shared" si="101"/>
        <v>video games</v>
      </c>
      <c r="S1089" s="10">
        <f t="shared" si="98"/>
        <v>41775.713969907411</v>
      </c>
      <c r="T1089" s="10">
        <f t="shared" si="99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6">
        <f t="shared" ref="M1090:M1153" si="102">ROUND(SUM(E1090/L1090),2)</f>
        <v>43.42</v>
      </c>
      <c r="N1090" t="b">
        <v>0</v>
      </c>
      <c r="O1090" t="s">
        <v>8282</v>
      </c>
      <c r="P1090">
        <f t="shared" ref="P1090:P1153" si="103">+ROUND(SUM(E1090/D1090)*100,0)</f>
        <v>14</v>
      </c>
      <c r="Q1090" t="str">
        <f t="shared" si="100"/>
        <v>games</v>
      </c>
      <c r="R1090" t="str">
        <f t="shared" si="101"/>
        <v>video games</v>
      </c>
      <c r="S1090" s="10">
        <f t="shared" ref="S1090:S1153" si="104">(((J1090/60)/60)/24)+DATE(1970,1,1)</f>
        <v>41723.799386574072</v>
      </c>
      <c r="T1090" s="10">
        <f t="shared" ref="T1090:T1153" si="105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6">
        <f t="shared" si="102"/>
        <v>23.96</v>
      </c>
      <c r="N1091" t="b">
        <v>0</v>
      </c>
      <c r="O1091" t="s">
        <v>8282</v>
      </c>
      <c r="P1091">
        <f t="shared" si="103"/>
        <v>8</v>
      </c>
      <c r="Q1091" t="str">
        <f t="shared" ref="Q1091:Q1154" si="106">LEFT(O1091,FIND("/",O1091)-1)</f>
        <v>games</v>
      </c>
      <c r="R1091" t="str">
        <f t="shared" ref="R1091:R1154" si="107">RIGHT(O1091,LEN(O1091)-FIND("/",O1091))</f>
        <v>video games</v>
      </c>
      <c r="S1091" s="10">
        <f t="shared" si="104"/>
        <v>42151.189525462964</v>
      </c>
      <c r="T1091" s="10">
        <f t="shared" si="105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6">
        <f t="shared" si="102"/>
        <v>5</v>
      </c>
      <c r="N1092" t="b">
        <v>0</v>
      </c>
      <c r="O1092" t="s">
        <v>8282</v>
      </c>
      <c r="P1092">
        <f t="shared" si="103"/>
        <v>0</v>
      </c>
      <c r="Q1092" t="str">
        <f t="shared" si="106"/>
        <v>games</v>
      </c>
      <c r="R1092" t="str">
        <f t="shared" si="107"/>
        <v>video games</v>
      </c>
      <c r="S1092" s="10">
        <f t="shared" si="104"/>
        <v>42123.185798611114</v>
      </c>
      <c r="T1092" s="10">
        <f t="shared" si="105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6">
        <f t="shared" si="102"/>
        <v>12.5</v>
      </c>
      <c r="N1093" t="b">
        <v>0</v>
      </c>
      <c r="O1093" t="s">
        <v>8282</v>
      </c>
      <c r="P1093">
        <f t="shared" si="103"/>
        <v>13</v>
      </c>
      <c r="Q1093" t="str">
        <f t="shared" si="106"/>
        <v>games</v>
      </c>
      <c r="R1093" t="str">
        <f t="shared" si="107"/>
        <v>video games</v>
      </c>
      <c r="S1093" s="10">
        <f t="shared" si="104"/>
        <v>42440.820277777777</v>
      </c>
      <c r="T1093" s="10">
        <f t="shared" si="105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6">
        <f t="shared" si="102"/>
        <v>3</v>
      </c>
      <c r="N1094" t="b">
        <v>0</v>
      </c>
      <c r="O1094" t="s">
        <v>8282</v>
      </c>
      <c r="P1094">
        <f t="shared" si="103"/>
        <v>1</v>
      </c>
      <c r="Q1094" t="str">
        <f t="shared" si="106"/>
        <v>games</v>
      </c>
      <c r="R1094" t="str">
        <f t="shared" si="107"/>
        <v>video games</v>
      </c>
      <c r="S1094" s="10">
        <f t="shared" si="104"/>
        <v>41250.025902777779</v>
      </c>
      <c r="T1094" s="10">
        <f t="shared" si="105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6">
        <f t="shared" si="102"/>
        <v>10.56</v>
      </c>
      <c r="N1095" t="b">
        <v>0</v>
      </c>
      <c r="O1095" t="s">
        <v>8282</v>
      </c>
      <c r="P1095">
        <f t="shared" si="103"/>
        <v>14</v>
      </c>
      <c r="Q1095" t="str">
        <f t="shared" si="106"/>
        <v>games</v>
      </c>
      <c r="R1095" t="str">
        <f t="shared" si="107"/>
        <v>video games</v>
      </c>
      <c r="S1095" s="10">
        <f t="shared" si="104"/>
        <v>42396.973807870367</v>
      </c>
      <c r="T1095" s="10">
        <f t="shared" si="105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6">
        <f t="shared" si="102"/>
        <v>122</v>
      </c>
      <c r="N1096" t="b">
        <v>0</v>
      </c>
      <c r="O1096" t="s">
        <v>8282</v>
      </c>
      <c r="P1096">
        <f t="shared" si="103"/>
        <v>18</v>
      </c>
      <c r="Q1096" t="str">
        <f t="shared" si="106"/>
        <v>games</v>
      </c>
      <c r="R1096" t="str">
        <f t="shared" si="107"/>
        <v>video games</v>
      </c>
      <c r="S1096" s="10">
        <f t="shared" si="104"/>
        <v>40795.713344907403</v>
      </c>
      <c r="T1096" s="10">
        <f t="shared" si="105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6">
        <f t="shared" si="102"/>
        <v>267.81</v>
      </c>
      <c r="N1097" t="b">
        <v>0</v>
      </c>
      <c r="O1097" t="s">
        <v>8282</v>
      </c>
      <c r="P1097">
        <f t="shared" si="103"/>
        <v>5</v>
      </c>
      <c r="Q1097" t="str">
        <f t="shared" si="106"/>
        <v>games</v>
      </c>
      <c r="R1097" t="str">
        <f t="shared" si="107"/>
        <v>video games</v>
      </c>
      <c r="S1097" s="10">
        <f t="shared" si="104"/>
        <v>41486.537268518521</v>
      </c>
      <c r="T1097" s="10">
        <f t="shared" si="105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6">
        <f t="shared" si="102"/>
        <v>74.209999999999994</v>
      </c>
      <c r="N1098" t="b">
        <v>0</v>
      </c>
      <c r="O1098" t="s">
        <v>8282</v>
      </c>
      <c r="P1098">
        <f t="shared" si="103"/>
        <v>18</v>
      </c>
      <c r="Q1098" t="str">
        <f t="shared" si="106"/>
        <v>games</v>
      </c>
      <c r="R1098" t="str">
        <f t="shared" si="107"/>
        <v>video games</v>
      </c>
      <c r="S1098" s="10">
        <f t="shared" si="104"/>
        <v>41885.51798611111</v>
      </c>
      <c r="T1098" s="10">
        <f t="shared" si="105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6">
        <f t="shared" si="102"/>
        <v>6.71</v>
      </c>
      <c r="N1099" t="b">
        <v>0</v>
      </c>
      <c r="O1099" t="s">
        <v>8282</v>
      </c>
      <c r="P1099">
        <f t="shared" si="103"/>
        <v>0</v>
      </c>
      <c r="Q1099" t="str">
        <f t="shared" si="106"/>
        <v>games</v>
      </c>
      <c r="R1099" t="str">
        <f t="shared" si="107"/>
        <v>video games</v>
      </c>
      <c r="S1099" s="10">
        <f t="shared" si="104"/>
        <v>41660.792557870373</v>
      </c>
      <c r="T1099" s="10">
        <f t="shared" si="105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6">
        <f t="shared" si="102"/>
        <v>81.95</v>
      </c>
      <c r="N1100" t="b">
        <v>0</v>
      </c>
      <c r="O1100" t="s">
        <v>8282</v>
      </c>
      <c r="P1100">
        <f t="shared" si="103"/>
        <v>7</v>
      </c>
      <c r="Q1100" t="str">
        <f t="shared" si="106"/>
        <v>games</v>
      </c>
      <c r="R1100" t="str">
        <f t="shared" si="107"/>
        <v>video games</v>
      </c>
      <c r="S1100" s="10">
        <f t="shared" si="104"/>
        <v>41712.762673611112</v>
      </c>
      <c r="T1100" s="10">
        <f t="shared" si="105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6">
        <f t="shared" si="102"/>
        <v>25</v>
      </c>
      <c r="N1101" t="b">
        <v>0</v>
      </c>
      <c r="O1101" t="s">
        <v>8282</v>
      </c>
      <c r="P1101">
        <f t="shared" si="103"/>
        <v>1</v>
      </c>
      <c r="Q1101" t="str">
        <f t="shared" si="106"/>
        <v>games</v>
      </c>
      <c r="R1101" t="str">
        <f t="shared" si="107"/>
        <v>video games</v>
      </c>
      <c r="S1101" s="10">
        <f t="shared" si="104"/>
        <v>42107.836435185185</v>
      </c>
      <c r="T1101" s="10">
        <f t="shared" si="105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6">
        <f t="shared" si="102"/>
        <v>10</v>
      </c>
      <c r="N1102" t="b">
        <v>0</v>
      </c>
      <c r="O1102" t="s">
        <v>8282</v>
      </c>
      <c r="P1102">
        <f t="shared" si="103"/>
        <v>3</v>
      </c>
      <c r="Q1102" t="str">
        <f t="shared" si="106"/>
        <v>games</v>
      </c>
      <c r="R1102" t="str">
        <f t="shared" si="107"/>
        <v>video games</v>
      </c>
      <c r="S1102" s="10">
        <f t="shared" si="104"/>
        <v>42384.110775462963</v>
      </c>
      <c r="T1102" s="10">
        <f t="shared" si="105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6">
        <f t="shared" si="102"/>
        <v>6.83</v>
      </c>
      <c r="N1103" t="b">
        <v>0</v>
      </c>
      <c r="O1103" t="s">
        <v>8282</v>
      </c>
      <c r="P1103">
        <f t="shared" si="103"/>
        <v>0</v>
      </c>
      <c r="Q1103" t="str">
        <f t="shared" si="106"/>
        <v>games</v>
      </c>
      <c r="R1103" t="str">
        <f t="shared" si="107"/>
        <v>video games</v>
      </c>
      <c r="S1103" s="10">
        <f t="shared" si="104"/>
        <v>42538.77243055556</v>
      </c>
      <c r="T1103" s="10">
        <f t="shared" si="105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6">
        <f t="shared" si="102"/>
        <v>17.71</v>
      </c>
      <c r="N1104" t="b">
        <v>0</v>
      </c>
      <c r="O1104" t="s">
        <v>8282</v>
      </c>
      <c r="P1104">
        <f t="shared" si="103"/>
        <v>5</v>
      </c>
      <c r="Q1104" t="str">
        <f t="shared" si="106"/>
        <v>games</v>
      </c>
      <c r="R1104" t="str">
        <f t="shared" si="107"/>
        <v>video games</v>
      </c>
      <c r="S1104" s="10">
        <f t="shared" si="104"/>
        <v>41577.045428240745</v>
      </c>
      <c r="T1104" s="10">
        <f t="shared" si="105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6">
        <f t="shared" si="102"/>
        <v>16.2</v>
      </c>
      <c r="N1105" t="b">
        <v>0</v>
      </c>
      <c r="O1105" t="s">
        <v>8282</v>
      </c>
      <c r="P1105">
        <f t="shared" si="103"/>
        <v>2</v>
      </c>
      <c r="Q1105" t="str">
        <f t="shared" si="106"/>
        <v>games</v>
      </c>
      <c r="R1105" t="str">
        <f t="shared" si="107"/>
        <v>video games</v>
      </c>
      <c r="S1105" s="10">
        <f t="shared" si="104"/>
        <v>42479.22210648148</v>
      </c>
      <c r="T1105" s="10">
        <f t="shared" si="105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6">
        <f t="shared" si="102"/>
        <v>80.3</v>
      </c>
      <c r="N1106" t="b">
        <v>0</v>
      </c>
      <c r="O1106" t="s">
        <v>8282</v>
      </c>
      <c r="P1106">
        <f t="shared" si="103"/>
        <v>5</v>
      </c>
      <c r="Q1106" t="str">
        <f t="shared" si="106"/>
        <v>games</v>
      </c>
      <c r="R1106" t="str">
        <f t="shared" si="107"/>
        <v>video games</v>
      </c>
      <c r="S1106" s="10">
        <f t="shared" si="104"/>
        <v>41771.40996527778</v>
      </c>
      <c r="T1106" s="10">
        <f t="shared" si="105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6">
        <f t="shared" si="102"/>
        <v>71.55</v>
      </c>
      <c r="N1107" t="b">
        <v>0</v>
      </c>
      <c r="O1107" t="s">
        <v>8282</v>
      </c>
      <c r="P1107">
        <f t="shared" si="103"/>
        <v>0</v>
      </c>
      <c r="Q1107" t="str">
        <f t="shared" si="106"/>
        <v>games</v>
      </c>
      <c r="R1107" t="str">
        <f t="shared" si="107"/>
        <v>video games</v>
      </c>
      <c r="S1107" s="10">
        <f t="shared" si="104"/>
        <v>41692.135729166665</v>
      </c>
      <c r="T1107" s="10">
        <f t="shared" si="105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6">
        <f t="shared" si="102"/>
        <v>23.57</v>
      </c>
      <c r="N1108" t="b">
        <v>0</v>
      </c>
      <c r="O1108" t="s">
        <v>8282</v>
      </c>
      <c r="P1108">
        <f t="shared" si="103"/>
        <v>41</v>
      </c>
      <c r="Q1108" t="str">
        <f t="shared" si="106"/>
        <v>games</v>
      </c>
      <c r="R1108" t="str">
        <f t="shared" si="107"/>
        <v>video games</v>
      </c>
      <c r="S1108" s="10">
        <f t="shared" si="104"/>
        <v>40973.740451388891</v>
      </c>
      <c r="T1108" s="10">
        <f t="shared" si="105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6" t="e">
        <f t="shared" si="102"/>
        <v>#DIV/0!</v>
      </c>
      <c r="N1109" t="b">
        <v>0</v>
      </c>
      <c r="O1109" t="s">
        <v>8282</v>
      </c>
      <c r="P1109">
        <f t="shared" si="103"/>
        <v>0</v>
      </c>
      <c r="Q1109" t="str">
        <f t="shared" si="106"/>
        <v>games</v>
      </c>
      <c r="R1109" t="str">
        <f t="shared" si="107"/>
        <v>video games</v>
      </c>
      <c r="S1109" s="10">
        <f t="shared" si="104"/>
        <v>41813.861388888887</v>
      </c>
      <c r="T1109" s="10">
        <f t="shared" si="105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6">
        <f t="shared" si="102"/>
        <v>34.880000000000003</v>
      </c>
      <c r="N1110" t="b">
        <v>0</v>
      </c>
      <c r="O1110" t="s">
        <v>8282</v>
      </c>
      <c r="P1110">
        <f t="shared" si="103"/>
        <v>3</v>
      </c>
      <c r="Q1110" t="str">
        <f t="shared" si="106"/>
        <v>games</v>
      </c>
      <c r="R1110" t="str">
        <f t="shared" si="107"/>
        <v>video games</v>
      </c>
      <c r="S1110" s="10">
        <f t="shared" si="104"/>
        <v>40952.636979166666</v>
      </c>
      <c r="T1110" s="10">
        <f t="shared" si="105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6">
        <f t="shared" si="102"/>
        <v>15</v>
      </c>
      <c r="N1111" t="b">
        <v>0</v>
      </c>
      <c r="O1111" t="s">
        <v>8282</v>
      </c>
      <c r="P1111">
        <f t="shared" si="103"/>
        <v>0</v>
      </c>
      <c r="Q1111" t="str">
        <f t="shared" si="106"/>
        <v>games</v>
      </c>
      <c r="R1111" t="str">
        <f t="shared" si="107"/>
        <v>video games</v>
      </c>
      <c r="S1111" s="10">
        <f t="shared" si="104"/>
        <v>42662.752199074079</v>
      </c>
      <c r="T1111" s="10">
        <f t="shared" si="105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6">
        <f t="shared" si="102"/>
        <v>23.18</v>
      </c>
      <c r="N1112" t="b">
        <v>0</v>
      </c>
      <c r="O1112" t="s">
        <v>8282</v>
      </c>
      <c r="P1112">
        <f t="shared" si="103"/>
        <v>1</v>
      </c>
      <c r="Q1112" t="str">
        <f t="shared" si="106"/>
        <v>games</v>
      </c>
      <c r="R1112" t="str">
        <f t="shared" si="107"/>
        <v>video games</v>
      </c>
      <c r="S1112" s="10">
        <f t="shared" si="104"/>
        <v>41220.933124999996</v>
      </c>
      <c r="T1112" s="10">
        <f t="shared" si="105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6">
        <f t="shared" si="102"/>
        <v>1</v>
      </c>
      <c r="N1113" t="b">
        <v>0</v>
      </c>
      <c r="O1113" t="s">
        <v>8282</v>
      </c>
      <c r="P1113">
        <f t="shared" si="103"/>
        <v>0</v>
      </c>
      <c r="Q1113" t="str">
        <f t="shared" si="106"/>
        <v>games</v>
      </c>
      <c r="R1113" t="str">
        <f t="shared" si="107"/>
        <v>video games</v>
      </c>
      <c r="S1113" s="10">
        <f t="shared" si="104"/>
        <v>42347.203587962969</v>
      </c>
      <c r="T1113" s="10">
        <f t="shared" si="105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6">
        <f t="shared" si="102"/>
        <v>100.23</v>
      </c>
      <c r="N1114" t="b">
        <v>0</v>
      </c>
      <c r="O1114" t="s">
        <v>8282</v>
      </c>
      <c r="P1114">
        <f t="shared" si="103"/>
        <v>36</v>
      </c>
      <c r="Q1114" t="str">
        <f t="shared" si="106"/>
        <v>games</v>
      </c>
      <c r="R1114" t="str">
        <f t="shared" si="107"/>
        <v>video games</v>
      </c>
      <c r="S1114" s="10">
        <f t="shared" si="104"/>
        <v>41963.759386574078</v>
      </c>
      <c r="T1114" s="10">
        <f t="shared" si="105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6">
        <f t="shared" si="102"/>
        <v>5</v>
      </c>
      <c r="N1115" t="b">
        <v>0</v>
      </c>
      <c r="O1115" t="s">
        <v>8282</v>
      </c>
      <c r="P1115">
        <f t="shared" si="103"/>
        <v>1</v>
      </c>
      <c r="Q1115" t="str">
        <f t="shared" si="106"/>
        <v>games</v>
      </c>
      <c r="R1115" t="str">
        <f t="shared" si="107"/>
        <v>video games</v>
      </c>
      <c r="S1115" s="10">
        <f t="shared" si="104"/>
        <v>41835.977083333331</v>
      </c>
      <c r="T1115" s="10">
        <f t="shared" si="105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6">
        <f t="shared" si="102"/>
        <v>3.33</v>
      </c>
      <c r="N1116" t="b">
        <v>0</v>
      </c>
      <c r="O1116" t="s">
        <v>8282</v>
      </c>
      <c r="P1116">
        <f t="shared" si="103"/>
        <v>0</v>
      </c>
      <c r="Q1116" t="str">
        <f t="shared" si="106"/>
        <v>games</v>
      </c>
      <c r="R1116" t="str">
        <f t="shared" si="107"/>
        <v>video games</v>
      </c>
      <c r="S1116" s="10">
        <f t="shared" si="104"/>
        <v>41526.345914351856</v>
      </c>
      <c r="T1116" s="10">
        <f t="shared" si="105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6">
        <f t="shared" si="102"/>
        <v>13.25</v>
      </c>
      <c r="N1117" t="b">
        <v>0</v>
      </c>
      <c r="O1117" t="s">
        <v>8282</v>
      </c>
      <c r="P1117">
        <f t="shared" si="103"/>
        <v>0</v>
      </c>
      <c r="Q1117" t="str">
        <f t="shared" si="106"/>
        <v>games</v>
      </c>
      <c r="R1117" t="str">
        <f t="shared" si="107"/>
        <v>video games</v>
      </c>
      <c r="S1117" s="10">
        <f t="shared" si="104"/>
        <v>42429.695543981477</v>
      </c>
      <c r="T1117" s="10">
        <f t="shared" si="105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6">
        <f t="shared" si="102"/>
        <v>17.850000000000001</v>
      </c>
      <c r="N1118" t="b">
        <v>0</v>
      </c>
      <c r="O1118" t="s">
        <v>8282</v>
      </c>
      <c r="P1118">
        <f t="shared" si="103"/>
        <v>0</v>
      </c>
      <c r="Q1118" t="str">
        <f t="shared" si="106"/>
        <v>games</v>
      </c>
      <c r="R1118" t="str">
        <f t="shared" si="107"/>
        <v>video games</v>
      </c>
      <c r="S1118" s="10">
        <f t="shared" si="104"/>
        <v>41009.847314814811</v>
      </c>
      <c r="T1118" s="10">
        <f t="shared" si="105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6">
        <f t="shared" si="102"/>
        <v>10.38</v>
      </c>
      <c r="N1119" t="b">
        <v>0</v>
      </c>
      <c r="O1119" t="s">
        <v>8282</v>
      </c>
      <c r="P1119">
        <f t="shared" si="103"/>
        <v>8</v>
      </c>
      <c r="Q1119" t="str">
        <f t="shared" si="106"/>
        <v>games</v>
      </c>
      <c r="R1119" t="str">
        <f t="shared" si="107"/>
        <v>video games</v>
      </c>
      <c r="S1119" s="10">
        <f t="shared" si="104"/>
        <v>42333.598530092597</v>
      </c>
      <c r="T1119" s="10">
        <f t="shared" si="105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6">
        <f t="shared" si="102"/>
        <v>36.33</v>
      </c>
      <c r="N1120" t="b">
        <v>0</v>
      </c>
      <c r="O1120" t="s">
        <v>8282</v>
      </c>
      <c r="P1120">
        <f t="shared" si="103"/>
        <v>2</v>
      </c>
      <c r="Q1120" t="str">
        <f t="shared" si="106"/>
        <v>games</v>
      </c>
      <c r="R1120" t="str">
        <f t="shared" si="107"/>
        <v>video games</v>
      </c>
      <c r="S1120" s="10">
        <f t="shared" si="104"/>
        <v>41704.16642361111</v>
      </c>
      <c r="T1120" s="10">
        <f t="shared" si="105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6">
        <f t="shared" si="102"/>
        <v>5</v>
      </c>
      <c r="N1121" t="b">
        <v>0</v>
      </c>
      <c r="O1121" t="s">
        <v>8282</v>
      </c>
      <c r="P1121">
        <f t="shared" si="103"/>
        <v>0</v>
      </c>
      <c r="Q1121" t="str">
        <f t="shared" si="106"/>
        <v>games</v>
      </c>
      <c r="R1121" t="str">
        <f t="shared" si="107"/>
        <v>video games</v>
      </c>
      <c r="S1121" s="10">
        <f t="shared" si="104"/>
        <v>41722.792407407411</v>
      </c>
      <c r="T1121" s="10">
        <f t="shared" si="105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6" t="e">
        <f t="shared" si="102"/>
        <v>#DIV/0!</v>
      </c>
      <c r="N1122" t="b">
        <v>0</v>
      </c>
      <c r="O1122" t="s">
        <v>8282</v>
      </c>
      <c r="P1122">
        <f t="shared" si="103"/>
        <v>0</v>
      </c>
      <c r="Q1122" t="str">
        <f t="shared" si="106"/>
        <v>games</v>
      </c>
      <c r="R1122" t="str">
        <f t="shared" si="107"/>
        <v>video games</v>
      </c>
      <c r="S1122" s="10">
        <f t="shared" si="104"/>
        <v>40799.872685185182</v>
      </c>
      <c r="T1122" s="10">
        <f t="shared" si="105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6">
        <f t="shared" si="102"/>
        <v>5.8</v>
      </c>
      <c r="N1123" t="b">
        <v>0</v>
      </c>
      <c r="O1123" t="s">
        <v>8282</v>
      </c>
      <c r="P1123">
        <f t="shared" si="103"/>
        <v>0</v>
      </c>
      <c r="Q1123" t="str">
        <f t="shared" si="106"/>
        <v>games</v>
      </c>
      <c r="R1123" t="str">
        <f t="shared" si="107"/>
        <v>video games</v>
      </c>
      <c r="S1123" s="10">
        <f t="shared" si="104"/>
        <v>42412.934212962966</v>
      </c>
      <c r="T1123" s="10">
        <f t="shared" si="105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6" t="e">
        <f t="shared" si="102"/>
        <v>#DIV/0!</v>
      </c>
      <c r="N1124" t="b">
        <v>0</v>
      </c>
      <c r="O1124" t="s">
        <v>8282</v>
      </c>
      <c r="P1124">
        <f t="shared" si="103"/>
        <v>0</v>
      </c>
      <c r="Q1124" t="str">
        <f t="shared" si="106"/>
        <v>games</v>
      </c>
      <c r="R1124" t="str">
        <f t="shared" si="107"/>
        <v>video games</v>
      </c>
      <c r="S1124" s="10">
        <f t="shared" si="104"/>
        <v>41410.703993055555</v>
      </c>
      <c r="T1124" s="10">
        <f t="shared" si="105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6">
        <f t="shared" si="102"/>
        <v>3.67</v>
      </c>
      <c r="N1125" t="b">
        <v>0</v>
      </c>
      <c r="O1125" t="s">
        <v>8282</v>
      </c>
      <c r="P1125">
        <f t="shared" si="103"/>
        <v>0</v>
      </c>
      <c r="Q1125" t="str">
        <f t="shared" si="106"/>
        <v>games</v>
      </c>
      <c r="R1125" t="str">
        <f t="shared" si="107"/>
        <v>video games</v>
      </c>
      <c r="S1125" s="10">
        <f t="shared" si="104"/>
        <v>41718.5237037037</v>
      </c>
      <c r="T1125" s="10">
        <f t="shared" si="105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6">
        <f t="shared" si="102"/>
        <v>60.71</v>
      </c>
      <c r="N1126" t="b">
        <v>0</v>
      </c>
      <c r="O1126" t="s">
        <v>8283</v>
      </c>
      <c r="P1126">
        <f t="shared" si="103"/>
        <v>0</v>
      </c>
      <c r="Q1126" t="str">
        <f t="shared" si="106"/>
        <v>games</v>
      </c>
      <c r="R1126" t="str">
        <f t="shared" si="107"/>
        <v>mobile games</v>
      </c>
      <c r="S1126" s="10">
        <f t="shared" si="104"/>
        <v>42094.667256944449</v>
      </c>
      <c r="T1126" s="10">
        <f t="shared" si="105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6" t="e">
        <f t="shared" si="102"/>
        <v>#DIV/0!</v>
      </c>
      <c r="N1127" t="b">
        <v>0</v>
      </c>
      <c r="O1127" t="s">
        <v>8283</v>
      </c>
      <c r="P1127">
        <f t="shared" si="103"/>
        <v>0</v>
      </c>
      <c r="Q1127" t="str">
        <f t="shared" si="106"/>
        <v>games</v>
      </c>
      <c r="R1127" t="str">
        <f t="shared" si="107"/>
        <v>mobile games</v>
      </c>
      <c r="S1127" s="10">
        <f t="shared" si="104"/>
        <v>42212.624189814815</v>
      </c>
      <c r="T1127" s="10">
        <f t="shared" si="105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6">
        <f t="shared" si="102"/>
        <v>5</v>
      </c>
      <c r="N1128" t="b">
        <v>0</v>
      </c>
      <c r="O1128" t="s">
        <v>8283</v>
      </c>
      <c r="P1128">
        <f t="shared" si="103"/>
        <v>1</v>
      </c>
      <c r="Q1128" t="str">
        <f t="shared" si="106"/>
        <v>games</v>
      </c>
      <c r="R1128" t="str">
        <f t="shared" si="107"/>
        <v>mobile games</v>
      </c>
      <c r="S1128" s="10">
        <f t="shared" si="104"/>
        <v>42535.327476851846</v>
      </c>
      <c r="T1128" s="10">
        <f t="shared" si="105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6">
        <f t="shared" si="102"/>
        <v>25.43</v>
      </c>
      <c r="N1129" t="b">
        <v>0</v>
      </c>
      <c r="O1129" t="s">
        <v>8283</v>
      </c>
      <c r="P1129">
        <f t="shared" si="103"/>
        <v>2</v>
      </c>
      <c r="Q1129" t="str">
        <f t="shared" si="106"/>
        <v>games</v>
      </c>
      <c r="R1129" t="str">
        <f t="shared" si="107"/>
        <v>mobile games</v>
      </c>
      <c r="S1129" s="10">
        <f t="shared" si="104"/>
        <v>41926.854166666664</v>
      </c>
      <c r="T1129" s="10">
        <f t="shared" si="105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6">
        <f t="shared" si="102"/>
        <v>1</v>
      </c>
      <c r="N1130" t="b">
        <v>0</v>
      </c>
      <c r="O1130" t="s">
        <v>8283</v>
      </c>
      <c r="P1130">
        <f t="shared" si="103"/>
        <v>0</v>
      </c>
      <c r="Q1130" t="str">
        <f t="shared" si="106"/>
        <v>games</v>
      </c>
      <c r="R1130" t="str">
        <f t="shared" si="107"/>
        <v>mobile games</v>
      </c>
      <c r="S1130" s="10">
        <f t="shared" si="104"/>
        <v>41828.649502314816</v>
      </c>
      <c r="T1130" s="10">
        <f t="shared" si="105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6">
        <f t="shared" si="102"/>
        <v>10.5</v>
      </c>
      <c r="N1131" t="b">
        <v>0</v>
      </c>
      <c r="O1131" t="s">
        <v>8283</v>
      </c>
      <c r="P1131">
        <f t="shared" si="103"/>
        <v>0</v>
      </c>
      <c r="Q1131" t="str">
        <f t="shared" si="106"/>
        <v>games</v>
      </c>
      <c r="R1131" t="str">
        <f t="shared" si="107"/>
        <v>mobile games</v>
      </c>
      <c r="S1131" s="10">
        <f t="shared" si="104"/>
        <v>42496.264965277776</v>
      </c>
      <c r="T1131" s="10">
        <f t="shared" si="105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6">
        <f t="shared" si="102"/>
        <v>3.67</v>
      </c>
      <c r="N1132" t="b">
        <v>0</v>
      </c>
      <c r="O1132" t="s">
        <v>8283</v>
      </c>
      <c r="P1132">
        <f t="shared" si="103"/>
        <v>0</v>
      </c>
      <c r="Q1132" t="str">
        <f t="shared" si="106"/>
        <v>games</v>
      </c>
      <c r="R1132" t="str">
        <f t="shared" si="107"/>
        <v>mobile games</v>
      </c>
      <c r="S1132" s="10">
        <f t="shared" si="104"/>
        <v>41908.996527777781</v>
      </c>
      <c r="T1132" s="10">
        <f t="shared" si="105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6" t="e">
        <f t="shared" si="102"/>
        <v>#DIV/0!</v>
      </c>
      <c r="N1133" t="b">
        <v>0</v>
      </c>
      <c r="O1133" t="s">
        <v>8283</v>
      </c>
      <c r="P1133">
        <f t="shared" si="103"/>
        <v>0</v>
      </c>
      <c r="Q1133" t="str">
        <f t="shared" si="106"/>
        <v>games</v>
      </c>
      <c r="R1133" t="str">
        <f t="shared" si="107"/>
        <v>mobile games</v>
      </c>
      <c r="S1133" s="10">
        <f t="shared" si="104"/>
        <v>42332.908194444448</v>
      </c>
      <c r="T1133" s="10">
        <f t="shared" si="105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6">
        <f t="shared" si="102"/>
        <v>110.62</v>
      </c>
      <c r="N1134" t="b">
        <v>0</v>
      </c>
      <c r="O1134" t="s">
        <v>8283</v>
      </c>
      <c r="P1134">
        <f t="shared" si="103"/>
        <v>14</v>
      </c>
      <c r="Q1134" t="str">
        <f t="shared" si="106"/>
        <v>games</v>
      </c>
      <c r="R1134" t="str">
        <f t="shared" si="107"/>
        <v>mobile games</v>
      </c>
      <c r="S1134" s="10">
        <f t="shared" si="104"/>
        <v>42706.115405092598</v>
      </c>
      <c r="T1134" s="10">
        <f t="shared" si="105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6">
        <f t="shared" si="102"/>
        <v>20</v>
      </c>
      <c r="N1135" t="b">
        <v>0</v>
      </c>
      <c r="O1135" t="s">
        <v>8283</v>
      </c>
      <c r="P1135">
        <f t="shared" si="103"/>
        <v>1</v>
      </c>
      <c r="Q1135" t="str">
        <f t="shared" si="106"/>
        <v>games</v>
      </c>
      <c r="R1135" t="str">
        <f t="shared" si="107"/>
        <v>mobile games</v>
      </c>
      <c r="S1135" s="10">
        <f t="shared" si="104"/>
        <v>41821.407187500001</v>
      </c>
      <c r="T1135" s="10">
        <f t="shared" si="105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6">
        <f t="shared" si="102"/>
        <v>1</v>
      </c>
      <c r="N1136" t="b">
        <v>0</v>
      </c>
      <c r="O1136" t="s">
        <v>8283</v>
      </c>
      <c r="P1136">
        <f t="shared" si="103"/>
        <v>0</v>
      </c>
      <c r="Q1136" t="str">
        <f t="shared" si="106"/>
        <v>games</v>
      </c>
      <c r="R1136" t="str">
        <f t="shared" si="107"/>
        <v>mobile games</v>
      </c>
      <c r="S1136" s="10">
        <f t="shared" si="104"/>
        <v>41958.285046296296</v>
      </c>
      <c r="T1136" s="10">
        <f t="shared" si="105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6">
        <f t="shared" si="102"/>
        <v>50</v>
      </c>
      <c r="N1137" t="b">
        <v>0</v>
      </c>
      <c r="O1137" t="s">
        <v>8283</v>
      </c>
      <c r="P1137">
        <f t="shared" si="103"/>
        <v>5</v>
      </c>
      <c r="Q1137" t="str">
        <f t="shared" si="106"/>
        <v>games</v>
      </c>
      <c r="R1137" t="str">
        <f t="shared" si="107"/>
        <v>mobile games</v>
      </c>
      <c r="S1137" s="10">
        <f t="shared" si="104"/>
        <v>42558.989513888882</v>
      </c>
      <c r="T1137" s="10">
        <f t="shared" si="105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6">
        <f t="shared" si="102"/>
        <v>45</v>
      </c>
      <c r="N1138" t="b">
        <v>0</v>
      </c>
      <c r="O1138" t="s">
        <v>8283</v>
      </c>
      <c r="P1138">
        <f t="shared" si="103"/>
        <v>6</v>
      </c>
      <c r="Q1138" t="str">
        <f t="shared" si="106"/>
        <v>games</v>
      </c>
      <c r="R1138" t="str">
        <f t="shared" si="107"/>
        <v>mobile games</v>
      </c>
      <c r="S1138" s="10">
        <f t="shared" si="104"/>
        <v>42327.671631944439</v>
      </c>
      <c r="T1138" s="10">
        <f t="shared" si="105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6">
        <f t="shared" si="102"/>
        <v>253.21</v>
      </c>
      <c r="N1139" t="b">
        <v>0</v>
      </c>
      <c r="O1139" t="s">
        <v>8283</v>
      </c>
      <c r="P1139">
        <f t="shared" si="103"/>
        <v>40</v>
      </c>
      <c r="Q1139" t="str">
        <f t="shared" si="106"/>
        <v>games</v>
      </c>
      <c r="R1139" t="str">
        <f t="shared" si="107"/>
        <v>mobile games</v>
      </c>
      <c r="S1139" s="10">
        <f t="shared" si="104"/>
        <v>42453.819687499999</v>
      </c>
      <c r="T1139" s="10">
        <f t="shared" si="105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6">
        <f t="shared" si="102"/>
        <v>31.25</v>
      </c>
      <c r="N1140" t="b">
        <v>0</v>
      </c>
      <c r="O1140" t="s">
        <v>8283</v>
      </c>
      <c r="P1140">
        <f t="shared" si="103"/>
        <v>0</v>
      </c>
      <c r="Q1140" t="str">
        <f t="shared" si="106"/>
        <v>games</v>
      </c>
      <c r="R1140" t="str">
        <f t="shared" si="107"/>
        <v>mobile games</v>
      </c>
      <c r="S1140" s="10">
        <f t="shared" si="104"/>
        <v>42736.9066087963</v>
      </c>
      <c r="T1140" s="10">
        <f t="shared" si="105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6">
        <f t="shared" si="102"/>
        <v>5</v>
      </c>
      <c r="N1141" t="b">
        <v>0</v>
      </c>
      <c r="O1141" t="s">
        <v>8283</v>
      </c>
      <c r="P1141">
        <f t="shared" si="103"/>
        <v>0</v>
      </c>
      <c r="Q1141" t="str">
        <f t="shared" si="106"/>
        <v>games</v>
      </c>
      <c r="R1141" t="str">
        <f t="shared" si="107"/>
        <v>mobile games</v>
      </c>
      <c r="S1141" s="10">
        <f t="shared" si="104"/>
        <v>41975.347523148142</v>
      </c>
      <c r="T1141" s="10">
        <f t="shared" si="105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6" t="e">
        <f t="shared" si="102"/>
        <v>#DIV/0!</v>
      </c>
      <c r="N1142" t="b">
        <v>0</v>
      </c>
      <c r="O1142" t="s">
        <v>8283</v>
      </c>
      <c r="P1142">
        <f t="shared" si="103"/>
        <v>0</v>
      </c>
      <c r="Q1142" t="str">
        <f t="shared" si="106"/>
        <v>games</v>
      </c>
      <c r="R1142" t="str">
        <f t="shared" si="107"/>
        <v>mobile games</v>
      </c>
      <c r="S1142" s="10">
        <f t="shared" si="104"/>
        <v>42192.462048611109</v>
      </c>
      <c r="T1142" s="10">
        <f t="shared" si="105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6" t="e">
        <f t="shared" si="102"/>
        <v>#DIV/0!</v>
      </c>
      <c r="N1143" t="b">
        <v>0</v>
      </c>
      <c r="O1143" t="s">
        <v>8283</v>
      </c>
      <c r="P1143">
        <f t="shared" si="103"/>
        <v>0</v>
      </c>
      <c r="Q1143" t="str">
        <f t="shared" si="106"/>
        <v>games</v>
      </c>
      <c r="R1143" t="str">
        <f t="shared" si="107"/>
        <v>mobile games</v>
      </c>
      <c r="S1143" s="10">
        <f t="shared" si="104"/>
        <v>42164.699652777781</v>
      </c>
      <c r="T1143" s="10">
        <f t="shared" si="105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6" t="e">
        <f t="shared" si="102"/>
        <v>#DIV/0!</v>
      </c>
      <c r="N1144" t="b">
        <v>0</v>
      </c>
      <c r="O1144" t="s">
        <v>8283</v>
      </c>
      <c r="P1144">
        <f t="shared" si="103"/>
        <v>0</v>
      </c>
      <c r="Q1144" t="str">
        <f t="shared" si="106"/>
        <v>games</v>
      </c>
      <c r="R1144" t="str">
        <f t="shared" si="107"/>
        <v>mobile games</v>
      </c>
      <c r="S1144" s="10">
        <f t="shared" si="104"/>
        <v>42022.006099537044</v>
      </c>
      <c r="T1144" s="10">
        <f t="shared" si="105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6">
        <f t="shared" si="102"/>
        <v>23.25</v>
      </c>
      <c r="N1145" t="b">
        <v>0</v>
      </c>
      <c r="O1145" t="s">
        <v>8283</v>
      </c>
      <c r="P1145">
        <f t="shared" si="103"/>
        <v>0</v>
      </c>
      <c r="Q1145" t="str">
        <f t="shared" si="106"/>
        <v>games</v>
      </c>
      <c r="R1145" t="str">
        <f t="shared" si="107"/>
        <v>mobile games</v>
      </c>
      <c r="S1145" s="10">
        <f t="shared" si="104"/>
        <v>42325.19358796296</v>
      </c>
      <c r="T1145" s="10">
        <f t="shared" si="105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6" t="e">
        <f t="shared" si="102"/>
        <v>#DIV/0!</v>
      </c>
      <c r="N1146" t="b">
        <v>0</v>
      </c>
      <c r="O1146" t="s">
        <v>8284</v>
      </c>
      <c r="P1146">
        <f t="shared" si="103"/>
        <v>0</v>
      </c>
      <c r="Q1146" t="str">
        <f t="shared" si="106"/>
        <v>food</v>
      </c>
      <c r="R1146" t="str">
        <f t="shared" si="107"/>
        <v>food trucks</v>
      </c>
      <c r="S1146" s="10">
        <f t="shared" si="104"/>
        <v>42093.181944444441</v>
      </c>
      <c r="T1146" s="10">
        <f t="shared" si="105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6">
        <f t="shared" si="102"/>
        <v>100</v>
      </c>
      <c r="N1147" t="b">
        <v>0</v>
      </c>
      <c r="O1147" t="s">
        <v>8284</v>
      </c>
      <c r="P1147">
        <f t="shared" si="103"/>
        <v>0</v>
      </c>
      <c r="Q1147" t="str">
        <f t="shared" si="106"/>
        <v>food</v>
      </c>
      <c r="R1147" t="str">
        <f t="shared" si="107"/>
        <v>food trucks</v>
      </c>
      <c r="S1147" s="10">
        <f t="shared" si="104"/>
        <v>41854.747592592597</v>
      </c>
      <c r="T1147" s="10">
        <f t="shared" si="105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6">
        <f t="shared" si="102"/>
        <v>44.17</v>
      </c>
      <c r="N1148" t="b">
        <v>0</v>
      </c>
      <c r="O1148" t="s">
        <v>8284</v>
      </c>
      <c r="P1148">
        <f t="shared" si="103"/>
        <v>9</v>
      </c>
      <c r="Q1148" t="str">
        <f t="shared" si="106"/>
        <v>food</v>
      </c>
      <c r="R1148" t="str">
        <f t="shared" si="107"/>
        <v>food trucks</v>
      </c>
      <c r="S1148" s="10">
        <f t="shared" si="104"/>
        <v>41723.9533912037</v>
      </c>
      <c r="T1148" s="10">
        <f t="shared" si="105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6" t="e">
        <f t="shared" si="102"/>
        <v>#DIV/0!</v>
      </c>
      <c r="N1149" t="b">
        <v>0</v>
      </c>
      <c r="O1149" t="s">
        <v>8284</v>
      </c>
      <c r="P1149">
        <f t="shared" si="103"/>
        <v>0</v>
      </c>
      <c r="Q1149" t="str">
        <f t="shared" si="106"/>
        <v>food</v>
      </c>
      <c r="R1149" t="str">
        <f t="shared" si="107"/>
        <v>food trucks</v>
      </c>
      <c r="S1149" s="10">
        <f t="shared" si="104"/>
        <v>41871.972025462965</v>
      </c>
      <c r="T1149" s="10">
        <f t="shared" si="105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6">
        <f t="shared" si="102"/>
        <v>24.33</v>
      </c>
      <c r="N1150" t="b">
        <v>0</v>
      </c>
      <c r="O1150" t="s">
        <v>8284</v>
      </c>
      <c r="P1150">
        <f t="shared" si="103"/>
        <v>0</v>
      </c>
      <c r="Q1150" t="str">
        <f t="shared" si="106"/>
        <v>food</v>
      </c>
      <c r="R1150" t="str">
        <f t="shared" si="107"/>
        <v>food trucks</v>
      </c>
      <c r="S1150" s="10">
        <f t="shared" si="104"/>
        <v>42675.171076388884</v>
      </c>
      <c r="T1150" s="10">
        <f t="shared" si="105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6">
        <f t="shared" si="102"/>
        <v>37.5</v>
      </c>
      <c r="N1151" t="b">
        <v>0</v>
      </c>
      <c r="O1151" t="s">
        <v>8284</v>
      </c>
      <c r="P1151">
        <f t="shared" si="103"/>
        <v>0</v>
      </c>
      <c r="Q1151" t="str">
        <f t="shared" si="106"/>
        <v>food</v>
      </c>
      <c r="R1151" t="str">
        <f t="shared" si="107"/>
        <v>food trucks</v>
      </c>
      <c r="S1151" s="10">
        <f t="shared" si="104"/>
        <v>42507.71025462963</v>
      </c>
      <c r="T1151" s="10">
        <f t="shared" si="105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6">
        <f t="shared" si="102"/>
        <v>42</v>
      </c>
      <c r="N1152" t="b">
        <v>0</v>
      </c>
      <c r="O1152" t="s">
        <v>8284</v>
      </c>
      <c r="P1152">
        <f t="shared" si="103"/>
        <v>10</v>
      </c>
      <c r="Q1152" t="str">
        <f t="shared" si="106"/>
        <v>food</v>
      </c>
      <c r="R1152" t="str">
        <f t="shared" si="107"/>
        <v>food trucks</v>
      </c>
      <c r="S1152" s="10">
        <f t="shared" si="104"/>
        <v>42317.954571759255</v>
      </c>
      <c r="T1152" s="10">
        <f t="shared" si="105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6" t="e">
        <f t="shared" si="102"/>
        <v>#DIV/0!</v>
      </c>
      <c r="N1153" t="b">
        <v>0</v>
      </c>
      <c r="O1153" t="s">
        <v>8284</v>
      </c>
      <c r="P1153">
        <f t="shared" si="103"/>
        <v>0</v>
      </c>
      <c r="Q1153" t="str">
        <f t="shared" si="106"/>
        <v>food</v>
      </c>
      <c r="R1153" t="str">
        <f t="shared" si="107"/>
        <v>food trucks</v>
      </c>
      <c r="S1153" s="10">
        <f t="shared" si="104"/>
        <v>42224.102581018517</v>
      </c>
      <c r="T1153" s="10">
        <f t="shared" si="105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6">
        <f t="shared" ref="M1154:M1217" si="108">ROUND(SUM(E1154/L1154),2)</f>
        <v>60.73</v>
      </c>
      <c r="N1154" t="b">
        <v>0</v>
      </c>
      <c r="O1154" t="s">
        <v>8284</v>
      </c>
      <c r="P1154">
        <f t="shared" ref="P1154:P1217" si="109">+ROUND(SUM(E1154/D1154)*100,0)</f>
        <v>6</v>
      </c>
      <c r="Q1154" t="str">
        <f t="shared" si="106"/>
        <v>food</v>
      </c>
      <c r="R1154" t="str">
        <f t="shared" si="107"/>
        <v>food trucks</v>
      </c>
      <c r="S1154" s="10">
        <f t="shared" ref="S1154:S1217" si="110">(((J1154/60)/60)/24)+DATE(1970,1,1)</f>
        <v>42109.709629629629</v>
      </c>
      <c r="T1154" s="10">
        <f t="shared" ref="T1154:T1217" si="111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6">
        <f t="shared" si="108"/>
        <v>50</v>
      </c>
      <c r="N1155" t="b">
        <v>0</v>
      </c>
      <c r="O1155" t="s">
        <v>8284</v>
      </c>
      <c r="P1155">
        <f t="shared" si="109"/>
        <v>1</v>
      </c>
      <c r="Q1155" t="str">
        <f t="shared" ref="Q1155:Q1218" si="112">LEFT(O1155,FIND("/",O1155)-1)</f>
        <v>food</v>
      </c>
      <c r="R1155" t="str">
        <f t="shared" ref="R1155:R1218" si="113">RIGHT(O1155,LEN(O1155)-FIND("/",O1155))</f>
        <v>food trucks</v>
      </c>
      <c r="S1155" s="10">
        <f t="shared" si="110"/>
        <v>42143.714178240742</v>
      </c>
      <c r="T1155" s="10">
        <f t="shared" si="111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6">
        <f t="shared" si="108"/>
        <v>108.33</v>
      </c>
      <c r="N1156" t="b">
        <v>0</v>
      </c>
      <c r="O1156" t="s">
        <v>8284</v>
      </c>
      <c r="P1156">
        <f t="shared" si="109"/>
        <v>7</v>
      </c>
      <c r="Q1156" t="str">
        <f t="shared" si="112"/>
        <v>food</v>
      </c>
      <c r="R1156" t="str">
        <f t="shared" si="113"/>
        <v>food trucks</v>
      </c>
      <c r="S1156" s="10">
        <f t="shared" si="110"/>
        <v>42223.108865740738</v>
      </c>
      <c r="T1156" s="10">
        <f t="shared" si="111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6">
        <f t="shared" si="108"/>
        <v>23.5</v>
      </c>
      <c r="N1157" t="b">
        <v>0</v>
      </c>
      <c r="O1157" t="s">
        <v>8284</v>
      </c>
      <c r="P1157">
        <f t="shared" si="109"/>
        <v>1</v>
      </c>
      <c r="Q1157" t="str">
        <f t="shared" si="112"/>
        <v>food</v>
      </c>
      <c r="R1157" t="str">
        <f t="shared" si="113"/>
        <v>food trucks</v>
      </c>
      <c r="S1157" s="10">
        <f t="shared" si="110"/>
        <v>41835.763981481483</v>
      </c>
      <c r="T1157" s="10">
        <f t="shared" si="111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6" t="e">
        <f t="shared" si="108"/>
        <v>#DIV/0!</v>
      </c>
      <c r="N1158" t="b">
        <v>0</v>
      </c>
      <c r="O1158" t="s">
        <v>8284</v>
      </c>
      <c r="P1158">
        <f t="shared" si="109"/>
        <v>0</v>
      </c>
      <c r="Q1158" t="str">
        <f t="shared" si="112"/>
        <v>food</v>
      </c>
      <c r="R1158" t="str">
        <f t="shared" si="113"/>
        <v>food trucks</v>
      </c>
      <c r="S1158" s="10">
        <f t="shared" si="110"/>
        <v>42029.07131944444</v>
      </c>
      <c r="T1158" s="10">
        <f t="shared" si="111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6">
        <f t="shared" si="108"/>
        <v>50.33</v>
      </c>
      <c r="N1159" t="b">
        <v>0</v>
      </c>
      <c r="O1159" t="s">
        <v>8284</v>
      </c>
      <c r="P1159">
        <f t="shared" si="109"/>
        <v>2</v>
      </c>
      <c r="Q1159" t="str">
        <f t="shared" si="112"/>
        <v>food</v>
      </c>
      <c r="R1159" t="str">
        <f t="shared" si="113"/>
        <v>food trucks</v>
      </c>
      <c r="S1159" s="10">
        <f t="shared" si="110"/>
        <v>41918.628240740742</v>
      </c>
      <c r="T1159" s="10">
        <f t="shared" si="111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6">
        <f t="shared" si="108"/>
        <v>11.67</v>
      </c>
      <c r="N1160" t="b">
        <v>0</v>
      </c>
      <c r="O1160" t="s">
        <v>8284</v>
      </c>
      <c r="P1160">
        <f t="shared" si="109"/>
        <v>0</v>
      </c>
      <c r="Q1160" t="str">
        <f t="shared" si="112"/>
        <v>food</v>
      </c>
      <c r="R1160" t="str">
        <f t="shared" si="113"/>
        <v>food trucks</v>
      </c>
      <c r="S1160" s="10">
        <f t="shared" si="110"/>
        <v>41952.09175925926</v>
      </c>
      <c r="T1160" s="10">
        <f t="shared" si="111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6" t="e">
        <f t="shared" si="108"/>
        <v>#DIV/0!</v>
      </c>
      <c r="N1161" t="b">
        <v>0</v>
      </c>
      <c r="O1161" t="s">
        <v>8284</v>
      </c>
      <c r="P1161">
        <f t="shared" si="109"/>
        <v>0</v>
      </c>
      <c r="Q1161" t="str">
        <f t="shared" si="112"/>
        <v>food</v>
      </c>
      <c r="R1161" t="str">
        <f t="shared" si="113"/>
        <v>food trucks</v>
      </c>
      <c r="S1161" s="10">
        <f t="shared" si="110"/>
        <v>42154.726446759261</v>
      </c>
      <c r="T1161" s="10">
        <f t="shared" si="111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6">
        <f t="shared" si="108"/>
        <v>60.79</v>
      </c>
      <c r="N1162" t="b">
        <v>0</v>
      </c>
      <c r="O1162" t="s">
        <v>8284</v>
      </c>
      <c r="P1162">
        <f t="shared" si="109"/>
        <v>4</v>
      </c>
      <c r="Q1162" t="str">
        <f t="shared" si="112"/>
        <v>food</v>
      </c>
      <c r="R1162" t="str">
        <f t="shared" si="113"/>
        <v>food trucks</v>
      </c>
      <c r="S1162" s="10">
        <f t="shared" si="110"/>
        <v>42061.154930555553</v>
      </c>
      <c r="T1162" s="10">
        <f t="shared" si="111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6" t="e">
        <f t="shared" si="108"/>
        <v>#DIV/0!</v>
      </c>
      <c r="N1163" t="b">
        <v>0</v>
      </c>
      <c r="O1163" t="s">
        <v>8284</v>
      </c>
      <c r="P1163">
        <f t="shared" si="109"/>
        <v>0</v>
      </c>
      <c r="Q1163" t="str">
        <f t="shared" si="112"/>
        <v>food</v>
      </c>
      <c r="R1163" t="str">
        <f t="shared" si="113"/>
        <v>food trucks</v>
      </c>
      <c r="S1163" s="10">
        <f t="shared" si="110"/>
        <v>42122.629502314812</v>
      </c>
      <c r="T1163" s="10">
        <f t="shared" si="111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6">
        <f t="shared" si="108"/>
        <v>17.5</v>
      </c>
      <c r="N1164" t="b">
        <v>0</v>
      </c>
      <c r="O1164" t="s">
        <v>8284</v>
      </c>
      <c r="P1164">
        <f t="shared" si="109"/>
        <v>0</v>
      </c>
      <c r="Q1164" t="str">
        <f t="shared" si="112"/>
        <v>food</v>
      </c>
      <c r="R1164" t="str">
        <f t="shared" si="113"/>
        <v>food trucks</v>
      </c>
      <c r="S1164" s="10">
        <f t="shared" si="110"/>
        <v>41876.683611111112</v>
      </c>
      <c r="T1164" s="10">
        <f t="shared" si="111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6" t="e">
        <f t="shared" si="108"/>
        <v>#DIV/0!</v>
      </c>
      <c r="N1165" t="b">
        <v>0</v>
      </c>
      <c r="O1165" t="s">
        <v>8284</v>
      </c>
      <c r="P1165">
        <f t="shared" si="109"/>
        <v>0</v>
      </c>
      <c r="Q1165" t="str">
        <f t="shared" si="112"/>
        <v>food</v>
      </c>
      <c r="R1165" t="str">
        <f t="shared" si="113"/>
        <v>food trucks</v>
      </c>
      <c r="S1165" s="10">
        <f t="shared" si="110"/>
        <v>41830.723611111112</v>
      </c>
      <c r="T1165" s="10">
        <f t="shared" si="111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6" t="e">
        <f t="shared" si="108"/>
        <v>#DIV/0!</v>
      </c>
      <c r="N1166" t="b">
        <v>0</v>
      </c>
      <c r="O1166" t="s">
        <v>8284</v>
      </c>
      <c r="P1166">
        <f t="shared" si="109"/>
        <v>0</v>
      </c>
      <c r="Q1166" t="str">
        <f t="shared" si="112"/>
        <v>food</v>
      </c>
      <c r="R1166" t="str">
        <f t="shared" si="113"/>
        <v>food trucks</v>
      </c>
      <c r="S1166" s="10">
        <f t="shared" si="110"/>
        <v>42509.724328703705</v>
      </c>
      <c r="T1166" s="10">
        <f t="shared" si="111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6">
        <f t="shared" si="108"/>
        <v>82.82</v>
      </c>
      <c r="N1167" t="b">
        <v>0</v>
      </c>
      <c r="O1167" t="s">
        <v>8284</v>
      </c>
      <c r="P1167">
        <f t="shared" si="109"/>
        <v>21</v>
      </c>
      <c r="Q1167" t="str">
        <f t="shared" si="112"/>
        <v>food</v>
      </c>
      <c r="R1167" t="str">
        <f t="shared" si="113"/>
        <v>food trucks</v>
      </c>
      <c r="S1167" s="10">
        <f t="shared" si="110"/>
        <v>41792.214467592588</v>
      </c>
      <c r="T1167" s="10">
        <f t="shared" si="111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6">
        <f t="shared" si="108"/>
        <v>358.88</v>
      </c>
      <c r="N1168" t="b">
        <v>0</v>
      </c>
      <c r="O1168" t="s">
        <v>8284</v>
      </c>
      <c r="P1168">
        <f t="shared" si="109"/>
        <v>19</v>
      </c>
      <c r="Q1168" t="str">
        <f t="shared" si="112"/>
        <v>food</v>
      </c>
      <c r="R1168" t="str">
        <f t="shared" si="113"/>
        <v>food trucks</v>
      </c>
      <c r="S1168" s="10">
        <f t="shared" si="110"/>
        <v>42150.485439814816</v>
      </c>
      <c r="T1168" s="10">
        <f t="shared" si="111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6">
        <f t="shared" si="108"/>
        <v>61.19</v>
      </c>
      <c r="N1169" t="b">
        <v>0</v>
      </c>
      <c r="O1169" t="s">
        <v>8284</v>
      </c>
      <c r="P1169">
        <f t="shared" si="109"/>
        <v>2</v>
      </c>
      <c r="Q1169" t="str">
        <f t="shared" si="112"/>
        <v>food</v>
      </c>
      <c r="R1169" t="str">
        <f t="shared" si="113"/>
        <v>food trucks</v>
      </c>
      <c r="S1169" s="10">
        <f t="shared" si="110"/>
        <v>41863.734895833331</v>
      </c>
      <c r="T1169" s="10">
        <f t="shared" si="111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6">
        <f t="shared" si="108"/>
        <v>340</v>
      </c>
      <c r="N1170" t="b">
        <v>0</v>
      </c>
      <c r="O1170" t="s">
        <v>8284</v>
      </c>
      <c r="P1170">
        <f t="shared" si="109"/>
        <v>6</v>
      </c>
      <c r="Q1170" t="str">
        <f t="shared" si="112"/>
        <v>food</v>
      </c>
      <c r="R1170" t="str">
        <f t="shared" si="113"/>
        <v>food trucks</v>
      </c>
      <c r="S1170" s="10">
        <f t="shared" si="110"/>
        <v>42605.053993055553</v>
      </c>
      <c r="T1170" s="10">
        <f t="shared" si="111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6">
        <f t="shared" si="108"/>
        <v>5.67</v>
      </c>
      <c r="N1171" t="b">
        <v>0</v>
      </c>
      <c r="O1171" t="s">
        <v>8284</v>
      </c>
      <c r="P1171">
        <f t="shared" si="109"/>
        <v>0</v>
      </c>
      <c r="Q1171" t="str">
        <f t="shared" si="112"/>
        <v>food</v>
      </c>
      <c r="R1171" t="str">
        <f t="shared" si="113"/>
        <v>food trucks</v>
      </c>
      <c r="S1171" s="10">
        <f t="shared" si="110"/>
        <v>42027.353738425925</v>
      </c>
      <c r="T1171" s="10">
        <f t="shared" si="111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6">
        <f t="shared" si="108"/>
        <v>50</v>
      </c>
      <c r="N1172" t="b">
        <v>0</v>
      </c>
      <c r="O1172" t="s">
        <v>8284</v>
      </c>
      <c r="P1172">
        <f t="shared" si="109"/>
        <v>0</v>
      </c>
      <c r="Q1172" t="str">
        <f t="shared" si="112"/>
        <v>food</v>
      </c>
      <c r="R1172" t="str">
        <f t="shared" si="113"/>
        <v>food trucks</v>
      </c>
      <c r="S1172" s="10">
        <f t="shared" si="110"/>
        <v>42124.893182870372</v>
      </c>
      <c r="T1172" s="10">
        <f t="shared" si="111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6">
        <f t="shared" si="108"/>
        <v>25</v>
      </c>
      <c r="N1173" t="b">
        <v>0</v>
      </c>
      <c r="O1173" t="s">
        <v>8284</v>
      </c>
      <c r="P1173">
        <f t="shared" si="109"/>
        <v>0</v>
      </c>
      <c r="Q1173" t="str">
        <f t="shared" si="112"/>
        <v>food</v>
      </c>
      <c r="R1173" t="str">
        <f t="shared" si="113"/>
        <v>food trucks</v>
      </c>
      <c r="S1173" s="10">
        <f t="shared" si="110"/>
        <v>41938.804710648146</v>
      </c>
      <c r="T1173" s="10">
        <f t="shared" si="111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6" t="e">
        <f t="shared" si="108"/>
        <v>#DIV/0!</v>
      </c>
      <c r="N1174" t="b">
        <v>0</v>
      </c>
      <c r="O1174" t="s">
        <v>8284</v>
      </c>
      <c r="P1174">
        <f t="shared" si="109"/>
        <v>0</v>
      </c>
      <c r="Q1174" t="str">
        <f t="shared" si="112"/>
        <v>food</v>
      </c>
      <c r="R1174" t="str">
        <f t="shared" si="113"/>
        <v>food trucks</v>
      </c>
      <c r="S1174" s="10">
        <f t="shared" si="110"/>
        <v>41841.682314814818</v>
      </c>
      <c r="T1174" s="10">
        <f t="shared" si="111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6">
        <f t="shared" si="108"/>
        <v>30</v>
      </c>
      <c r="N1175" t="b">
        <v>0</v>
      </c>
      <c r="O1175" t="s">
        <v>8284</v>
      </c>
      <c r="P1175">
        <f t="shared" si="109"/>
        <v>0</v>
      </c>
      <c r="Q1175" t="str">
        <f t="shared" si="112"/>
        <v>food</v>
      </c>
      <c r="R1175" t="str">
        <f t="shared" si="113"/>
        <v>food trucks</v>
      </c>
      <c r="S1175" s="10">
        <f t="shared" si="110"/>
        <v>42184.185844907406</v>
      </c>
      <c r="T1175" s="10">
        <f t="shared" si="111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6">
        <f t="shared" si="108"/>
        <v>46.63</v>
      </c>
      <c r="N1176" t="b">
        <v>0</v>
      </c>
      <c r="O1176" t="s">
        <v>8284</v>
      </c>
      <c r="P1176">
        <f t="shared" si="109"/>
        <v>6</v>
      </c>
      <c r="Q1176" t="str">
        <f t="shared" si="112"/>
        <v>food</v>
      </c>
      <c r="R1176" t="str">
        <f t="shared" si="113"/>
        <v>food trucks</v>
      </c>
      <c r="S1176" s="10">
        <f t="shared" si="110"/>
        <v>42468.84174768519</v>
      </c>
      <c r="T1176" s="10">
        <f t="shared" si="111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6">
        <f t="shared" si="108"/>
        <v>65</v>
      </c>
      <c r="N1177" t="b">
        <v>0</v>
      </c>
      <c r="O1177" t="s">
        <v>8284</v>
      </c>
      <c r="P1177">
        <f t="shared" si="109"/>
        <v>3</v>
      </c>
      <c r="Q1177" t="str">
        <f t="shared" si="112"/>
        <v>food</v>
      </c>
      <c r="R1177" t="str">
        <f t="shared" si="113"/>
        <v>food trucks</v>
      </c>
      <c r="S1177" s="10">
        <f t="shared" si="110"/>
        <v>42170.728460648148</v>
      </c>
      <c r="T1177" s="10">
        <f t="shared" si="111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6">
        <f t="shared" si="108"/>
        <v>10</v>
      </c>
      <c r="N1178" t="b">
        <v>0</v>
      </c>
      <c r="O1178" t="s">
        <v>8284</v>
      </c>
      <c r="P1178">
        <f t="shared" si="109"/>
        <v>0</v>
      </c>
      <c r="Q1178" t="str">
        <f t="shared" si="112"/>
        <v>food</v>
      </c>
      <c r="R1178" t="str">
        <f t="shared" si="113"/>
        <v>food trucks</v>
      </c>
      <c r="S1178" s="10">
        <f t="shared" si="110"/>
        <v>42746.019652777773</v>
      </c>
      <c r="T1178" s="10">
        <f t="shared" si="111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6" t="e">
        <f t="shared" si="108"/>
        <v>#DIV/0!</v>
      </c>
      <c r="N1179" t="b">
        <v>0</v>
      </c>
      <c r="O1179" t="s">
        <v>8284</v>
      </c>
      <c r="P1179">
        <f t="shared" si="109"/>
        <v>0</v>
      </c>
      <c r="Q1179" t="str">
        <f t="shared" si="112"/>
        <v>food</v>
      </c>
      <c r="R1179" t="str">
        <f t="shared" si="113"/>
        <v>food trucks</v>
      </c>
      <c r="S1179" s="10">
        <f t="shared" si="110"/>
        <v>41897.660833333335</v>
      </c>
      <c r="T1179" s="10">
        <f t="shared" si="111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6">
        <f t="shared" si="108"/>
        <v>5</v>
      </c>
      <c r="N1180" t="b">
        <v>0</v>
      </c>
      <c r="O1180" t="s">
        <v>8284</v>
      </c>
      <c r="P1180">
        <f t="shared" si="109"/>
        <v>0</v>
      </c>
      <c r="Q1180" t="str">
        <f t="shared" si="112"/>
        <v>food</v>
      </c>
      <c r="R1180" t="str">
        <f t="shared" si="113"/>
        <v>food trucks</v>
      </c>
      <c r="S1180" s="10">
        <f t="shared" si="110"/>
        <v>41837.905694444446</v>
      </c>
      <c r="T1180" s="10">
        <f t="shared" si="111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6">
        <f t="shared" si="108"/>
        <v>640</v>
      </c>
      <c r="N1181" t="b">
        <v>0</v>
      </c>
      <c r="O1181" t="s">
        <v>8284</v>
      </c>
      <c r="P1181">
        <f t="shared" si="109"/>
        <v>5</v>
      </c>
      <c r="Q1181" t="str">
        <f t="shared" si="112"/>
        <v>food</v>
      </c>
      <c r="R1181" t="str">
        <f t="shared" si="113"/>
        <v>food trucks</v>
      </c>
      <c r="S1181" s="10">
        <f t="shared" si="110"/>
        <v>42275.720219907409</v>
      </c>
      <c r="T1181" s="10">
        <f t="shared" si="111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6">
        <f t="shared" si="108"/>
        <v>69.12</v>
      </c>
      <c r="N1182" t="b">
        <v>0</v>
      </c>
      <c r="O1182" t="s">
        <v>8284</v>
      </c>
      <c r="P1182">
        <f t="shared" si="109"/>
        <v>12</v>
      </c>
      <c r="Q1182" t="str">
        <f t="shared" si="112"/>
        <v>food</v>
      </c>
      <c r="R1182" t="str">
        <f t="shared" si="113"/>
        <v>food trucks</v>
      </c>
      <c r="S1182" s="10">
        <f t="shared" si="110"/>
        <v>41781.806875000002</v>
      </c>
      <c r="T1182" s="10">
        <f t="shared" si="111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6">
        <f t="shared" si="108"/>
        <v>1.33</v>
      </c>
      <c r="N1183" t="b">
        <v>0</v>
      </c>
      <c r="O1183" t="s">
        <v>8284</v>
      </c>
      <c r="P1183">
        <f t="shared" si="109"/>
        <v>0</v>
      </c>
      <c r="Q1183" t="str">
        <f t="shared" si="112"/>
        <v>food</v>
      </c>
      <c r="R1183" t="str">
        <f t="shared" si="113"/>
        <v>food trucks</v>
      </c>
      <c r="S1183" s="10">
        <f t="shared" si="110"/>
        <v>42034.339363425926</v>
      </c>
      <c r="T1183" s="10">
        <f t="shared" si="111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6">
        <f t="shared" si="108"/>
        <v>10.5</v>
      </c>
      <c r="N1184" t="b">
        <v>0</v>
      </c>
      <c r="O1184" t="s">
        <v>8284</v>
      </c>
      <c r="P1184">
        <f t="shared" si="109"/>
        <v>4</v>
      </c>
      <c r="Q1184" t="str">
        <f t="shared" si="112"/>
        <v>food</v>
      </c>
      <c r="R1184" t="str">
        <f t="shared" si="113"/>
        <v>food trucks</v>
      </c>
      <c r="S1184" s="10">
        <f t="shared" si="110"/>
        <v>42728.827407407407</v>
      </c>
      <c r="T1184" s="10">
        <f t="shared" si="111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6">
        <f t="shared" si="108"/>
        <v>33.33</v>
      </c>
      <c r="N1185" t="b">
        <v>0</v>
      </c>
      <c r="O1185" t="s">
        <v>8284</v>
      </c>
      <c r="P1185">
        <f t="shared" si="109"/>
        <v>4</v>
      </c>
      <c r="Q1185" t="str">
        <f t="shared" si="112"/>
        <v>food</v>
      </c>
      <c r="R1185" t="str">
        <f t="shared" si="113"/>
        <v>food trucks</v>
      </c>
      <c r="S1185" s="10">
        <f t="shared" si="110"/>
        <v>42656.86137731481</v>
      </c>
      <c r="T1185" s="10">
        <f t="shared" si="111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6">
        <f t="shared" si="108"/>
        <v>61.56</v>
      </c>
      <c r="N1186" t="b">
        <v>1</v>
      </c>
      <c r="O1186" t="s">
        <v>8285</v>
      </c>
      <c r="P1186">
        <f t="shared" si="109"/>
        <v>105</v>
      </c>
      <c r="Q1186" t="str">
        <f t="shared" si="112"/>
        <v>photography</v>
      </c>
      <c r="R1186" t="str">
        <f t="shared" si="113"/>
        <v>photobooks</v>
      </c>
      <c r="S1186" s="10">
        <f t="shared" si="110"/>
        <v>42741.599664351852</v>
      </c>
      <c r="T1186" s="10">
        <f t="shared" si="111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6">
        <f t="shared" si="108"/>
        <v>118.74</v>
      </c>
      <c r="N1187" t="b">
        <v>1</v>
      </c>
      <c r="O1187" t="s">
        <v>8285</v>
      </c>
      <c r="P1187">
        <f t="shared" si="109"/>
        <v>105</v>
      </c>
      <c r="Q1187" t="str">
        <f t="shared" si="112"/>
        <v>photography</v>
      </c>
      <c r="R1187" t="str">
        <f t="shared" si="113"/>
        <v>photobooks</v>
      </c>
      <c r="S1187" s="10">
        <f t="shared" si="110"/>
        <v>42130.865150462967</v>
      </c>
      <c r="T1187" s="10">
        <f t="shared" si="111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6">
        <f t="shared" si="108"/>
        <v>65.08</v>
      </c>
      <c r="N1188" t="b">
        <v>1</v>
      </c>
      <c r="O1188" t="s">
        <v>8285</v>
      </c>
      <c r="P1188">
        <f t="shared" si="109"/>
        <v>107</v>
      </c>
      <c r="Q1188" t="str">
        <f t="shared" si="112"/>
        <v>photography</v>
      </c>
      <c r="R1188" t="str">
        <f t="shared" si="113"/>
        <v>photobooks</v>
      </c>
      <c r="S1188" s="10">
        <f t="shared" si="110"/>
        <v>42123.86336805555</v>
      </c>
      <c r="T1188" s="10">
        <f t="shared" si="111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6">
        <f t="shared" si="108"/>
        <v>130.16</v>
      </c>
      <c r="N1189" t="b">
        <v>1</v>
      </c>
      <c r="O1189" t="s">
        <v>8285</v>
      </c>
      <c r="P1189">
        <f t="shared" si="109"/>
        <v>104</v>
      </c>
      <c r="Q1189" t="str">
        <f t="shared" si="112"/>
        <v>photography</v>
      </c>
      <c r="R1189" t="str">
        <f t="shared" si="113"/>
        <v>photobooks</v>
      </c>
      <c r="S1189" s="10">
        <f t="shared" si="110"/>
        <v>42109.894942129627</v>
      </c>
      <c r="T1189" s="10">
        <f t="shared" si="111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6">
        <f t="shared" si="108"/>
        <v>37.78</v>
      </c>
      <c r="N1190" t="b">
        <v>1</v>
      </c>
      <c r="O1190" t="s">
        <v>8285</v>
      </c>
      <c r="P1190">
        <f t="shared" si="109"/>
        <v>161</v>
      </c>
      <c r="Q1190" t="str">
        <f t="shared" si="112"/>
        <v>photography</v>
      </c>
      <c r="R1190" t="str">
        <f t="shared" si="113"/>
        <v>photobooks</v>
      </c>
      <c r="S1190" s="10">
        <f t="shared" si="110"/>
        <v>42711.700694444444</v>
      </c>
      <c r="T1190" s="10">
        <f t="shared" si="111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6">
        <f t="shared" si="108"/>
        <v>112.79</v>
      </c>
      <c r="N1191" t="b">
        <v>1</v>
      </c>
      <c r="O1191" t="s">
        <v>8285</v>
      </c>
      <c r="P1191">
        <f t="shared" si="109"/>
        <v>108</v>
      </c>
      <c r="Q1191" t="str">
        <f t="shared" si="112"/>
        <v>photography</v>
      </c>
      <c r="R1191" t="str">
        <f t="shared" si="113"/>
        <v>photobooks</v>
      </c>
      <c r="S1191" s="10">
        <f t="shared" si="110"/>
        <v>42529.979108796295</v>
      </c>
      <c r="T1191" s="10">
        <f t="shared" si="111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6">
        <f t="shared" si="108"/>
        <v>51.92</v>
      </c>
      <c r="N1192" t="b">
        <v>1</v>
      </c>
      <c r="O1192" t="s">
        <v>8285</v>
      </c>
      <c r="P1192">
        <f t="shared" si="109"/>
        <v>135</v>
      </c>
      <c r="Q1192" t="str">
        <f t="shared" si="112"/>
        <v>photography</v>
      </c>
      <c r="R1192" t="str">
        <f t="shared" si="113"/>
        <v>photobooks</v>
      </c>
      <c r="S1192" s="10">
        <f t="shared" si="110"/>
        <v>41852.665798611109</v>
      </c>
      <c r="T1192" s="10">
        <f t="shared" si="111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6">
        <f t="shared" si="108"/>
        <v>89.24</v>
      </c>
      <c r="N1193" t="b">
        <v>1</v>
      </c>
      <c r="O1193" t="s">
        <v>8285</v>
      </c>
      <c r="P1193">
        <f t="shared" si="109"/>
        <v>109</v>
      </c>
      <c r="Q1193" t="str">
        <f t="shared" si="112"/>
        <v>photography</v>
      </c>
      <c r="R1193" t="str">
        <f t="shared" si="113"/>
        <v>photobooks</v>
      </c>
      <c r="S1193" s="10">
        <f t="shared" si="110"/>
        <v>42419.603703703702</v>
      </c>
      <c r="T1193" s="10">
        <f t="shared" si="111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6">
        <f t="shared" si="108"/>
        <v>19.329999999999998</v>
      </c>
      <c r="N1194" t="b">
        <v>1</v>
      </c>
      <c r="O1194" t="s">
        <v>8285</v>
      </c>
      <c r="P1194">
        <f t="shared" si="109"/>
        <v>290</v>
      </c>
      <c r="Q1194" t="str">
        <f t="shared" si="112"/>
        <v>photography</v>
      </c>
      <c r="R1194" t="str">
        <f t="shared" si="113"/>
        <v>photobooks</v>
      </c>
      <c r="S1194" s="10">
        <f t="shared" si="110"/>
        <v>42747.506689814814</v>
      </c>
      <c r="T1194" s="10">
        <f t="shared" si="111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6">
        <f t="shared" si="108"/>
        <v>79.97</v>
      </c>
      <c r="N1195" t="b">
        <v>1</v>
      </c>
      <c r="O1195" t="s">
        <v>8285</v>
      </c>
      <c r="P1195">
        <f t="shared" si="109"/>
        <v>104</v>
      </c>
      <c r="Q1195" t="str">
        <f t="shared" si="112"/>
        <v>photography</v>
      </c>
      <c r="R1195" t="str">
        <f t="shared" si="113"/>
        <v>photobooks</v>
      </c>
      <c r="S1195" s="10">
        <f t="shared" si="110"/>
        <v>42409.776076388895</v>
      </c>
      <c r="T1195" s="10">
        <f t="shared" si="111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6">
        <f t="shared" si="108"/>
        <v>56.41</v>
      </c>
      <c r="N1196" t="b">
        <v>1</v>
      </c>
      <c r="O1196" t="s">
        <v>8285</v>
      </c>
      <c r="P1196">
        <f t="shared" si="109"/>
        <v>322</v>
      </c>
      <c r="Q1196" t="str">
        <f t="shared" si="112"/>
        <v>photography</v>
      </c>
      <c r="R1196" t="str">
        <f t="shared" si="113"/>
        <v>photobooks</v>
      </c>
      <c r="S1196" s="10">
        <f t="shared" si="110"/>
        <v>42072.488182870366</v>
      </c>
      <c r="T1196" s="10">
        <f t="shared" si="111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6">
        <f t="shared" si="108"/>
        <v>79.41</v>
      </c>
      <c r="N1197" t="b">
        <v>1</v>
      </c>
      <c r="O1197" t="s">
        <v>8285</v>
      </c>
      <c r="P1197">
        <f t="shared" si="109"/>
        <v>135</v>
      </c>
      <c r="Q1197" t="str">
        <f t="shared" si="112"/>
        <v>photography</v>
      </c>
      <c r="R1197" t="str">
        <f t="shared" si="113"/>
        <v>photobooks</v>
      </c>
      <c r="S1197" s="10">
        <f t="shared" si="110"/>
        <v>42298.34783564815</v>
      </c>
      <c r="T1197" s="10">
        <f t="shared" si="111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6">
        <f t="shared" si="108"/>
        <v>76.44</v>
      </c>
      <c r="N1198" t="b">
        <v>1</v>
      </c>
      <c r="O1198" t="s">
        <v>8285</v>
      </c>
      <c r="P1198">
        <f t="shared" si="109"/>
        <v>270</v>
      </c>
      <c r="Q1198" t="str">
        <f t="shared" si="112"/>
        <v>photography</v>
      </c>
      <c r="R1198" t="str">
        <f t="shared" si="113"/>
        <v>photobooks</v>
      </c>
      <c r="S1198" s="10">
        <f t="shared" si="110"/>
        <v>42326.818738425922</v>
      </c>
      <c r="T1198" s="10">
        <f t="shared" si="111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6">
        <f t="shared" si="108"/>
        <v>121</v>
      </c>
      <c r="N1199" t="b">
        <v>1</v>
      </c>
      <c r="O1199" t="s">
        <v>8285</v>
      </c>
      <c r="P1199">
        <f t="shared" si="109"/>
        <v>253</v>
      </c>
      <c r="Q1199" t="str">
        <f t="shared" si="112"/>
        <v>photography</v>
      </c>
      <c r="R1199" t="str">
        <f t="shared" si="113"/>
        <v>photobooks</v>
      </c>
      <c r="S1199" s="10">
        <f t="shared" si="110"/>
        <v>42503.66474537037</v>
      </c>
      <c r="T1199" s="10">
        <f t="shared" si="111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6">
        <f t="shared" si="108"/>
        <v>54.62</v>
      </c>
      <c r="N1200" t="b">
        <v>1</v>
      </c>
      <c r="O1200" t="s">
        <v>8285</v>
      </c>
      <c r="P1200">
        <f t="shared" si="109"/>
        <v>261</v>
      </c>
      <c r="Q1200" t="str">
        <f t="shared" si="112"/>
        <v>photography</v>
      </c>
      <c r="R1200" t="str">
        <f t="shared" si="113"/>
        <v>photobooks</v>
      </c>
      <c r="S1200" s="10">
        <f t="shared" si="110"/>
        <v>42333.619050925925</v>
      </c>
      <c r="T1200" s="10">
        <f t="shared" si="111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6">
        <f t="shared" si="108"/>
        <v>299.22000000000003</v>
      </c>
      <c r="N1201" t="b">
        <v>1</v>
      </c>
      <c r="O1201" t="s">
        <v>8285</v>
      </c>
      <c r="P1201">
        <f t="shared" si="109"/>
        <v>101</v>
      </c>
      <c r="Q1201" t="str">
        <f t="shared" si="112"/>
        <v>photography</v>
      </c>
      <c r="R1201" t="str">
        <f t="shared" si="113"/>
        <v>photobooks</v>
      </c>
      <c r="S1201" s="10">
        <f t="shared" si="110"/>
        <v>42161.770833333328</v>
      </c>
      <c r="T1201" s="10">
        <f t="shared" si="111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6">
        <f t="shared" si="108"/>
        <v>58.53</v>
      </c>
      <c r="N1202" t="b">
        <v>1</v>
      </c>
      <c r="O1202" t="s">
        <v>8285</v>
      </c>
      <c r="P1202">
        <f t="shared" si="109"/>
        <v>126</v>
      </c>
      <c r="Q1202" t="str">
        <f t="shared" si="112"/>
        <v>photography</v>
      </c>
      <c r="R1202" t="str">
        <f t="shared" si="113"/>
        <v>photobooks</v>
      </c>
      <c r="S1202" s="10">
        <f t="shared" si="110"/>
        <v>42089.477500000001</v>
      </c>
      <c r="T1202" s="10">
        <f t="shared" si="111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6">
        <f t="shared" si="108"/>
        <v>55.37</v>
      </c>
      <c r="N1203" t="b">
        <v>1</v>
      </c>
      <c r="O1203" t="s">
        <v>8285</v>
      </c>
      <c r="P1203">
        <f t="shared" si="109"/>
        <v>102</v>
      </c>
      <c r="Q1203" t="str">
        <f t="shared" si="112"/>
        <v>photography</v>
      </c>
      <c r="R1203" t="str">
        <f t="shared" si="113"/>
        <v>photobooks</v>
      </c>
      <c r="S1203" s="10">
        <f t="shared" si="110"/>
        <v>42536.60701388889</v>
      </c>
      <c r="T1203" s="10">
        <f t="shared" si="111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6">
        <f t="shared" si="108"/>
        <v>183.8</v>
      </c>
      <c r="N1204" t="b">
        <v>1</v>
      </c>
      <c r="O1204" t="s">
        <v>8285</v>
      </c>
      <c r="P1204">
        <f t="shared" si="109"/>
        <v>199</v>
      </c>
      <c r="Q1204" t="str">
        <f t="shared" si="112"/>
        <v>photography</v>
      </c>
      <c r="R1204" t="str">
        <f t="shared" si="113"/>
        <v>photobooks</v>
      </c>
      <c r="S1204" s="10">
        <f t="shared" si="110"/>
        <v>42152.288819444439</v>
      </c>
      <c r="T1204" s="10">
        <f t="shared" si="111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6">
        <f t="shared" si="108"/>
        <v>165.35</v>
      </c>
      <c r="N1205" t="b">
        <v>1</v>
      </c>
      <c r="O1205" t="s">
        <v>8285</v>
      </c>
      <c r="P1205">
        <f t="shared" si="109"/>
        <v>102</v>
      </c>
      <c r="Q1205" t="str">
        <f t="shared" si="112"/>
        <v>photography</v>
      </c>
      <c r="R1205" t="str">
        <f t="shared" si="113"/>
        <v>photobooks</v>
      </c>
      <c r="S1205" s="10">
        <f t="shared" si="110"/>
        <v>42125.614895833336</v>
      </c>
      <c r="T1205" s="10">
        <f t="shared" si="111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6">
        <f t="shared" si="108"/>
        <v>234.79</v>
      </c>
      <c r="N1206" t="b">
        <v>1</v>
      </c>
      <c r="O1206" t="s">
        <v>8285</v>
      </c>
      <c r="P1206">
        <f t="shared" si="109"/>
        <v>103</v>
      </c>
      <c r="Q1206" t="str">
        <f t="shared" si="112"/>
        <v>photography</v>
      </c>
      <c r="R1206" t="str">
        <f t="shared" si="113"/>
        <v>photobooks</v>
      </c>
      <c r="S1206" s="10">
        <f t="shared" si="110"/>
        <v>42297.748067129629</v>
      </c>
      <c r="T1206" s="10">
        <f t="shared" si="111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6">
        <f t="shared" si="108"/>
        <v>211.48</v>
      </c>
      <c r="N1207" t="b">
        <v>1</v>
      </c>
      <c r="O1207" t="s">
        <v>8285</v>
      </c>
      <c r="P1207">
        <f t="shared" si="109"/>
        <v>101</v>
      </c>
      <c r="Q1207" t="str">
        <f t="shared" si="112"/>
        <v>photography</v>
      </c>
      <c r="R1207" t="str">
        <f t="shared" si="113"/>
        <v>photobooks</v>
      </c>
      <c r="S1207" s="10">
        <f t="shared" si="110"/>
        <v>42138.506377314814</v>
      </c>
      <c r="T1207" s="10">
        <f t="shared" si="111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6">
        <f t="shared" si="108"/>
        <v>32.340000000000003</v>
      </c>
      <c r="N1208" t="b">
        <v>1</v>
      </c>
      <c r="O1208" t="s">
        <v>8285</v>
      </c>
      <c r="P1208">
        <f t="shared" si="109"/>
        <v>115</v>
      </c>
      <c r="Q1208" t="str">
        <f t="shared" si="112"/>
        <v>photography</v>
      </c>
      <c r="R1208" t="str">
        <f t="shared" si="113"/>
        <v>photobooks</v>
      </c>
      <c r="S1208" s="10">
        <f t="shared" si="110"/>
        <v>42772.776076388895</v>
      </c>
      <c r="T1208" s="10">
        <f t="shared" si="111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6">
        <f t="shared" si="108"/>
        <v>123.38</v>
      </c>
      <c r="N1209" t="b">
        <v>1</v>
      </c>
      <c r="O1209" t="s">
        <v>8285</v>
      </c>
      <c r="P1209">
        <f t="shared" si="109"/>
        <v>104</v>
      </c>
      <c r="Q1209" t="str">
        <f t="shared" si="112"/>
        <v>photography</v>
      </c>
      <c r="R1209" t="str">
        <f t="shared" si="113"/>
        <v>photobooks</v>
      </c>
      <c r="S1209" s="10">
        <f t="shared" si="110"/>
        <v>42430.430243055554</v>
      </c>
      <c r="T1209" s="10">
        <f t="shared" si="111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6">
        <f t="shared" si="108"/>
        <v>207.07</v>
      </c>
      <c r="N1210" t="b">
        <v>1</v>
      </c>
      <c r="O1210" t="s">
        <v>8285</v>
      </c>
      <c r="P1210">
        <f t="shared" si="109"/>
        <v>155</v>
      </c>
      <c r="Q1210" t="str">
        <f t="shared" si="112"/>
        <v>photography</v>
      </c>
      <c r="R1210" t="str">
        <f t="shared" si="113"/>
        <v>photobooks</v>
      </c>
      <c r="S1210" s="10">
        <f t="shared" si="110"/>
        <v>42423.709074074075</v>
      </c>
      <c r="T1210" s="10">
        <f t="shared" si="111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6">
        <f t="shared" si="108"/>
        <v>138.26</v>
      </c>
      <c r="N1211" t="b">
        <v>1</v>
      </c>
      <c r="O1211" t="s">
        <v>8285</v>
      </c>
      <c r="P1211">
        <f t="shared" si="109"/>
        <v>106</v>
      </c>
      <c r="Q1211" t="str">
        <f t="shared" si="112"/>
        <v>photography</v>
      </c>
      <c r="R1211" t="str">
        <f t="shared" si="113"/>
        <v>photobooks</v>
      </c>
      <c r="S1211" s="10">
        <f t="shared" si="110"/>
        <v>42761.846122685187</v>
      </c>
      <c r="T1211" s="10">
        <f t="shared" si="111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6">
        <f t="shared" si="108"/>
        <v>493.82</v>
      </c>
      <c r="N1212" t="b">
        <v>1</v>
      </c>
      <c r="O1212" t="s">
        <v>8285</v>
      </c>
      <c r="P1212">
        <f t="shared" si="109"/>
        <v>254</v>
      </c>
      <c r="Q1212" t="str">
        <f t="shared" si="112"/>
        <v>photography</v>
      </c>
      <c r="R1212" t="str">
        <f t="shared" si="113"/>
        <v>photobooks</v>
      </c>
      <c r="S1212" s="10">
        <f t="shared" si="110"/>
        <v>42132.941805555558</v>
      </c>
      <c r="T1212" s="10">
        <f t="shared" si="111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6">
        <f t="shared" si="108"/>
        <v>168.5</v>
      </c>
      <c r="N1213" t="b">
        <v>1</v>
      </c>
      <c r="O1213" t="s">
        <v>8285</v>
      </c>
      <c r="P1213">
        <f t="shared" si="109"/>
        <v>101</v>
      </c>
      <c r="Q1213" t="str">
        <f t="shared" si="112"/>
        <v>photography</v>
      </c>
      <c r="R1213" t="str">
        <f t="shared" si="113"/>
        <v>photobooks</v>
      </c>
      <c r="S1213" s="10">
        <f t="shared" si="110"/>
        <v>42515.866446759261</v>
      </c>
      <c r="T1213" s="10">
        <f t="shared" si="111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6">
        <f t="shared" si="108"/>
        <v>38.869999999999997</v>
      </c>
      <c r="N1214" t="b">
        <v>1</v>
      </c>
      <c r="O1214" t="s">
        <v>8285</v>
      </c>
      <c r="P1214">
        <f t="shared" si="109"/>
        <v>129</v>
      </c>
      <c r="Q1214" t="str">
        <f t="shared" si="112"/>
        <v>photography</v>
      </c>
      <c r="R1214" t="str">
        <f t="shared" si="113"/>
        <v>photobooks</v>
      </c>
      <c r="S1214" s="10">
        <f t="shared" si="110"/>
        <v>42318.950173611112</v>
      </c>
      <c r="T1214" s="10">
        <f t="shared" si="111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6">
        <f t="shared" si="108"/>
        <v>61.53</v>
      </c>
      <c r="N1215" t="b">
        <v>1</v>
      </c>
      <c r="O1215" t="s">
        <v>8285</v>
      </c>
      <c r="P1215">
        <f t="shared" si="109"/>
        <v>102</v>
      </c>
      <c r="Q1215" t="str">
        <f t="shared" si="112"/>
        <v>photography</v>
      </c>
      <c r="R1215" t="str">
        <f t="shared" si="113"/>
        <v>photobooks</v>
      </c>
      <c r="S1215" s="10">
        <f t="shared" si="110"/>
        <v>42731.755787037036</v>
      </c>
      <c r="T1215" s="10">
        <f t="shared" si="111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6">
        <f t="shared" si="108"/>
        <v>105.44</v>
      </c>
      <c r="N1216" t="b">
        <v>1</v>
      </c>
      <c r="O1216" t="s">
        <v>8285</v>
      </c>
      <c r="P1216">
        <f t="shared" si="109"/>
        <v>132</v>
      </c>
      <c r="Q1216" t="str">
        <f t="shared" si="112"/>
        <v>photography</v>
      </c>
      <c r="R1216" t="str">
        <f t="shared" si="113"/>
        <v>photobooks</v>
      </c>
      <c r="S1216" s="10">
        <f t="shared" si="110"/>
        <v>42104.840335648143</v>
      </c>
      <c r="T1216" s="10">
        <f t="shared" si="111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6">
        <f t="shared" si="108"/>
        <v>71.59</v>
      </c>
      <c r="N1217" t="b">
        <v>1</v>
      </c>
      <c r="O1217" t="s">
        <v>8285</v>
      </c>
      <c r="P1217">
        <f t="shared" si="109"/>
        <v>786</v>
      </c>
      <c r="Q1217" t="str">
        <f t="shared" si="112"/>
        <v>photography</v>
      </c>
      <c r="R1217" t="str">
        <f t="shared" si="113"/>
        <v>photobooks</v>
      </c>
      <c r="S1217" s="10">
        <f t="shared" si="110"/>
        <v>41759.923101851848</v>
      </c>
      <c r="T1217" s="10">
        <f t="shared" si="111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6">
        <f t="shared" ref="M1218:M1281" si="114">ROUND(SUM(E1218/L1218),2)</f>
        <v>91.88</v>
      </c>
      <c r="N1218" t="b">
        <v>1</v>
      </c>
      <c r="O1218" t="s">
        <v>8285</v>
      </c>
      <c r="P1218">
        <f t="shared" ref="P1218:P1281" si="115">+ROUND(SUM(E1218/D1218)*100,0)</f>
        <v>146</v>
      </c>
      <c r="Q1218" t="str">
        <f t="shared" si="112"/>
        <v>photography</v>
      </c>
      <c r="R1218" t="str">
        <f t="shared" si="113"/>
        <v>photobooks</v>
      </c>
      <c r="S1218" s="10">
        <f t="shared" ref="S1218:S1281" si="116">(((J1218/60)/60)/24)+DATE(1970,1,1)</f>
        <v>42247.616400462968</v>
      </c>
      <c r="T1218" s="10">
        <f t="shared" ref="T1218:T1281" si="117"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6">
        <f t="shared" si="114"/>
        <v>148.57</v>
      </c>
      <c r="N1219" t="b">
        <v>1</v>
      </c>
      <c r="O1219" t="s">
        <v>8285</v>
      </c>
      <c r="P1219">
        <f t="shared" si="115"/>
        <v>103</v>
      </c>
      <c r="Q1219" t="str">
        <f t="shared" ref="Q1219:Q1282" si="118">LEFT(O1219,FIND("/",O1219)-1)</f>
        <v>photography</v>
      </c>
      <c r="R1219" t="str">
        <f t="shared" ref="R1219:R1282" si="119">RIGHT(O1219,LEN(O1219)-FIND("/",O1219))</f>
        <v>photobooks</v>
      </c>
      <c r="S1219" s="10">
        <f t="shared" si="116"/>
        <v>42535.809490740736</v>
      </c>
      <c r="T1219" s="10">
        <f t="shared" si="117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6">
        <f t="shared" si="114"/>
        <v>174.21</v>
      </c>
      <c r="N1220" t="b">
        <v>1</v>
      </c>
      <c r="O1220" t="s">
        <v>8285</v>
      </c>
      <c r="P1220">
        <f t="shared" si="115"/>
        <v>172</v>
      </c>
      <c r="Q1220" t="str">
        <f t="shared" si="118"/>
        <v>photography</v>
      </c>
      <c r="R1220" t="str">
        <f t="shared" si="119"/>
        <v>photobooks</v>
      </c>
      <c r="S1220" s="10">
        <f t="shared" si="116"/>
        <v>42278.662037037036</v>
      </c>
      <c r="T1220" s="10">
        <f t="shared" si="117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6">
        <f t="shared" si="114"/>
        <v>102.86</v>
      </c>
      <c r="N1221" t="b">
        <v>1</v>
      </c>
      <c r="O1221" t="s">
        <v>8285</v>
      </c>
      <c r="P1221">
        <f t="shared" si="115"/>
        <v>159</v>
      </c>
      <c r="Q1221" t="str">
        <f t="shared" si="118"/>
        <v>photography</v>
      </c>
      <c r="R1221" t="str">
        <f t="shared" si="119"/>
        <v>photobooks</v>
      </c>
      <c r="S1221" s="10">
        <f t="shared" si="116"/>
        <v>42633.461956018517</v>
      </c>
      <c r="T1221" s="10">
        <f t="shared" si="117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6">
        <f t="shared" si="114"/>
        <v>111.18</v>
      </c>
      <c r="N1222" t="b">
        <v>1</v>
      </c>
      <c r="O1222" t="s">
        <v>8285</v>
      </c>
      <c r="P1222">
        <f t="shared" si="115"/>
        <v>104</v>
      </c>
      <c r="Q1222" t="str">
        <f t="shared" si="118"/>
        <v>photography</v>
      </c>
      <c r="R1222" t="str">
        <f t="shared" si="119"/>
        <v>photobooks</v>
      </c>
      <c r="S1222" s="10">
        <f t="shared" si="116"/>
        <v>42211.628611111111</v>
      </c>
      <c r="T1222" s="10">
        <f t="shared" si="117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6">
        <f t="shared" si="114"/>
        <v>23.8</v>
      </c>
      <c r="N1223" t="b">
        <v>1</v>
      </c>
      <c r="O1223" t="s">
        <v>8285</v>
      </c>
      <c r="P1223">
        <f t="shared" si="115"/>
        <v>111</v>
      </c>
      <c r="Q1223" t="str">
        <f t="shared" si="118"/>
        <v>photography</v>
      </c>
      <c r="R1223" t="str">
        <f t="shared" si="119"/>
        <v>photobooks</v>
      </c>
      <c r="S1223" s="10">
        <f t="shared" si="116"/>
        <v>42680.47555555556</v>
      </c>
      <c r="T1223" s="10">
        <f t="shared" si="117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6">
        <f t="shared" si="114"/>
        <v>81.27</v>
      </c>
      <c r="N1224" t="b">
        <v>1</v>
      </c>
      <c r="O1224" t="s">
        <v>8285</v>
      </c>
      <c r="P1224">
        <f t="shared" si="115"/>
        <v>280</v>
      </c>
      <c r="Q1224" t="str">
        <f t="shared" si="118"/>
        <v>photography</v>
      </c>
      <c r="R1224" t="str">
        <f t="shared" si="119"/>
        <v>photobooks</v>
      </c>
      <c r="S1224" s="10">
        <f t="shared" si="116"/>
        <v>42430.720451388886</v>
      </c>
      <c r="T1224" s="10">
        <f t="shared" si="117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6">
        <f t="shared" si="114"/>
        <v>116.21</v>
      </c>
      <c r="N1225" t="b">
        <v>1</v>
      </c>
      <c r="O1225" t="s">
        <v>8285</v>
      </c>
      <c r="P1225">
        <f t="shared" si="115"/>
        <v>112</v>
      </c>
      <c r="Q1225" t="str">
        <f t="shared" si="118"/>
        <v>photography</v>
      </c>
      <c r="R1225" t="str">
        <f t="shared" si="119"/>
        <v>photobooks</v>
      </c>
      <c r="S1225" s="10">
        <f t="shared" si="116"/>
        <v>42654.177187499998</v>
      </c>
      <c r="T1225" s="10">
        <f t="shared" si="117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6">
        <f t="shared" si="114"/>
        <v>58.89</v>
      </c>
      <c r="N1226" t="b">
        <v>0</v>
      </c>
      <c r="O1226" t="s">
        <v>8286</v>
      </c>
      <c r="P1226">
        <f t="shared" si="115"/>
        <v>7</v>
      </c>
      <c r="Q1226" t="str">
        <f t="shared" si="118"/>
        <v>music</v>
      </c>
      <c r="R1226" t="str">
        <f t="shared" si="119"/>
        <v>world music</v>
      </c>
      <c r="S1226" s="10">
        <f t="shared" si="116"/>
        <v>41736.549791666665</v>
      </c>
      <c r="T1226" s="10">
        <f t="shared" si="117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6">
        <f t="shared" si="114"/>
        <v>44</v>
      </c>
      <c r="N1227" t="b">
        <v>0</v>
      </c>
      <c r="O1227" t="s">
        <v>8286</v>
      </c>
      <c r="P1227">
        <f t="shared" si="115"/>
        <v>4</v>
      </c>
      <c r="Q1227" t="str">
        <f t="shared" si="118"/>
        <v>music</v>
      </c>
      <c r="R1227" t="str">
        <f t="shared" si="119"/>
        <v>world music</v>
      </c>
      <c r="S1227" s="10">
        <f t="shared" si="116"/>
        <v>41509.905995370369</v>
      </c>
      <c r="T1227" s="10">
        <f t="shared" si="117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6">
        <f t="shared" si="114"/>
        <v>48.43</v>
      </c>
      <c r="N1228" t="b">
        <v>0</v>
      </c>
      <c r="O1228" t="s">
        <v>8286</v>
      </c>
      <c r="P1228">
        <f t="shared" si="115"/>
        <v>4</v>
      </c>
      <c r="Q1228" t="str">
        <f t="shared" si="118"/>
        <v>music</v>
      </c>
      <c r="R1228" t="str">
        <f t="shared" si="119"/>
        <v>world music</v>
      </c>
      <c r="S1228" s="10">
        <f t="shared" si="116"/>
        <v>41715.874780092592</v>
      </c>
      <c r="T1228" s="10">
        <f t="shared" si="117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6" t="e">
        <f t="shared" si="114"/>
        <v>#DIV/0!</v>
      </c>
      <c r="N1229" t="b">
        <v>0</v>
      </c>
      <c r="O1229" t="s">
        <v>8286</v>
      </c>
      <c r="P1229">
        <f t="shared" si="115"/>
        <v>0</v>
      </c>
      <c r="Q1229" t="str">
        <f t="shared" si="118"/>
        <v>music</v>
      </c>
      <c r="R1229" t="str">
        <f t="shared" si="119"/>
        <v>world music</v>
      </c>
      <c r="S1229" s="10">
        <f t="shared" si="116"/>
        <v>41827.919166666667</v>
      </c>
      <c r="T1229" s="10">
        <f t="shared" si="117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6">
        <f t="shared" si="114"/>
        <v>61.04</v>
      </c>
      <c r="N1230" t="b">
        <v>0</v>
      </c>
      <c r="O1230" t="s">
        <v>8286</v>
      </c>
      <c r="P1230">
        <f t="shared" si="115"/>
        <v>29</v>
      </c>
      <c r="Q1230" t="str">
        <f t="shared" si="118"/>
        <v>music</v>
      </c>
      <c r="R1230" t="str">
        <f t="shared" si="119"/>
        <v>world music</v>
      </c>
      <c r="S1230" s="10">
        <f t="shared" si="116"/>
        <v>40754.729259259257</v>
      </c>
      <c r="T1230" s="10">
        <f t="shared" si="117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6">
        <f t="shared" si="114"/>
        <v>25</v>
      </c>
      <c r="N1231" t="b">
        <v>0</v>
      </c>
      <c r="O1231" t="s">
        <v>8286</v>
      </c>
      <c r="P1231">
        <f t="shared" si="115"/>
        <v>1</v>
      </c>
      <c r="Q1231" t="str">
        <f t="shared" si="118"/>
        <v>music</v>
      </c>
      <c r="R1231" t="str">
        <f t="shared" si="119"/>
        <v>world music</v>
      </c>
      <c r="S1231" s="10">
        <f t="shared" si="116"/>
        <v>40985.459803240738</v>
      </c>
      <c r="T1231" s="10">
        <f t="shared" si="117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6" t="e">
        <f t="shared" si="114"/>
        <v>#DIV/0!</v>
      </c>
      <c r="N1232" t="b">
        <v>0</v>
      </c>
      <c r="O1232" t="s">
        <v>8286</v>
      </c>
      <c r="P1232">
        <f t="shared" si="115"/>
        <v>0</v>
      </c>
      <c r="Q1232" t="str">
        <f t="shared" si="118"/>
        <v>music</v>
      </c>
      <c r="R1232" t="str">
        <f t="shared" si="119"/>
        <v>world music</v>
      </c>
      <c r="S1232" s="10">
        <f t="shared" si="116"/>
        <v>40568.972569444442</v>
      </c>
      <c r="T1232" s="10">
        <f t="shared" si="117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6" t="e">
        <f t="shared" si="114"/>
        <v>#DIV/0!</v>
      </c>
      <c r="N1233" t="b">
        <v>0</v>
      </c>
      <c r="O1233" t="s">
        <v>8286</v>
      </c>
      <c r="P1233">
        <f t="shared" si="115"/>
        <v>0</v>
      </c>
      <c r="Q1233" t="str">
        <f t="shared" si="118"/>
        <v>music</v>
      </c>
      <c r="R1233" t="str">
        <f t="shared" si="119"/>
        <v>world music</v>
      </c>
      <c r="S1233" s="10">
        <f t="shared" si="116"/>
        <v>42193.941759259258</v>
      </c>
      <c r="T1233" s="10">
        <f t="shared" si="117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6">
        <f t="shared" si="114"/>
        <v>40</v>
      </c>
      <c r="N1234" t="b">
        <v>0</v>
      </c>
      <c r="O1234" t="s">
        <v>8286</v>
      </c>
      <c r="P1234">
        <f t="shared" si="115"/>
        <v>1</v>
      </c>
      <c r="Q1234" t="str">
        <f t="shared" si="118"/>
        <v>music</v>
      </c>
      <c r="R1234" t="str">
        <f t="shared" si="119"/>
        <v>world music</v>
      </c>
      <c r="S1234" s="10">
        <f t="shared" si="116"/>
        <v>41506.848032407412</v>
      </c>
      <c r="T1234" s="10">
        <f t="shared" si="117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6">
        <f t="shared" si="114"/>
        <v>19.329999999999998</v>
      </c>
      <c r="N1235" t="b">
        <v>0</v>
      </c>
      <c r="O1235" t="s">
        <v>8286</v>
      </c>
      <c r="P1235">
        <f t="shared" si="115"/>
        <v>12</v>
      </c>
      <c r="Q1235" t="str">
        <f t="shared" si="118"/>
        <v>music</v>
      </c>
      <c r="R1235" t="str">
        <f t="shared" si="119"/>
        <v>world music</v>
      </c>
      <c r="S1235" s="10">
        <f t="shared" si="116"/>
        <v>40939.948773148149</v>
      </c>
      <c r="T1235" s="10">
        <f t="shared" si="117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6" t="e">
        <f t="shared" si="114"/>
        <v>#DIV/0!</v>
      </c>
      <c r="N1236" t="b">
        <v>0</v>
      </c>
      <c r="O1236" t="s">
        <v>8286</v>
      </c>
      <c r="P1236">
        <f t="shared" si="115"/>
        <v>0</v>
      </c>
      <c r="Q1236" t="str">
        <f t="shared" si="118"/>
        <v>music</v>
      </c>
      <c r="R1236" t="str">
        <f t="shared" si="119"/>
        <v>world music</v>
      </c>
      <c r="S1236" s="10">
        <f t="shared" si="116"/>
        <v>42007.788680555561</v>
      </c>
      <c r="T1236" s="10">
        <f t="shared" si="117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6">
        <f t="shared" si="114"/>
        <v>35</v>
      </c>
      <c r="N1237" t="b">
        <v>0</v>
      </c>
      <c r="O1237" t="s">
        <v>8286</v>
      </c>
      <c r="P1237">
        <f t="shared" si="115"/>
        <v>3</v>
      </c>
      <c r="Q1237" t="str">
        <f t="shared" si="118"/>
        <v>music</v>
      </c>
      <c r="R1237" t="str">
        <f t="shared" si="119"/>
        <v>world music</v>
      </c>
      <c r="S1237" s="10">
        <f t="shared" si="116"/>
        <v>41583.135405092595</v>
      </c>
      <c r="T1237" s="10">
        <f t="shared" si="117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6" t="e">
        <f t="shared" si="114"/>
        <v>#DIV/0!</v>
      </c>
      <c r="N1238" t="b">
        <v>0</v>
      </c>
      <c r="O1238" t="s">
        <v>8286</v>
      </c>
      <c r="P1238">
        <f t="shared" si="115"/>
        <v>0</v>
      </c>
      <c r="Q1238" t="str">
        <f t="shared" si="118"/>
        <v>music</v>
      </c>
      <c r="R1238" t="str">
        <f t="shared" si="119"/>
        <v>world music</v>
      </c>
      <c r="S1238" s="10">
        <f t="shared" si="116"/>
        <v>41110.680138888885</v>
      </c>
      <c r="T1238" s="10">
        <f t="shared" si="117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6" t="e">
        <f t="shared" si="114"/>
        <v>#DIV/0!</v>
      </c>
      <c r="N1239" t="b">
        <v>0</v>
      </c>
      <c r="O1239" t="s">
        <v>8286</v>
      </c>
      <c r="P1239">
        <f t="shared" si="115"/>
        <v>0</v>
      </c>
      <c r="Q1239" t="str">
        <f t="shared" si="118"/>
        <v>music</v>
      </c>
      <c r="R1239" t="str">
        <f t="shared" si="119"/>
        <v>world music</v>
      </c>
      <c r="S1239" s="10">
        <f t="shared" si="116"/>
        <v>41125.283159722225</v>
      </c>
      <c r="T1239" s="10">
        <f t="shared" si="117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6">
        <f t="shared" si="114"/>
        <v>59.33</v>
      </c>
      <c r="N1240" t="b">
        <v>0</v>
      </c>
      <c r="O1240" t="s">
        <v>8286</v>
      </c>
      <c r="P1240">
        <f t="shared" si="115"/>
        <v>18</v>
      </c>
      <c r="Q1240" t="str">
        <f t="shared" si="118"/>
        <v>music</v>
      </c>
      <c r="R1240" t="str">
        <f t="shared" si="119"/>
        <v>world music</v>
      </c>
      <c r="S1240" s="10">
        <f t="shared" si="116"/>
        <v>40731.61037037037</v>
      </c>
      <c r="T1240" s="10">
        <f t="shared" si="117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6" t="e">
        <f t="shared" si="114"/>
        <v>#DIV/0!</v>
      </c>
      <c r="N1241" t="b">
        <v>0</v>
      </c>
      <c r="O1241" t="s">
        <v>8286</v>
      </c>
      <c r="P1241">
        <f t="shared" si="115"/>
        <v>0</v>
      </c>
      <c r="Q1241" t="str">
        <f t="shared" si="118"/>
        <v>music</v>
      </c>
      <c r="R1241" t="str">
        <f t="shared" si="119"/>
        <v>world music</v>
      </c>
      <c r="S1241" s="10">
        <f t="shared" si="116"/>
        <v>40883.962581018517</v>
      </c>
      <c r="T1241" s="10">
        <f t="shared" si="117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6">
        <f t="shared" si="114"/>
        <v>30.13</v>
      </c>
      <c r="N1242" t="b">
        <v>0</v>
      </c>
      <c r="O1242" t="s">
        <v>8286</v>
      </c>
      <c r="P1242">
        <f t="shared" si="115"/>
        <v>3</v>
      </c>
      <c r="Q1242" t="str">
        <f t="shared" si="118"/>
        <v>music</v>
      </c>
      <c r="R1242" t="str">
        <f t="shared" si="119"/>
        <v>world music</v>
      </c>
      <c r="S1242" s="10">
        <f t="shared" si="116"/>
        <v>41409.040011574078</v>
      </c>
      <c r="T1242" s="10">
        <f t="shared" si="117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6">
        <f t="shared" si="114"/>
        <v>74.62</v>
      </c>
      <c r="N1243" t="b">
        <v>0</v>
      </c>
      <c r="O1243" t="s">
        <v>8286</v>
      </c>
      <c r="P1243">
        <f t="shared" si="115"/>
        <v>51</v>
      </c>
      <c r="Q1243" t="str">
        <f t="shared" si="118"/>
        <v>music</v>
      </c>
      <c r="R1243" t="str">
        <f t="shared" si="119"/>
        <v>world music</v>
      </c>
      <c r="S1243" s="10">
        <f t="shared" si="116"/>
        <v>41923.837731481479</v>
      </c>
      <c r="T1243" s="10">
        <f t="shared" si="117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6">
        <f t="shared" si="114"/>
        <v>5</v>
      </c>
      <c r="N1244" t="b">
        <v>0</v>
      </c>
      <c r="O1244" t="s">
        <v>8286</v>
      </c>
      <c r="P1244">
        <f t="shared" si="115"/>
        <v>1</v>
      </c>
      <c r="Q1244" t="str">
        <f t="shared" si="118"/>
        <v>music</v>
      </c>
      <c r="R1244" t="str">
        <f t="shared" si="119"/>
        <v>world music</v>
      </c>
      <c r="S1244" s="10">
        <f t="shared" si="116"/>
        <v>40782.165532407409</v>
      </c>
      <c r="T1244" s="10">
        <f t="shared" si="117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6">
        <f t="shared" si="114"/>
        <v>44.5</v>
      </c>
      <c r="N1245" t="b">
        <v>0</v>
      </c>
      <c r="O1245" t="s">
        <v>8286</v>
      </c>
      <c r="P1245">
        <f t="shared" si="115"/>
        <v>14</v>
      </c>
      <c r="Q1245" t="str">
        <f t="shared" si="118"/>
        <v>music</v>
      </c>
      <c r="R1245" t="str">
        <f t="shared" si="119"/>
        <v>world music</v>
      </c>
      <c r="S1245" s="10">
        <f t="shared" si="116"/>
        <v>40671.879293981481</v>
      </c>
      <c r="T1245" s="10">
        <f t="shared" si="117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6">
        <f t="shared" si="114"/>
        <v>46.13</v>
      </c>
      <c r="N1246" t="b">
        <v>1</v>
      </c>
      <c r="O1246" t="s">
        <v>8276</v>
      </c>
      <c r="P1246">
        <f t="shared" si="115"/>
        <v>104</v>
      </c>
      <c r="Q1246" t="str">
        <f t="shared" si="118"/>
        <v>music</v>
      </c>
      <c r="R1246" t="str">
        <f t="shared" si="119"/>
        <v>rock</v>
      </c>
      <c r="S1246" s="10">
        <f t="shared" si="116"/>
        <v>41355.825497685182</v>
      </c>
      <c r="T1246" s="10">
        <f t="shared" si="117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6">
        <f t="shared" si="114"/>
        <v>141.47</v>
      </c>
      <c r="N1247" t="b">
        <v>1</v>
      </c>
      <c r="O1247" t="s">
        <v>8276</v>
      </c>
      <c r="P1247">
        <f t="shared" si="115"/>
        <v>120</v>
      </c>
      <c r="Q1247" t="str">
        <f t="shared" si="118"/>
        <v>music</v>
      </c>
      <c r="R1247" t="str">
        <f t="shared" si="119"/>
        <v>rock</v>
      </c>
      <c r="S1247" s="10">
        <f t="shared" si="116"/>
        <v>41774.599930555552</v>
      </c>
      <c r="T1247" s="10">
        <f t="shared" si="117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6">
        <f t="shared" si="114"/>
        <v>75.48</v>
      </c>
      <c r="N1248" t="b">
        <v>1</v>
      </c>
      <c r="O1248" t="s">
        <v>8276</v>
      </c>
      <c r="P1248">
        <f t="shared" si="115"/>
        <v>117</v>
      </c>
      <c r="Q1248" t="str">
        <f t="shared" si="118"/>
        <v>music</v>
      </c>
      <c r="R1248" t="str">
        <f t="shared" si="119"/>
        <v>rock</v>
      </c>
      <c r="S1248" s="10">
        <f t="shared" si="116"/>
        <v>40838.043391203704</v>
      </c>
      <c r="T1248" s="10">
        <f t="shared" si="117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6">
        <f t="shared" si="114"/>
        <v>85.5</v>
      </c>
      <c r="N1249" t="b">
        <v>1</v>
      </c>
      <c r="O1249" t="s">
        <v>8276</v>
      </c>
      <c r="P1249">
        <f t="shared" si="115"/>
        <v>122</v>
      </c>
      <c r="Q1249" t="str">
        <f t="shared" si="118"/>
        <v>music</v>
      </c>
      <c r="R1249" t="str">
        <f t="shared" si="119"/>
        <v>rock</v>
      </c>
      <c r="S1249" s="10">
        <f t="shared" si="116"/>
        <v>41370.292303240742</v>
      </c>
      <c r="T1249" s="10">
        <f t="shared" si="117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6">
        <f t="shared" si="114"/>
        <v>64.25</v>
      </c>
      <c r="N1250" t="b">
        <v>1</v>
      </c>
      <c r="O1250" t="s">
        <v>8276</v>
      </c>
      <c r="P1250">
        <f t="shared" si="115"/>
        <v>152</v>
      </c>
      <c r="Q1250" t="str">
        <f t="shared" si="118"/>
        <v>music</v>
      </c>
      <c r="R1250" t="str">
        <f t="shared" si="119"/>
        <v>rock</v>
      </c>
      <c r="S1250" s="10">
        <f t="shared" si="116"/>
        <v>41767.656863425924</v>
      </c>
      <c r="T1250" s="10">
        <f t="shared" si="117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6">
        <f t="shared" si="114"/>
        <v>64.47</v>
      </c>
      <c r="N1251" t="b">
        <v>1</v>
      </c>
      <c r="O1251" t="s">
        <v>8276</v>
      </c>
      <c r="P1251">
        <f t="shared" si="115"/>
        <v>104</v>
      </c>
      <c r="Q1251" t="str">
        <f t="shared" si="118"/>
        <v>music</v>
      </c>
      <c r="R1251" t="str">
        <f t="shared" si="119"/>
        <v>rock</v>
      </c>
      <c r="S1251" s="10">
        <f t="shared" si="116"/>
        <v>41067.74086805556</v>
      </c>
      <c r="T1251" s="10">
        <f t="shared" si="117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6">
        <f t="shared" si="114"/>
        <v>118.2</v>
      </c>
      <c r="N1252" t="b">
        <v>1</v>
      </c>
      <c r="O1252" t="s">
        <v>8276</v>
      </c>
      <c r="P1252">
        <f t="shared" si="115"/>
        <v>200</v>
      </c>
      <c r="Q1252" t="str">
        <f t="shared" si="118"/>
        <v>music</v>
      </c>
      <c r="R1252" t="str">
        <f t="shared" si="119"/>
        <v>rock</v>
      </c>
      <c r="S1252" s="10">
        <f t="shared" si="116"/>
        <v>41843.64271990741</v>
      </c>
      <c r="T1252" s="10">
        <f t="shared" si="117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6">
        <f t="shared" si="114"/>
        <v>82.54</v>
      </c>
      <c r="N1253" t="b">
        <v>1</v>
      </c>
      <c r="O1253" t="s">
        <v>8276</v>
      </c>
      <c r="P1253">
        <f t="shared" si="115"/>
        <v>102</v>
      </c>
      <c r="Q1253" t="str">
        <f t="shared" si="118"/>
        <v>music</v>
      </c>
      <c r="R1253" t="str">
        <f t="shared" si="119"/>
        <v>rock</v>
      </c>
      <c r="S1253" s="10">
        <f t="shared" si="116"/>
        <v>40751.814432870371</v>
      </c>
      <c r="T1253" s="10">
        <f t="shared" si="117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6">
        <f t="shared" si="114"/>
        <v>34.17</v>
      </c>
      <c r="N1254" t="b">
        <v>1</v>
      </c>
      <c r="O1254" t="s">
        <v>8276</v>
      </c>
      <c r="P1254">
        <f t="shared" si="115"/>
        <v>138</v>
      </c>
      <c r="Q1254" t="str">
        <f t="shared" si="118"/>
        <v>music</v>
      </c>
      <c r="R1254" t="str">
        <f t="shared" si="119"/>
        <v>rock</v>
      </c>
      <c r="S1254" s="10">
        <f t="shared" si="116"/>
        <v>41543.988067129627</v>
      </c>
      <c r="T1254" s="10">
        <f t="shared" si="117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6">
        <f t="shared" si="114"/>
        <v>42.73</v>
      </c>
      <c r="N1255" t="b">
        <v>1</v>
      </c>
      <c r="O1255" t="s">
        <v>8276</v>
      </c>
      <c r="P1255">
        <f t="shared" si="115"/>
        <v>303833</v>
      </c>
      <c r="Q1255" t="str">
        <f t="shared" si="118"/>
        <v>music</v>
      </c>
      <c r="R1255" t="str">
        <f t="shared" si="119"/>
        <v>rock</v>
      </c>
      <c r="S1255" s="10">
        <f t="shared" si="116"/>
        <v>41855.783645833333</v>
      </c>
      <c r="T1255" s="10">
        <f t="shared" si="117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6">
        <f t="shared" si="114"/>
        <v>94.49</v>
      </c>
      <c r="N1256" t="b">
        <v>1</v>
      </c>
      <c r="O1256" t="s">
        <v>8276</v>
      </c>
      <c r="P1256">
        <f t="shared" si="115"/>
        <v>199</v>
      </c>
      <c r="Q1256" t="str">
        <f t="shared" si="118"/>
        <v>music</v>
      </c>
      <c r="R1256" t="str">
        <f t="shared" si="119"/>
        <v>rock</v>
      </c>
      <c r="S1256" s="10">
        <f t="shared" si="116"/>
        <v>40487.621365740742</v>
      </c>
      <c r="T1256" s="10">
        <f t="shared" si="117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6">
        <f t="shared" si="114"/>
        <v>55.7</v>
      </c>
      <c r="N1257" t="b">
        <v>1</v>
      </c>
      <c r="O1257" t="s">
        <v>8276</v>
      </c>
      <c r="P1257">
        <f t="shared" si="115"/>
        <v>202</v>
      </c>
      <c r="Q1257" t="str">
        <f t="shared" si="118"/>
        <v>music</v>
      </c>
      <c r="R1257" t="str">
        <f t="shared" si="119"/>
        <v>rock</v>
      </c>
      <c r="S1257" s="10">
        <f t="shared" si="116"/>
        <v>41579.845509259263</v>
      </c>
      <c r="T1257" s="10">
        <f t="shared" si="117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6">
        <f t="shared" si="114"/>
        <v>98.03</v>
      </c>
      <c r="N1258" t="b">
        <v>1</v>
      </c>
      <c r="O1258" t="s">
        <v>8276</v>
      </c>
      <c r="P1258">
        <f t="shared" si="115"/>
        <v>118</v>
      </c>
      <c r="Q1258" t="str">
        <f t="shared" si="118"/>
        <v>music</v>
      </c>
      <c r="R1258" t="str">
        <f t="shared" si="119"/>
        <v>rock</v>
      </c>
      <c r="S1258" s="10">
        <f t="shared" si="116"/>
        <v>40921.919340277782</v>
      </c>
      <c r="T1258" s="10">
        <f t="shared" si="117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6">
        <f t="shared" si="114"/>
        <v>92.1</v>
      </c>
      <c r="N1259" t="b">
        <v>1</v>
      </c>
      <c r="O1259" t="s">
        <v>8276</v>
      </c>
      <c r="P1259">
        <f t="shared" si="115"/>
        <v>295</v>
      </c>
      <c r="Q1259" t="str">
        <f t="shared" si="118"/>
        <v>music</v>
      </c>
      <c r="R1259" t="str">
        <f t="shared" si="119"/>
        <v>rock</v>
      </c>
      <c r="S1259" s="10">
        <f t="shared" si="116"/>
        <v>40587.085532407407</v>
      </c>
      <c r="T1259" s="10">
        <f t="shared" si="117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6">
        <f t="shared" si="114"/>
        <v>38.18</v>
      </c>
      <c r="N1260" t="b">
        <v>1</v>
      </c>
      <c r="O1260" t="s">
        <v>8276</v>
      </c>
      <c r="P1260">
        <f t="shared" si="115"/>
        <v>213</v>
      </c>
      <c r="Q1260" t="str">
        <f t="shared" si="118"/>
        <v>music</v>
      </c>
      <c r="R1260" t="str">
        <f t="shared" si="119"/>
        <v>rock</v>
      </c>
      <c r="S1260" s="10">
        <f t="shared" si="116"/>
        <v>41487.611250000002</v>
      </c>
      <c r="T1260" s="10">
        <f t="shared" si="117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6">
        <f t="shared" si="114"/>
        <v>27.15</v>
      </c>
      <c r="N1261" t="b">
        <v>1</v>
      </c>
      <c r="O1261" t="s">
        <v>8276</v>
      </c>
      <c r="P1261">
        <f t="shared" si="115"/>
        <v>104</v>
      </c>
      <c r="Q1261" t="str">
        <f t="shared" si="118"/>
        <v>music</v>
      </c>
      <c r="R1261" t="str">
        <f t="shared" si="119"/>
        <v>rock</v>
      </c>
      <c r="S1261" s="10">
        <f t="shared" si="116"/>
        <v>41766.970648148148</v>
      </c>
      <c r="T1261" s="10">
        <f t="shared" si="117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6">
        <f t="shared" si="114"/>
        <v>50.69</v>
      </c>
      <c r="N1262" t="b">
        <v>1</v>
      </c>
      <c r="O1262" t="s">
        <v>8276</v>
      </c>
      <c r="P1262">
        <f t="shared" si="115"/>
        <v>114</v>
      </c>
      <c r="Q1262" t="str">
        <f t="shared" si="118"/>
        <v>music</v>
      </c>
      <c r="R1262" t="str">
        <f t="shared" si="119"/>
        <v>rock</v>
      </c>
      <c r="S1262" s="10">
        <f t="shared" si="116"/>
        <v>41666.842824074076</v>
      </c>
      <c r="T1262" s="10">
        <f t="shared" si="117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6">
        <f t="shared" si="114"/>
        <v>38.94</v>
      </c>
      <c r="N1263" t="b">
        <v>1</v>
      </c>
      <c r="O1263" t="s">
        <v>8276</v>
      </c>
      <c r="P1263">
        <f t="shared" si="115"/>
        <v>101</v>
      </c>
      <c r="Q1263" t="str">
        <f t="shared" si="118"/>
        <v>music</v>
      </c>
      <c r="R1263" t="str">
        <f t="shared" si="119"/>
        <v>rock</v>
      </c>
      <c r="S1263" s="10">
        <f t="shared" si="116"/>
        <v>41638.342905092592</v>
      </c>
      <c r="T1263" s="10">
        <f t="shared" si="117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6">
        <f t="shared" si="114"/>
        <v>77.64</v>
      </c>
      <c r="N1264" t="b">
        <v>1</v>
      </c>
      <c r="O1264" t="s">
        <v>8276</v>
      </c>
      <c r="P1264">
        <f t="shared" si="115"/>
        <v>125</v>
      </c>
      <c r="Q1264" t="str">
        <f t="shared" si="118"/>
        <v>music</v>
      </c>
      <c r="R1264" t="str">
        <f t="shared" si="119"/>
        <v>rock</v>
      </c>
      <c r="S1264" s="10">
        <f t="shared" si="116"/>
        <v>41656.762638888889</v>
      </c>
      <c r="T1264" s="10">
        <f t="shared" si="117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6">
        <f t="shared" si="114"/>
        <v>43.54</v>
      </c>
      <c r="N1265" t="b">
        <v>1</v>
      </c>
      <c r="O1265" t="s">
        <v>8276</v>
      </c>
      <c r="P1265">
        <f t="shared" si="115"/>
        <v>119</v>
      </c>
      <c r="Q1265" t="str">
        <f t="shared" si="118"/>
        <v>music</v>
      </c>
      <c r="R1265" t="str">
        <f t="shared" si="119"/>
        <v>rock</v>
      </c>
      <c r="S1265" s="10">
        <f t="shared" si="116"/>
        <v>41692.084143518521</v>
      </c>
      <c r="T1265" s="10">
        <f t="shared" si="117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6">
        <f t="shared" si="114"/>
        <v>31.82</v>
      </c>
      <c r="N1266" t="b">
        <v>1</v>
      </c>
      <c r="O1266" t="s">
        <v>8276</v>
      </c>
      <c r="P1266">
        <f t="shared" si="115"/>
        <v>166</v>
      </c>
      <c r="Q1266" t="str">
        <f t="shared" si="118"/>
        <v>music</v>
      </c>
      <c r="R1266" t="str">
        <f t="shared" si="119"/>
        <v>rock</v>
      </c>
      <c r="S1266" s="10">
        <f t="shared" si="116"/>
        <v>41547.662997685184</v>
      </c>
      <c r="T1266" s="10">
        <f t="shared" si="117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6">
        <f t="shared" si="114"/>
        <v>63.18</v>
      </c>
      <c r="N1267" t="b">
        <v>1</v>
      </c>
      <c r="O1267" t="s">
        <v>8276</v>
      </c>
      <c r="P1267">
        <f t="shared" si="115"/>
        <v>119</v>
      </c>
      <c r="Q1267" t="str">
        <f t="shared" si="118"/>
        <v>music</v>
      </c>
      <c r="R1267" t="str">
        <f t="shared" si="119"/>
        <v>rock</v>
      </c>
      <c r="S1267" s="10">
        <f t="shared" si="116"/>
        <v>40465.655266203699</v>
      </c>
      <c r="T1267" s="10">
        <f t="shared" si="117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6">
        <f t="shared" si="114"/>
        <v>190.9</v>
      </c>
      <c r="N1268" t="b">
        <v>1</v>
      </c>
      <c r="O1268" t="s">
        <v>8276</v>
      </c>
      <c r="P1268">
        <f t="shared" si="115"/>
        <v>100</v>
      </c>
      <c r="Q1268" t="str">
        <f t="shared" si="118"/>
        <v>music</v>
      </c>
      <c r="R1268" t="str">
        <f t="shared" si="119"/>
        <v>rock</v>
      </c>
      <c r="S1268" s="10">
        <f t="shared" si="116"/>
        <v>41620.87667824074</v>
      </c>
      <c r="T1268" s="10">
        <f t="shared" si="117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6">
        <f t="shared" si="114"/>
        <v>140.86000000000001</v>
      </c>
      <c r="N1269" t="b">
        <v>1</v>
      </c>
      <c r="O1269" t="s">
        <v>8276</v>
      </c>
      <c r="P1269">
        <f t="shared" si="115"/>
        <v>102</v>
      </c>
      <c r="Q1269" t="str">
        <f t="shared" si="118"/>
        <v>music</v>
      </c>
      <c r="R1269" t="str">
        <f t="shared" si="119"/>
        <v>rock</v>
      </c>
      <c r="S1269" s="10">
        <f t="shared" si="116"/>
        <v>41449.585162037038</v>
      </c>
      <c r="T1269" s="10">
        <f t="shared" si="117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6">
        <f t="shared" si="114"/>
        <v>76.92</v>
      </c>
      <c r="N1270" t="b">
        <v>1</v>
      </c>
      <c r="O1270" t="s">
        <v>8276</v>
      </c>
      <c r="P1270">
        <f t="shared" si="115"/>
        <v>117</v>
      </c>
      <c r="Q1270" t="str">
        <f t="shared" si="118"/>
        <v>music</v>
      </c>
      <c r="R1270" t="str">
        <f t="shared" si="119"/>
        <v>rock</v>
      </c>
      <c r="S1270" s="10">
        <f t="shared" si="116"/>
        <v>41507.845451388886</v>
      </c>
      <c r="T1270" s="10">
        <f t="shared" si="117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6">
        <f t="shared" si="114"/>
        <v>99.16</v>
      </c>
      <c r="N1271" t="b">
        <v>1</v>
      </c>
      <c r="O1271" t="s">
        <v>8276</v>
      </c>
      <c r="P1271">
        <f t="shared" si="115"/>
        <v>109</v>
      </c>
      <c r="Q1271" t="str">
        <f t="shared" si="118"/>
        <v>music</v>
      </c>
      <c r="R1271" t="str">
        <f t="shared" si="119"/>
        <v>rock</v>
      </c>
      <c r="S1271" s="10">
        <f t="shared" si="116"/>
        <v>42445.823055555549</v>
      </c>
      <c r="T1271" s="10">
        <f t="shared" si="117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6">
        <f t="shared" si="114"/>
        <v>67.88</v>
      </c>
      <c r="N1272" t="b">
        <v>1</v>
      </c>
      <c r="O1272" t="s">
        <v>8276</v>
      </c>
      <c r="P1272">
        <f t="shared" si="115"/>
        <v>115</v>
      </c>
      <c r="Q1272" t="str">
        <f t="shared" si="118"/>
        <v>music</v>
      </c>
      <c r="R1272" t="str">
        <f t="shared" si="119"/>
        <v>rock</v>
      </c>
      <c r="S1272" s="10">
        <f t="shared" si="116"/>
        <v>40933.856967592597</v>
      </c>
      <c r="T1272" s="10">
        <f t="shared" si="117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6">
        <f t="shared" si="114"/>
        <v>246.29</v>
      </c>
      <c r="N1273" t="b">
        <v>1</v>
      </c>
      <c r="O1273" t="s">
        <v>8276</v>
      </c>
      <c r="P1273">
        <f t="shared" si="115"/>
        <v>102</v>
      </c>
      <c r="Q1273" t="str">
        <f t="shared" si="118"/>
        <v>music</v>
      </c>
      <c r="R1273" t="str">
        <f t="shared" si="119"/>
        <v>rock</v>
      </c>
      <c r="S1273" s="10">
        <f t="shared" si="116"/>
        <v>41561.683553240742</v>
      </c>
      <c r="T1273" s="10">
        <f t="shared" si="117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6">
        <f t="shared" si="114"/>
        <v>189.29</v>
      </c>
      <c r="N1274" t="b">
        <v>1</v>
      </c>
      <c r="O1274" t="s">
        <v>8276</v>
      </c>
      <c r="P1274">
        <f t="shared" si="115"/>
        <v>106</v>
      </c>
      <c r="Q1274" t="str">
        <f t="shared" si="118"/>
        <v>music</v>
      </c>
      <c r="R1274" t="str">
        <f t="shared" si="119"/>
        <v>rock</v>
      </c>
      <c r="S1274" s="10">
        <f t="shared" si="116"/>
        <v>40274.745127314818</v>
      </c>
      <c r="T1274" s="10">
        <f t="shared" si="117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6">
        <f t="shared" si="114"/>
        <v>76.67</v>
      </c>
      <c r="N1275" t="b">
        <v>1</v>
      </c>
      <c r="O1275" t="s">
        <v>8276</v>
      </c>
      <c r="P1275">
        <f t="shared" si="115"/>
        <v>104</v>
      </c>
      <c r="Q1275" t="str">
        <f t="shared" si="118"/>
        <v>music</v>
      </c>
      <c r="R1275" t="str">
        <f t="shared" si="119"/>
        <v>rock</v>
      </c>
      <c r="S1275" s="10">
        <f t="shared" si="116"/>
        <v>41852.730219907404</v>
      </c>
      <c r="T1275" s="10">
        <f t="shared" si="117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6">
        <f t="shared" si="114"/>
        <v>82.96</v>
      </c>
      <c r="N1276" t="b">
        <v>1</v>
      </c>
      <c r="O1276" t="s">
        <v>8276</v>
      </c>
      <c r="P1276">
        <f t="shared" si="115"/>
        <v>155</v>
      </c>
      <c r="Q1276" t="str">
        <f t="shared" si="118"/>
        <v>music</v>
      </c>
      <c r="R1276" t="str">
        <f t="shared" si="119"/>
        <v>rock</v>
      </c>
      <c r="S1276" s="10">
        <f t="shared" si="116"/>
        <v>41116.690104166664</v>
      </c>
      <c r="T1276" s="10">
        <f t="shared" si="117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6">
        <f t="shared" si="114"/>
        <v>62.52</v>
      </c>
      <c r="N1277" t="b">
        <v>1</v>
      </c>
      <c r="O1277" t="s">
        <v>8276</v>
      </c>
      <c r="P1277">
        <f t="shared" si="115"/>
        <v>162</v>
      </c>
      <c r="Q1277" t="str">
        <f t="shared" si="118"/>
        <v>music</v>
      </c>
      <c r="R1277" t="str">
        <f t="shared" si="119"/>
        <v>rock</v>
      </c>
      <c r="S1277" s="10">
        <f t="shared" si="116"/>
        <v>41458.867905092593</v>
      </c>
      <c r="T1277" s="10">
        <f t="shared" si="117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6">
        <f t="shared" si="114"/>
        <v>46.07</v>
      </c>
      <c r="N1278" t="b">
        <v>1</v>
      </c>
      <c r="O1278" t="s">
        <v>8276</v>
      </c>
      <c r="P1278">
        <f t="shared" si="115"/>
        <v>104</v>
      </c>
      <c r="Q1278" t="str">
        <f t="shared" si="118"/>
        <v>music</v>
      </c>
      <c r="R1278" t="str">
        <f t="shared" si="119"/>
        <v>rock</v>
      </c>
      <c r="S1278" s="10">
        <f t="shared" si="116"/>
        <v>40007.704247685186</v>
      </c>
      <c r="T1278" s="10">
        <f t="shared" si="117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6">
        <f t="shared" si="114"/>
        <v>38.54</v>
      </c>
      <c r="N1279" t="b">
        <v>1</v>
      </c>
      <c r="O1279" t="s">
        <v>8276</v>
      </c>
      <c r="P1279">
        <f t="shared" si="115"/>
        <v>106</v>
      </c>
      <c r="Q1279" t="str">
        <f t="shared" si="118"/>
        <v>music</v>
      </c>
      <c r="R1279" t="str">
        <f t="shared" si="119"/>
        <v>rock</v>
      </c>
      <c r="S1279" s="10">
        <f t="shared" si="116"/>
        <v>41121.561886574076</v>
      </c>
      <c r="T1279" s="10">
        <f t="shared" si="117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6">
        <f t="shared" si="114"/>
        <v>53.01</v>
      </c>
      <c r="N1280" t="b">
        <v>1</v>
      </c>
      <c r="O1280" t="s">
        <v>8276</v>
      </c>
      <c r="P1280">
        <f t="shared" si="115"/>
        <v>155</v>
      </c>
      <c r="Q1280" t="str">
        <f t="shared" si="118"/>
        <v>music</v>
      </c>
      <c r="R1280" t="str">
        <f t="shared" si="119"/>
        <v>rock</v>
      </c>
      <c r="S1280" s="10">
        <f t="shared" si="116"/>
        <v>41786.555162037039</v>
      </c>
      <c r="T1280" s="10">
        <f t="shared" si="117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6">
        <f t="shared" si="114"/>
        <v>73.36</v>
      </c>
      <c r="N1281" t="b">
        <v>1</v>
      </c>
      <c r="O1281" t="s">
        <v>8276</v>
      </c>
      <c r="P1281">
        <f t="shared" si="115"/>
        <v>111</v>
      </c>
      <c r="Q1281" t="str">
        <f t="shared" si="118"/>
        <v>music</v>
      </c>
      <c r="R1281" t="str">
        <f t="shared" si="119"/>
        <v>rock</v>
      </c>
      <c r="S1281" s="10">
        <f t="shared" si="116"/>
        <v>41682.099189814813</v>
      </c>
      <c r="T1281" s="10">
        <f t="shared" si="117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6">
        <f t="shared" ref="M1282:M1345" si="120">ROUND(SUM(E1282/L1282),2)</f>
        <v>127.98</v>
      </c>
      <c r="N1282" t="b">
        <v>1</v>
      </c>
      <c r="O1282" t="s">
        <v>8276</v>
      </c>
      <c r="P1282">
        <f t="shared" ref="P1282:P1345" si="121">+ROUND(SUM(E1282/D1282)*100,0)</f>
        <v>111</v>
      </c>
      <c r="Q1282" t="str">
        <f t="shared" si="118"/>
        <v>music</v>
      </c>
      <c r="R1282" t="str">
        <f t="shared" si="119"/>
        <v>rock</v>
      </c>
      <c r="S1282" s="10">
        <f t="shared" ref="S1282:S1345" si="122">(((J1282/60)/60)/24)+DATE(1970,1,1)</f>
        <v>40513.757569444446</v>
      </c>
      <c r="T1282" s="10">
        <f t="shared" ref="T1282:T1345" si="123"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6">
        <f t="shared" si="120"/>
        <v>104.73</v>
      </c>
      <c r="N1283" t="b">
        <v>1</v>
      </c>
      <c r="O1283" t="s">
        <v>8276</v>
      </c>
      <c r="P1283">
        <f t="shared" si="121"/>
        <v>111</v>
      </c>
      <c r="Q1283" t="str">
        <f t="shared" ref="Q1283:Q1346" si="124">LEFT(O1283,FIND("/",O1283)-1)</f>
        <v>music</v>
      </c>
      <c r="R1283" t="str">
        <f t="shared" ref="R1283:R1346" si="125">RIGHT(O1283,LEN(O1283)-FIND("/",O1283))</f>
        <v>rock</v>
      </c>
      <c r="S1283" s="10">
        <f t="shared" si="122"/>
        <v>41463.743472222224</v>
      </c>
      <c r="T1283" s="10">
        <f t="shared" si="123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6">
        <f t="shared" si="120"/>
        <v>67.67</v>
      </c>
      <c r="N1284" t="b">
        <v>1</v>
      </c>
      <c r="O1284" t="s">
        <v>8276</v>
      </c>
      <c r="P1284">
        <f t="shared" si="121"/>
        <v>124</v>
      </c>
      <c r="Q1284" t="str">
        <f t="shared" si="124"/>
        <v>music</v>
      </c>
      <c r="R1284" t="str">
        <f t="shared" si="125"/>
        <v>rock</v>
      </c>
      <c r="S1284" s="10">
        <f t="shared" si="122"/>
        <v>41586.475173611114</v>
      </c>
      <c r="T1284" s="10">
        <f t="shared" si="12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6">
        <f t="shared" si="120"/>
        <v>95.93</v>
      </c>
      <c r="N1285" t="b">
        <v>1</v>
      </c>
      <c r="O1285" t="s">
        <v>8276</v>
      </c>
      <c r="P1285">
        <f t="shared" si="121"/>
        <v>211</v>
      </c>
      <c r="Q1285" t="str">
        <f t="shared" si="124"/>
        <v>music</v>
      </c>
      <c r="R1285" t="str">
        <f t="shared" si="125"/>
        <v>rock</v>
      </c>
      <c r="S1285" s="10">
        <f t="shared" si="122"/>
        <v>41320.717465277776</v>
      </c>
      <c r="T1285" s="10">
        <f t="shared" si="12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6">
        <f t="shared" si="120"/>
        <v>65.16</v>
      </c>
      <c r="N1286" t="b">
        <v>1</v>
      </c>
      <c r="O1286" t="s">
        <v>8271</v>
      </c>
      <c r="P1286">
        <f t="shared" si="121"/>
        <v>101</v>
      </c>
      <c r="Q1286" t="str">
        <f t="shared" si="124"/>
        <v>theater</v>
      </c>
      <c r="R1286" t="str">
        <f t="shared" si="125"/>
        <v>plays</v>
      </c>
      <c r="S1286" s="10">
        <f t="shared" si="122"/>
        <v>42712.23474537037</v>
      </c>
      <c r="T1286" s="10">
        <f t="shared" si="12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6">
        <f t="shared" si="120"/>
        <v>32.270000000000003</v>
      </c>
      <c r="N1287" t="b">
        <v>1</v>
      </c>
      <c r="O1287" t="s">
        <v>8271</v>
      </c>
      <c r="P1287">
        <f t="shared" si="121"/>
        <v>102</v>
      </c>
      <c r="Q1287" t="str">
        <f t="shared" si="124"/>
        <v>theater</v>
      </c>
      <c r="R1287" t="str">
        <f t="shared" si="125"/>
        <v>plays</v>
      </c>
      <c r="S1287" s="10">
        <f t="shared" si="122"/>
        <v>42160.583043981482</v>
      </c>
      <c r="T1287" s="10">
        <f t="shared" si="12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6">
        <f t="shared" si="120"/>
        <v>81.25</v>
      </c>
      <c r="N1288" t="b">
        <v>1</v>
      </c>
      <c r="O1288" t="s">
        <v>8271</v>
      </c>
      <c r="P1288">
        <f t="shared" si="121"/>
        <v>108</v>
      </c>
      <c r="Q1288" t="str">
        <f t="shared" si="124"/>
        <v>theater</v>
      </c>
      <c r="R1288" t="str">
        <f t="shared" si="125"/>
        <v>plays</v>
      </c>
      <c r="S1288" s="10">
        <f t="shared" si="122"/>
        <v>42039.384571759263</v>
      </c>
      <c r="T1288" s="10">
        <f t="shared" si="12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6">
        <f t="shared" si="120"/>
        <v>24.2</v>
      </c>
      <c r="N1289" t="b">
        <v>1</v>
      </c>
      <c r="O1289" t="s">
        <v>8271</v>
      </c>
      <c r="P1289">
        <f t="shared" si="121"/>
        <v>242</v>
      </c>
      <c r="Q1289" t="str">
        <f t="shared" si="124"/>
        <v>theater</v>
      </c>
      <c r="R1289" t="str">
        <f t="shared" si="125"/>
        <v>plays</v>
      </c>
      <c r="S1289" s="10">
        <f t="shared" si="122"/>
        <v>42107.621018518519</v>
      </c>
      <c r="T1289" s="10">
        <f t="shared" si="12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6">
        <f t="shared" si="120"/>
        <v>65.87</v>
      </c>
      <c r="N1290" t="b">
        <v>1</v>
      </c>
      <c r="O1290" t="s">
        <v>8271</v>
      </c>
      <c r="P1290">
        <f t="shared" si="121"/>
        <v>100</v>
      </c>
      <c r="Q1290" t="str">
        <f t="shared" si="124"/>
        <v>theater</v>
      </c>
      <c r="R1290" t="str">
        <f t="shared" si="125"/>
        <v>plays</v>
      </c>
      <c r="S1290" s="10">
        <f t="shared" si="122"/>
        <v>42561.154664351852</v>
      </c>
      <c r="T1290" s="10">
        <f t="shared" si="12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6">
        <f t="shared" si="120"/>
        <v>36.08</v>
      </c>
      <c r="N1291" t="b">
        <v>1</v>
      </c>
      <c r="O1291" t="s">
        <v>8271</v>
      </c>
      <c r="P1291">
        <f t="shared" si="121"/>
        <v>125</v>
      </c>
      <c r="Q1291" t="str">
        <f t="shared" si="124"/>
        <v>theater</v>
      </c>
      <c r="R1291" t="str">
        <f t="shared" si="125"/>
        <v>plays</v>
      </c>
      <c r="S1291" s="10">
        <f t="shared" si="122"/>
        <v>42709.134780092587</v>
      </c>
      <c r="T1291" s="10">
        <f t="shared" si="12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6">
        <f t="shared" si="120"/>
        <v>44.19</v>
      </c>
      <c r="N1292" t="b">
        <v>1</v>
      </c>
      <c r="O1292" t="s">
        <v>8271</v>
      </c>
      <c r="P1292">
        <f t="shared" si="121"/>
        <v>109</v>
      </c>
      <c r="Q1292" t="str">
        <f t="shared" si="124"/>
        <v>theater</v>
      </c>
      <c r="R1292" t="str">
        <f t="shared" si="125"/>
        <v>plays</v>
      </c>
      <c r="S1292" s="10">
        <f t="shared" si="122"/>
        <v>42086.614942129629</v>
      </c>
      <c r="T1292" s="10">
        <f t="shared" si="12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6">
        <f t="shared" si="120"/>
        <v>104.07</v>
      </c>
      <c r="N1293" t="b">
        <v>1</v>
      </c>
      <c r="O1293" t="s">
        <v>8271</v>
      </c>
      <c r="P1293">
        <f t="shared" si="121"/>
        <v>146</v>
      </c>
      <c r="Q1293" t="str">
        <f t="shared" si="124"/>
        <v>theater</v>
      </c>
      <c r="R1293" t="str">
        <f t="shared" si="125"/>
        <v>plays</v>
      </c>
      <c r="S1293" s="10">
        <f t="shared" si="122"/>
        <v>42064.652673611112</v>
      </c>
      <c r="T1293" s="10">
        <f t="shared" si="12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6">
        <f t="shared" si="120"/>
        <v>35.96</v>
      </c>
      <c r="N1294" t="b">
        <v>1</v>
      </c>
      <c r="O1294" t="s">
        <v>8271</v>
      </c>
      <c r="P1294">
        <f t="shared" si="121"/>
        <v>110</v>
      </c>
      <c r="Q1294" t="str">
        <f t="shared" si="124"/>
        <v>theater</v>
      </c>
      <c r="R1294" t="str">
        <f t="shared" si="125"/>
        <v>plays</v>
      </c>
      <c r="S1294" s="10">
        <f t="shared" si="122"/>
        <v>42256.764212962968</v>
      </c>
      <c r="T1294" s="10">
        <f t="shared" si="12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6">
        <f t="shared" si="120"/>
        <v>127.79</v>
      </c>
      <c r="N1295" t="b">
        <v>1</v>
      </c>
      <c r="O1295" t="s">
        <v>8271</v>
      </c>
      <c r="P1295">
        <f t="shared" si="121"/>
        <v>102</v>
      </c>
      <c r="Q1295" t="str">
        <f t="shared" si="124"/>
        <v>theater</v>
      </c>
      <c r="R1295" t="str">
        <f t="shared" si="125"/>
        <v>plays</v>
      </c>
      <c r="S1295" s="10">
        <f t="shared" si="122"/>
        <v>42292.701053240744</v>
      </c>
      <c r="T1295" s="10">
        <f t="shared" si="12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6">
        <f t="shared" si="120"/>
        <v>27.73</v>
      </c>
      <c r="N1296" t="b">
        <v>1</v>
      </c>
      <c r="O1296" t="s">
        <v>8271</v>
      </c>
      <c r="P1296">
        <f t="shared" si="121"/>
        <v>122</v>
      </c>
      <c r="Q1296" t="str">
        <f t="shared" si="124"/>
        <v>theater</v>
      </c>
      <c r="R1296" t="str">
        <f t="shared" si="125"/>
        <v>plays</v>
      </c>
      <c r="S1296" s="10">
        <f t="shared" si="122"/>
        <v>42278.453668981485</v>
      </c>
      <c r="T1296" s="10">
        <f t="shared" si="12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6">
        <f t="shared" si="120"/>
        <v>39.83</v>
      </c>
      <c r="N1297" t="b">
        <v>1</v>
      </c>
      <c r="O1297" t="s">
        <v>8271</v>
      </c>
      <c r="P1297">
        <f t="shared" si="121"/>
        <v>102</v>
      </c>
      <c r="Q1297" t="str">
        <f t="shared" si="124"/>
        <v>theater</v>
      </c>
      <c r="R1297" t="str">
        <f t="shared" si="125"/>
        <v>plays</v>
      </c>
      <c r="S1297" s="10">
        <f t="shared" si="122"/>
        <v>42184.572881944448</v>
      </c>
      <c r="T1297" s="10">
        <f t="shared" si="12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6">
        <f t="shared" si="120"/>
        <v>52.17</v>
      </c>
      <c r="N1298" t="b">
        <v>1</v>
      </c>
      <c r="O1298" t="s">
        <v>8271</v>
      </c>
      <c r="P1298">
        <f t="shared" si="121"/>
        <v>141</v>
      </c>
      <c r="Q1298" t="str">
        <f t="shared" si="124"/>
        <v>theater</v>
      </c>
      <c r="R1298" t="str">
        <f t="shared" si="125"/>
        <v>plays</v>
      </c>
      <c r="S1298" s="10">
        <f t="shared" si="122"/>
        <v>42423.050613425927</v>
      </c>
      <c r="T1298" s="10">
        <f t="shared" si="12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6">
        <f t="shared" si="120"/>
        <v>92.04</v>
      </c>
      <c r="N1299" t="b">
        <v>1</v>
      </c>
      <c r="O1299" t="s">
        <v>8271</v>
      </c>
      <c r="P1299">
        <f t="shared" si="121"/>
        <v>110</v>
      </c>
      <c r="Q1299" t="str">
        <f t="shared" si="124"/>
        <v>theater</v>
      </c>
      <c r="R1299" t="str">
        <f t="shared" si="125"/>
        <v>plays</v>
      </c>
      <c r="S1299" s="10">
        <f t="shared" si="122"/>
        <v>42461.747199074074</v>
      </c>
      <c r="T1299" s="10">
        <f t="shared" si="12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6">
        <f t="shared" si="120"/>
        <v>63.42</v>
      </c>
      <c r="N1300" t="b">
        <v>1</v>
      </c>
      <c r="O1300" t="s">
        <v>8271</v>
      </c>
      <c r="P1300">
        <f t="shared" si="121"/>
        <v>105</v>
      </c>
      <c r="Q1300" t="str">
        <f t="shared" si="124"/>
        <v>theater</v>
      </c>
      <c r="R1300" t="str">
        <f t="shared" si="125"/>
        <v>plays</v>
      </c>
      <c r="S1300" s="10">
        <f t="shared" si="122"/>
        <v>42458.680925925932</v>
      </c>
      <c r="T1300" s="10">
        <f t="shared" si="12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6">
        <f t="shared" si="120"/>
        <v>135.63</v>
      </c>
      <c r="N1301" t="b">
        <v>1</v>
      </c>
      <c r="O1301" t="s">
        <v>8271</v>
      </c>
      <c r="P1301">
        <f t="shared" si="121"/>
        <v>124</v>
      </c>
      <c r="Q1301" t="str">
        <f t="shared" si="124"/>
        <v>theater</v>
      </c>
      <c r="R1301" t="str">
        <f t="shared" si="125"/>
        <v>plays</v>
      </c>
      <c r="S1301" s="10">
        <f t="shared" si="122"/>
        <v>42169.814340277779</v>
      </c>
      <c r="T1301" s="10">
        <f t="shared" si="12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6">
        <f t="shared" si="120"/>
        <v>168.75</v>
      </c>
      <c r="N1302" t="b">
        <v>1</v>
      </c>
      <c r="O1302" t="s">
        <v>8271</v>
      </c>
      <c r="P1302">
        <f t="shared" si="121"/>
        <v>135</v>
      </c>
      <c r="Q1302" t="str">
        <f t="shared" si="124"/>
        <v>theater</v>
      </c>
      <c r="R1302" t="str">
        <f t="shared" si="125"/>
        <v>plays</v>
      </c>
      <c r="S1302" s="10">
        <f t="shared" si="122"/>
        <v>42483.675208333334</v>
      </c>
      <c r="T1302" s="10">
        <f t="shared" si="12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6">
        <f t="shared" si="120"/>
        <v>70.86</v>
      </c>
      <c r="N1303" t="b">
        <v>1</v>
      </c>
      <c r="O1303" t="s">
        <v>8271</v>
      </c>
      <c r="P1303">
        <f t="shared" si="121"/>
        <v>103</v>
      </c>
      <c r="Q1303" t="str">
        <f t="shared" si="124"/>
        <v>theater</v>
      </c>
      <c r="R1303" t="str">
        <f t="shared" si="125"/>
        <v>plays</v>
      </c>
      <c r="S1303" s="10">
        <f t="shared" si="122"/>
        <v>42195.749745370369</v>
      </c>
      <c r="T1303" s="10">
        <f t="shared" si="12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6">
        <f t="shared" si="120"/>
        <v>50</v>
      </c>
      <c r="N1304" t="b">
        <v>1</v>
      </c>
      <c r="O1304" t="s">
        <v>8271</v>
      </c>
      <c r="P1304">
        <f t="shared" si="121"/>
        <v>100</v>
      </c>
      <c r="Q1304" t="str">
        <f t="shared" si="124"/>
        <v>theater</v>
      </c>
      <c r="R1304" t="str">
        <f t="shared" si="125"/>
        <v>plays</v>
      </c>
      <c r="S1304" s="10">
        <f t="shared" si="122"/>
        <v>42675.057997685188</v>
      </c>
      <c r="T1304" s="10">
        <f t="shared" si="12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6">
        <f t="shared" si="120"/>
        <v>42.21</v>
      </c>
      <c r="N1305" t="b">
        <v>1</v>
      </c>
      <c r="O1305" t="s">
        <v>8271</v>
      </c>
      <c r="P1305">
        <f t="shared" si="121"/>
        <v>130</v>
      </c>
      <c r="Q1305" t="str">
        <f t="shared" si="124"/>
        <v>theater</v>
      </c>
      <c r="R1305" t="str">
        <f t="shared" si="125"/>
        <v>plays</v>
      </c>
      <c r="S1305" s="10">
        <f t="shared" si="122"/>
        <v>42566.441203703704</v>
      </c>
      <c r="T1305" s="10">
        <f t="shared" si="12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6">
        <f t="shared" si="120"/>
        <v>152.41</v>
      </c>
      <c r="N1306" t="b">
        <v>0</v>
      </c>
      <c r="O1306" t="s">
        <v>8273</v>
      </c>
      <c r="P1306">
        <f t="shared" si="121"/>
        <v>40</v>
      </c>
      <c r="Q1306" t="str">
        <f t="shared" si="124"/>
        <v>technology</v>
      </c>
      <c r="R1306" t="str">
        <f t="shared" si="125"/>
        <v>wearables</v>
      </c>
      <c r="S1306" s="10">
        <f t="shared" si="122"/>
        <v>42747.194502314815</v>
      </c>
      <c r="T1306" s="10">
        <f t="shared" si="12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6">
        <f t="shared" si="120"/>
        <v>90.62</v>
      </c>
      <c r="N1307" t="b">
        <v>0</v>
      </c>
      <c r="O1307" t="s">
        <v>8273</v>
      </c>
      <c r="P1307">
        <f t="shared" si="121"/>
        <v>26</v>
      </c>
      <c r="Q1307" t="str">
        <f t="shared" si="124"/>
        <v>technology</v>
      </c>
      <c r="R1307" t="str">
        <f t="shared" si="125"/>
        <v>wearables</v>
      </c>
      <c r="S1307" s="10">
        <f t="shared" si="122"/>
        <v>42543.665601851855</v>
      </c>
      <c r="T1307" s="10">
        <f t="shared" si="12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6">
        <f t="shared" si="120"/>
        <v>201.6</v>
      </c>
      <c r="N1308" t="b">
        <v>0</v>
      </c>
      <c r="O1308" t="s">
        <v>8273</v>
      </c>
      <c r="P1308">
        <f t="shared" si="121"/>
        <v>65</v>
      </c>
      <c r="Q1308" t="str">
        <f t="shared" si="124"/>
        <v>technology</v>
      </c>
      <c r="R1308" t="str">
        <f t="shared" si="125"/>
        <v>wearables</v>
      </c>
      <c r="S1308" s="10">
        <f t="shared" si="122"/>
        <v>41947.457569444443</v>
      </c>
      <c r="T1308" s="10">
        <f t="shared" si="12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6">
        <f t="shared" si="120"/>
        <v>127.93</v>
      </c>
      <c r="N1309" t="b">
        <v>0</v>
      </c>
      <c r="O1309" t="s">
        <v>8273</v>
      </c>
      <c r="P1309">
        <f t="shared" si="121"/>
        <v>12</v>
      </c>
      <c r="Q1309" t="str">
        <f t="shared" si="124"/>
        <v>technology</v>
      </c>
      <c r="R1309" t="str">
        <f t="shared" si="125"/>
        <v>wearables</v>
      </c>
      <c r="S1309" s="10">
        <f t="shared" si="122"/>
        <v>42387.503229166665</v>
      </c>
      <c r="T1309" s="10">
        <f t="shared" si="12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6">
        <f t="shared" si="120"/>
        <v>29.89</v>
      </c>
      <c r="N1310" t="b">
        <v>0</v>
      </c>
      <c r="O1310" t="s">
        <v>8273</v>
      </c>
      <c r="P1310">
        <f t="shared" si="121"/>
        <v>11</v>
      </c>
      <c r="Q1310" t="str">
        <f t="shared" si="124"/>
        <v>technology</v>
      </c>
      <c r="R1310" t="str">
        <f t="shared" si="125"/>
        <v>wearables</v>
      </c>
      <c r="S1310" s="10">
        <f t="shared" si="122"/>
        <v>42611.613564814819</v>
      </c>
      <c r="T1310" s="10">
        <f t="shared" si="12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6">
        <f t="shared" si="120"/>
        <v>367.97</v>
      </c>
      <c r="N1311" t="b">
        <v>0</v>
      </c>
      <c r="O1311" t="s">
        <v>8273</v>
      </c>
      <c r="P1311">
        <f t="shared" si="121"/>
        <v>112</v>
      </c>
      <c r="Q1311" t="str">
        <f t="shared" si="124"/>
        <v>technology</v>
      </c>
      <c r="R1311" t="str">
        <f t="shared" si="125"/>
        <v>wearables</v>
      </c>
      <c r="S1311" s="10">
        <f t="shared" si="122"/>
        <v>42257.882731481484</v>
      </c>
      <c r="T1311" s="10">
        <f t="shared" si="12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6">
        <f t="shared" si="120"/>
        <v>129.16999999999999</v>
      </c>
      <c r="N1312" t="b">
        <v>0</v>
      </c>
      <c r="O1312" t="s">
        <v>8273</v>
      </c>
      <c r="P1312">
        <f t="shared" si="121"/>
        <v>16</v>
      </c>
      <c r="Q1312" t="str">
        <f t="shared" si="124"/>
        <v>technology</v>
      </c>
      <c r="R1312" t="str">
        <f t="shared" si="125"/>
        <v>wearables</v>
      </c>
      <c r="S1312" s="10">
        <f t="shared" si="122"/>
        <v>42556.667245370365</v>
      </c>
      <c r="T1312" s="10">
        <f t="shared" si="12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6">
        <f t="shared" si="120"/>
        <v>800.7</v>
      </c>
      <c r="N1313" t="b">
        <v>0</v>
      </c>
      <c r="O1313" t="s">
        <v>8273</v>
      </c>
      <c r="P1313">
        <f t="shared" si="121"/>
        <v>32</v>
      </c>
      <c r="Q1313" t="str">
        <f t="shared" si="124"/>
        <v>technology</v>
      </c>
      <c r="R1313" t="str">
        <f t="shared" si="125"/>
        <v>wearables</v>
      </c>
      <c r="S1313" s="10">
        <f t="shared" si="122"/>
        <v>42669.802303240736</v>
      </c>
      <c r="T1313" s="10">
        <f t="shared" si="12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6">
        <f t="shared" si="120"/>
        <v>28</v>
      </c>
      <c r="N1314" t="b">
        <v>0</v>
      </c>
      <c r="O1314" t="s">
        <v>8273</v>
      </c>
      <c r="P1314">
        <f t="shared" si="121"/>
        <v>1</v>
      </c>
      <c r="Q1314" t="str">
        <f t="shared" si="124"/>
        <v>technology</v>
      </c>
      <c r="R1314" t="str">
        <f t="shared" si="125"/>
        <v>wearables</v>
      </c>
      <c r="S1314" s="10">
        <f t="shared" si="122"/>
        <v>42082.702800925923</v>
      </c>
      <c r="T1314" s="10">
        <f t="shared" si="12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6">
        <f t="shared" si="120"/>
        <v>102.02</v>
      </c>
      <c r="N1315" t="b">
        <v>0</v>
      </c>
      <c r="O1315" t="s">
        <v>8273</v>
      </c>
      <c r="P1315">
        <f t="shared" si="121"/>
        <v>31</v>
      </c>
      <c r="Q1315" t="str">
        <f t="shared" si="124"/>
        <v>technology</v>
      </c>
      <c r="R1315" t="str">
        <f t="shared" si="125"/>
        <v>wearables</v>
      </c>
      <c r="S1315" s="10">
        <f t="shared" si="122"/>
        <v>42402.709652777776</v>
      </c>
      <c r="T1315" s="10">
        <f t="shared" si="12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6">
        <f t="shared" si="120"/>
        <v>184.36</v>
      </c>
      <c r="N1316" t="b">
        <v>0</v>
      </c>
      <c r="O1316" t="s">
        <v>8273</v>
      </c>
      <c r="P1316">
        <f t="shared" si="121"/>
        <v>1</v>
      </c>
      <c r="Q1316" t="str">
        <f t="shared" si="124"/>
        <v>technology</v>
      </c>
      <c r="R1316" t="str">
        <f t="shared" si="125"/>
        <v>wearables</v>
      </c>
      <c r="S1316" s="10">
        <f t="shared" si="122"/>
        <v>42604.669675925921</v>
      </c>
      <c r="T1316" s="10">
        <f t="shared" si="12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6">
        <f t="shared" si="120"/>
        <v>162.91999999999999</v>
      </c>
      <c r="N1317" t="b">
        <v>0</v>
      </c>
      <c r="O1317" t="s">
        <v>8273</v>
      </c>
      <c r="P1317">
        <f t="shared" si="121"/>
        <v>40</v>
      </c>
      <c r="Q1317" t="str">
        <f t="shared" si="124"/>
        <v>technology</v>
      </c>
      <c r="R1317" t="str">
        <f t="shared" si="125"/>
        <v>wearables</v>
      </c>
      <c r="S1317" s="10">
        <f t="shared" si="122"/>
        <v>42278.498240740737</v>
      </c>
      <c r="T1317" s="10">
        <f t="shared" si="12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6">
        <f t="shared" si="120"/>
        <v>1</v>
      </c>
      <c r="N1318" t="b">
        <v>0</v>
      </c>
      <c r="O1318" t="s">
        <v>8273</v>
      </c>
      <c r="P1318">
        <f t="shared" si="121"/>
        <v>0</v>
      </c>
      <c r="Q1318" t="str">
        <f t="shared" si="124"/>
        <v>technology</v>
      </c>
      <c r="R1318" t="str">
        <f t="shared" si="125"/>
        <v>wearables</v>
      </c>
      <c r="S1318" s="10">
        <f t="shared" si="122"/>
        <v>42393.961909722217</v>
      </c>
      <c r="T1318" s="10">
        <f t="shared" si="12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6">
        <f t="shared" si="120"/>
        <v>603.53</v>
      </c>
      <c r="N1319" t="b">
        <v>0</v>
      </c>
      <c r="O1319" t="s">
        <v>8273</v>
      </c>
      <c r="P1319">
        <f t="shared" si="121"/>
        <v>6</v>
      </c>
      <c r="Q1319" t="str">
        <f t="shared" si="124"/>
        <v>technology</v>
      </c>
      <c r="R1319" t="str">
        <f t="shared" si="125"/>
        <v>wearables</v>
      </c>
      <c r="S1319" s="10">
        <f t="shared" si="122"/>
        <v>42520.235486111109</v>
      </c>
      <c r="T1319" s="10">
        <f t="shared" si="12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6">
        <f t="shared" si="120"/>
        <v>45.41</v>
      </c>
      <c r="N1320" t="b">
        <v>0</v>
      </c>
      <c r="O1320" t="s">
        <v>8273</v>
      </c>
      <c r="P1320">
        <f t="shared" si="121"/>
        <v>15</v>
      </c>
      <c r="Q1320" t="str">
        <f t="shared" si="124"/>
        <v>technology</v>
      </c>
      <c r="R1320" t="str">
        <f t="shared" si="125"/>
        <v>wearables</v>
      </c>
      <c r="S1320" s="10">
        <f t="shared" si="122"/>
        <v>41985.043657407412</v>
      </c>
      <c r="T1320" s="10">
        <f t="shared" si="12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6">
        <f t="shared" si="120"/>
        <v>97.33</v>
      </c>
      <c r="N1321" t="b">
        <v>0</v>
      </c>
      <c r="O1321" t="s">
        <v>8273</v>
      </c>
      <c r="P1321">
        <f t="shared" si="121"/>
        <v>15</v>
      </c>
      <c r="Q1321" t="str">
        <f t="shared" si="124"/>
        <v>technology</v>
      </c>
      <c r="R1321" t="str">
        <f t="shared" si="125"/>
        <v>wearables</v>
      </c>
      <c r="S1321" s="10">
        <f t="shared" si="122"/>
        <v>41816.812094907407</v>
      </c>
      <c r="T1321" s="10">
        <f t="shared" si="12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6">
        <f t="shared" si="120"/>
        <v>167.67</v>
      </c>
      <c r="N1322" t="b">
        <v>0</v>
      </c>
      <c r="O1322" t="s">
        <v>8273</v>
      </c>
      <c r="P1322">
        <f t="shared" si="121"/>
        <v>1</v>
      </c>
      <c r="Q1322" t="str">
        <f t="shared" si="124"/>
        <v>technology</v>
      </c>
      <c r="R1322" t="str">
        <f t="shared" si="125"/>
        <v>wearables</v>
      </c>
      <c r="S1322" s="10">
        <f t="shared" si="122"/>
        <v>42705.690347222218</v>
      </c>
      <c r="T1322" s="10">
        <f t="shared" si="12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6">
        <f t="shared" si="120"/>
        <v>859.86</v>
      </c>
      <c r="N1323" t="b">
        <v>0</v>
      </c>
      <c r="O1323" t="s">
        <v>8273</v>
      </c>
      <c r="P1323">
        <f t="shared" si="121"/>
        <v>1</v>
      </c>
      <c r="Q1323" t="str">
        <f t="shared" si="124"/>
        <v>technology</v>
      </c>
      <c r="R1323" t="str">
        <f t="shared" si="125"/>
        <v>wearables</v>
      </c>
      <c r="S1323" s="10">
        <f t="shared" si="122"/>
        <v>42697.74927083333</v>
      </c>
      <c r="T1323" s="10">
        <f t="shared" si="12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6">
        <f t="shared" si="120"/>
        <v>26.5</v>
      </c>
      <c r="N1324" t="b">
        <v>0</v>
      </c>
      <c r="O1324" t="s">
        <v>8273</v>
      </c>
      <c r="P1324">
        <f t="shared" si="121"/>
        <v>0</v>
      </c>
      <c r="Q1324" t="str">
        <f t="shared" si="124"/>
        <v>technology</v>
      </c>
      <c r="R1324" t="str">
        <f t="shared" si="125"/>
        <v>wearables</v>
      </c>
      <c r="S1324" s="10">
        <f t="shared" si="122"/>
        <v>42115.656539351854</v>
      </c>
      <c r="T1324" s="10">
        <f t="shared" si="12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6">
        <f t="shared" si="120"/>
        <v>30.27</v>
      </c>
      <c r="N1325" t="b">
        <v>0</v>
      </c>
      <c r="O1325" t="s">
        <v>8273</v>
      </c>
      <c r="P1325">
        <f t="shared" si="121"/>
        <v>9</v>
      </c>
      <c r="Q1325" t="str">
        <f t="shared" si="124"/>
        <v>technology</v>
      </c>
      <c r="R1325" t="str">
        <f t="shared" si="125"/>
        <v>wearables</v>
      </c>
      <c r="S1325" s="10">
        <f t="shared" si="122"/>
        <v>42451.698449074072</v>
      </c>
      <c r="T1325" s="10">
        <f t="shared" si="12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6">
        <f t="shared" si="120"/>
        <v>54.67</v>
      </c>
      <c r="N1326" t="b">
        <v>0</v>
      </c>
      <c r="O1326" t="s">
        <v>8273</v>
      </c>
      <c r="P1326">
        <f t="shared" si="121"/>
        <v>10</v>
      </c>
      <c r="Q1326" t="str">
        <f t="shared" si="124"/>
        <v>technology</v>
      </c>
      <c r="R1326" t="str">
        <f t="shared" si="125"/>
        <v>wearables</v>
      </c>
      <c r="S1326" s="10">
        <f t="shared" si="122"/>
        <v>42626.633703703701</v>
      </c>
      <c r="T1326" s="10">
        <f t="shared" si="12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6">
        <f t="shared" si="120"/>
        <v>60.75</v>
      </c>
      <c r="N1327" t="b">
        <v>0</v>
      </c>
      <c r="O1327" t="s">
        <v>8273</v>
      </c>
      <c r="P1327">
        <f t="shared" si="121"/>
        <v>2</v>
      </c>
      <c r="Q1327" t="str">
        <f t="shared" si="124"/>
        <v>technology</v>
      </c>
      <c r="R1327" t="str">
        <f t="shared" si="125"/>
        <v>wearables</v>
      </c>
      <c r="S1327" s="10">
        <f t="shared" si="122"/>
        <v>42704.086053240739</v>
      </c>
      <c r="T1327" s="10">
        <f t="shared" si="12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6">
        <f t="shared" si="120"/>
        <v>102.73</v>
      </c>
      <c r="N1328" t="b">
        <v>0</v>
      </c>
      <c r="O1328" t="s">
        <v>8273</v>
      </c>
      <c r="P1328">
        <f t="shared" si="121"/>
        <v>1</v>
      </c>
      <c r="Q1328" t="str">
        <f t="shared" si="124"/>
        <v>technology</v>
      </c>
      <c r="R1328" t="str">
        <f t="shared" si="125"/>
        <v>wearables</v>
      </c>
      <c r="S1328" s="10">
        <f t="shared" si="122"/>
        <v>41974.791990740734</v>
      </c>
      <c r="T1328" s="10">
        <f t="shared" si="12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6">
        <f t="shared" si="120"/>
        <v>41.59</v>
      </c>
      <c r="N1329" t="b">
        <v>0</v>
      </c>
      <c r="O1329" t="s">
        <v>8273</v>
      </c>
      <c r="P1329">
        <f t="shared" si="121"/>
        <v>4</v>
      </c>
      <c r="Q1329" t="str">
        <f t="shared" si="124"/>
        <v>technology</v>
      </c>
      <c r="R1329" t="str">
        <f t="shared" si="125"/>
        <v>wearables</v>
      </c>
      <c r="S1329" s="10">
        <f t="shared" si="122"/>
        <v>42123.678645833337</v>
      </c>
      <c r="T1329" s="10">
        <f t="shared" si="12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6">
        <f t="shared" si="120"/>
        <v>116.53</v>
      </c>
      <c r="N1330" t="b">
        <v>0</v>
      </c>
      <c r="O1330" t="s">
        <v>8273</v>
      </c>
      <c r="P1330">
        <f t="shared" si="121"/>
        <v>2</v>
      </c>
      <c r="Q1330" t="str">
        <f t="shared" si="124"/>
        <v>technology</v>
      </c>
      <c r="R1330" t="str">
        <f t="shared" si="125"/>
        <v>wearables</v>
      </c>
      <c r="S1330" s="10">
        <f t="shared" si="122"/>
        <v>42612.642754629633</v>
      </c>
      <c r="T1330" s="10">
        <f t="shared" si="12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6">
        <f t="shared" si="120"/>
        <v>45.33</v>
      </c>
      <c r="N1331" t="b">
        <v>0</v>
      </c>
      <c r="O1331" t="s">
        <v>8273</v>
      </c>
      <c r="P1331">
        <f t="shared" si="121"/>
        <v>1</v>
      </c>
      <c r="Q1331" t="str">
        <f t="shared" si="124"/>
        <v>technology</v>
      </c>
      <c r="R1331" t="str">
        <f t="shared" si="125"/>
        <v>wearables</v>
      </c>
      <c r="S1331" s="10">
        <f t="shared" si="122"/>
        <v>41935.221585648149</v>
      </c>
      <c r="T1331" s="10">
        <f t="shared" si="12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6">
        <f t="shared" si="120"/>
        <v>157.46</v>
      </c>
      <c r="N1332" t="b">
        <v>0</v>
      </c>
      <c r="O1332" t="s">
        <v>8273</v>
      </c>
      <c r="P1332">
        <f t="shared" si="121"/>
        <v>22</v>
      </c>
      <c r="Q1332" t="str">
        <f t="shared" si="124"/>
        <v>technology</v>
      </c>
      <c r="R1332" t="str">
        <f t="shared" si="125"/>
        <v>wearables</v>
      </c>
      <c r="S1332" s="10">
        <f t="shared" si="122"/>
        <v>42522.276724537034</v>
      </c>
      <c r="T1332" s="10">
        <f t="shared" si="12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6">
        <f t="shared" si="120"/>
        <v>100.5</v>
      </c>
      <c r="N1333" t="b">
        <v>0</v>
      </c>
      <c r="O1333" t="s">
        <v>8273</v>
      </c>
      <c r="P1333">
        <f t="shared" si="121"/>
        <v>1</v>
      </c>
      <c r="Q1333" t="str">
        <f t="shared" si="124"/>
        <v>technology</v>
      </c>
      <c r="R1333" t="str">
        <f t="shared" si="125"/>
        <v>wearables</v>
      </c>
      <c r="S1333" s="10">
        <f t="shared" si="122"/>
        <v>42569.50409722222</v>
      </c>
      <c r="T1333" s="10">
        <f t="shared" si="12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6" t="e">
        <f t="shared" si="120"/>
        <v>#DIV/0!</v>
      </c>
      <c r="N1334" t="b">
        <v>0</v>
      </c>
      <c r="O1334" t="s">
        <v>8273</v>
      </c>
      <c r="P1334">
        <f t="shared" si="121"/>
        <v>0</v>
      </c>
      <c r="Q1334" t="str">
        <f t="shared" si="124"/>
        <v>technology</v>
      </c>
      <c r="R1334" t="str">
        <f t="shared" si="125"/>
        <v>wearables</v>
      </c>
      <c r="S1334" s="10">
        <f t="shared" si="122"/>
        <v>42732.060277777782</v>
      </c>
      <c r="T1334" s="10">
        <f t="shared" si="12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6" t="e">
        <f t="shared" si="120"/>
        <v>#DIV/0!</v>
      </c>
      <c r="N1335" t="b">
        <v>0</v>
      </c>
      <c r="O1335" t="s">
        <v>8273</v>
      </c>
      <c r="P1335">
        <f t="shared" si="121"/>
        <v>0</v>
      </c>
      <c r="Q1335" t="str">
        <f t="shared" si="124"/>
        <v>technology</v>
      </c>
      <c r="R1335" t="str">
        <f t="shared" si="125"/>
        <v>wearables</v>
      </c>
      <c r="S1335" s="10">
        <f t="shared" si="122"/>
        <v>41806.106770833336</v>
      </c>
      <c r="T1335" s="10">
        <f t="shared" si="12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6">
        <f t="shared" si="120"/>
        <v>51.82</v>
      </c>
      <c r="N1336" t="b">
        <v>0</v>
      </c>
      <c r="O1336" t="s">
        <v>8273</v>
      </c>
      <c r="P1336">
        <f t="shared" si="121"/>
        <v>11</v>
      </c>
      <c r="Q1336" t="str">
        <f t="shared" si="124"/>
        <v>technology</v>
      </c>
      <c r="R1336" t="str">
        <f t="shared" si="125"/>
        <v>wearables</v>
      </c>
      <c r="S1336" s="10">
        <f t="shared" si="122"/>
        <v>42410.774155092593</v>
      </c>
      <c r="T1336" s="10">
        <f t="shared" si="12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6">
        <f t="shared" si="120"/>
        <v>308.75</v>
      </c>
      <c r="N1337" t="b">
        <v>0</v>
      </c>
      <c r="O1337" t="s">
        <v>8273</v>
      </c>
      <c r="P1337">
        <f t="shared" si="121"/>
        <v>20</v>
      </c>
      <c r="Q1337" t="str">
        <f t="shared" si="124"/>
        <v>technology</v>
      </c>
      <c r="R1337" t="str">
        <f t="shared" si="125"/>
        <v>wearables</v>
      </c>
      <c r="S1337" s="10">
        <f t="shared" si="122"/>
        <v>42313.936365740738</v>
      </c>
      <c r="T1337" s="10">
        <f t="shared" si="12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6">
        <f t="shared" si="120"/>
        <v>379.23</v>
      </c>
      <c r="N1338" t="b">
        <v>0</v>
      </c>
      <c r="O1338" t="s">
        <v>8273</v>
      </c>
      <c r="P1338">
        <f t="shared" si="121"/>
        <v>85</v>
      </c>
      <c r="Q1338" t="str">
        <f t="shared" si="124"/>
        <v>technology</v>
      </c>
      <c r="R1338" t="str">
        <f t="shared" si="125"/>
        <v>wearables</v>
      </c>
      <c r="S1338" s="10">
        <f t="shared" si="122"/>
        <v>41955.863750000004</v>
      </c>
      <c r="T1338" s="10">
        <f t="shared" si="12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6">
        <f t="shared" si="120"/>
        <v>176.36</v>
      </c>
      <c r="N1339" t="b">
        <v>0</v>
      </c>
      <c r="O1339" t="s">
        <v>8273</v>
      </c>
      <c r="P1339">
        <f t="shared" si="121"/>
        <v>49</v>
      </c>
      <c r="Q1339" t="str">
        <f t="shared" si="124"/>
        <v>technology</v>
      </c>
      <c r="R1339" t="str">
        <f t="shared" si="125"/>
        <v>wearables</v>
      </c>
      <c r="S1339" s="10">
        <f t="shared" si="122"/>
        <v>42767.577303240745</v>
      </c>
      <c r="T1339" s="10">
        <f t="shared" si="12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6">
        <f t="shared" si="120"/>
        <v>66.069999999999993</v>
      </c>
      <c r="N1340" t="b">
        <v>0</v>
      </c>
      <c r="O1340" t="s">
        <v>8273</v>
      </c>
      <c r="P1340">
        <f t="shared" si="121"/>
        <v>3</v>
      </c>
      <c r="Q1340" t="str">
        <f t="shared" si="124"/>
        <v>technology</v>
      </c>
      <c r="R1340" t="str">
        <f t="shared" si="125"/>
        <v>wearables</v>
      </c>
      <c r="S1340" s="10">
        <f t="shared" si="122"/>
        <v>42188.803622685184</v>
      </c>
      <c r="T1340" s="10">
        <f t="shared" si="12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6">
        <f t="shared" si="120"/>
        <v>89.65</v>
      </c>
      <c r="N1341" t="b">
        <v>0</v>
      </c>
      <c r="O1341" t="s">
        <v>8273</v>
      </c>
      <c r="P1341">
        <f t="shared" si="121"/>
        <v>7</v>
      </c>
      <c r="Q1341" t="str">
        <f t="shared" si="124"/>
        <v>technology</v>
      </c>
      <c r="R1341" t="str">
        <f t="shared" si="125"/>
        <v>wearables</v>
      </c>
      <c r="S1341" s="10">
        <f t="shared" si="122"/>
        <v>41936.647164351853</v>
      </c>
      <c r="T1341" s="10">
        <f t="shared" si="12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6" t="e">
        <f t="shared" si="120"/>
        <v>#DIV/0!</v>
      </c>
      <c r="N1342" t="b">
        <v>0</v>
      </c>
      <c r="O1342" t="s">
        <v>8273</v>
      </c>
      <c r="P1342">
        <f t="shared" si="121"/>
        <v>0</v>
      </c>
      <c r="Q1342" t="str">
        <f t="shared" si="124"/>
        <v>technology</v>
      </c>
      <c r="R1342" t="str">
        <f t="shared" si="125"/>
        <v>wearables</v>
      </c>
      <c r="S1342" s="10">
        <f t="shared" si="122"/>
        <v>41836.595520833333</v>
      </c>
      <c r="T1342" s="10">
        <f t="shared" si="12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6">
        <f t="shared" si="120"/>
        <v>382.39</v>
      </c>
      <c r="N1343" t="b">
        <v>0</v>
      </c>
      <c r="O1343" t="s">
        <v>8273</v>
      </c>
      <c r="P1343">
        <f t="shared" si="121"/>
        <v>70</v>
      </c>
      <c r="Q1343" t="str">
        <f t="shared" si="124"/>
        <v>technology</v>
      </c>
      <c r="R1343" t="str">
        <f t="shared" si="125"/>
        <v>wearables</v>
      </c>
      <c r="S1343" s="10">
        <f t="shared" si="122"/>
        <v>42612.624039351853</v>
      </c>
      <c r="T1343" s="10">
        <f t="shared" si="12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6">
        <f t="shared" si="120"/>
        <v>100</v>
      </c>
      <c r="N1344" t="b">
        <v>0</v>
      </c>
      <c r="O1344" t="s">
        <v>8273</v>
      </c>
      <c r="P1344">
        <f t="shared" si="121"/>
        <v>0</v>
      </c>
      <c r="Q1344" t="str">
        <f t="shared" si="124"/>
        <v>technology</v>
      </c>
      <c r="R1344" t="str">
        <f t="shared" si="125"/>
        <v>wearables</v>
      </c>
      <c r="S1344" s="10">
        <f t="shared" si="122"/>
        <v>42172.816423611104</v>
      </c>
      <c r="T1344" s="10">
        <f t="shared" si="12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6">
        <f t="shared" si="120"/>
        <v>158.36000000000001</v>
      </c>
      <c r="N1345" t="b">
        <v>0</v>
      </c>
      <c r="O1345" t="s">
        <v>8273</v>
      </c>
      <c r="P1345">
        <f t="shared" si="121"/>
        <v>102</v>
      </c>
      <c r="Q1345" t="str">
        <f t="shared" si="124"/>
        <v>technology</v>
      </c>
      <c r="R1345" t="str">
        <f t="shared" si="125"/>
        <v>wearables</v>
      </c>
      <c r="S1345" s="10">
        <f t="shared" si="122"/>
        <v>42542.526423611111</v>
      </c>
      <c r="T1345" s="10">
        <f t="shared" si="12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6">
        <f t="shared" ref="M1346:M1409" si="126">ROUND(SUM(E1346/L1346),2)</f>
        <v>40.76</v>
      </c>
      <c r="N1346" t="b">
        <v>1</v>
      </c>
      <c r="O1346" t="s">
        <v>8274</v>
      </c>
      <c r="P1346">
        <f t="shared" ref="P1346:P1409" si="127">+ROUND(SUM(E1346/D1346)*100,0)</f>
        <v>378</v>
      </c>
      <c r="Q1346" t="str">
        <f t="shared" si="124"/>
        <v>publishing</v>
      </c>
      <c r="R1346" t="str">
        <f t="shared" si="125"/>
        <v>nonfiction</v>
      </c>
      <c r="S1346" s="10">
        <f t="shared" ref="S1346:S1409" si="128">(((J1346/60)/60)/24)+DATE(1970,1,1)</f>
        <v>42522.789803240739</v>
      </c>
      <c r="T1346" s="10">
        <f t="shared" ref="T1346:T1409" si="129"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6">
        <f t="shared" si="126"/>
        <v>53.57</v>
      </c>
      <c r="N1347" t="b">
        <v>1</v>
      </c>
      <c r="O1347" t="s">
        <v>8274</v>
      </c>
      <c r="P1347">
        <f t="shared" si="127"/>
        <v>125</v>
      </c>
      <c r="Q1347" t="str">
        <f t="shared" ref="Q1347:Q1410" si="130">LEFT(O1347,FIND("/",O1347)-1)</f>
        <v>publishing</v>
      </c>
      <c r="R1347" t="str">
        <f t="shared" ref="R1347:R1410" si="131">RIGHT(O1347,LEN(O1347)-FIND("/",O1347))</f>
        <v>nonfiction</v>
      </c>
      <c r="S1347" s="10">
        <f t="shared" si="128"/>
        <v>41799.814340277779</v>
      </c>
      <c r="T1347" s="10">
        <f t="shared" si="129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6">
        <f t="shared" si="126"/>
        <v>48.45</v>
      </c>
      <c r="N1348" t="b">
        <v>1</v>
      </c>
      <c r="O1348" t="s">
        <v>8274</v>
      </c>
      <c r="P1348">
        <f t="shared" si="127"/>
        <v>147</v>
      </c>
      <c r="Q1348" t="str">
        <f t="shared" si="130"/>
        <v>publishing</v>
      </c>
      <c r="R1348" t="str">
        <f t="shared" si="131"/>
        <v>nonfiction</v>
      </c>
      <c r="S1348" s="10">
        <f t="shared" si="128"/>
        <v>41422.075821759259</v>
      </c>
      <c r="T1348" s="10">
        <f t="shared" si="129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6">
        <f t="shared" si="126"/>
        <v>82.42</v>
      </c>
      <c r="N1349" t="b">
        <v>1</v>
      </c>
      <c r="O1349" t="s">
        <v>8274</v>
      </c>
      <c r="P1349">
        <f t="shared" si="127"/>
        <v>102</v>
      </c>
      <c r="Q1349" t="str">
        <f t="shared" si="130"/>
        <v>publishing</v>
      </c>
      <c r="R1349" t="str">
        <f t="shared" si="131"/>
        <v>nonfiction</v>
      </c>
      <c r="S1349" s="10">
        <f t="shared" si="128"/>
        <v>42040.638020833328</v>
      </c>
      <c r="T1349" s="10">
        <f t="shared" si="129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6">
        <f t="shared" si="126"/>
        <v>230.19</v>
      </c>
      <c r="N1350" t="b">
        <v>1</v>
      </c>
      <c r="O1350" t="s">
        <v>8274</v>
      </c>
      <c r="P1350">
        <f t="shared" si="127"/>
        <v>102</v>
      </c>
      <c r="Q1350" t="str">
        <f t="shared" si="130"/>
        <v>publishing</v>
      </c>
      <c r="R1350" t="str">
        <f t="shared" si="131"/>
        <v>nonfiction</v>
      </c>
      <c r="S1350" s="10">
        <f t="shared" si="128"/>
        <v>41963.506168981476</v>
      </c>
      <c r="T1350" s="10">
        <f t="shared" si="129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6">
        <f t="shared" si="126"/>
        <v>59.36</v>
      </c>
      <c r="N1351" t="b">
        <v>1</v>
      </c>
      <c r="O1351" t="s">
        <v>8274</v>
      </c>
      <c r="P1351">
        <f t="shared" si="127"/>
        <v>204</v>
      </c>
      <c r="Q1351" t="str">
        <f t="shared" si="130"/>
        <v>publishing</v>
      </c>
      <c r="R1351" t="str">
        <f t="shared" si="131"/>
        <v>nonfiction</v>
      </c>
      <c r="S1351" s="10">
        <f t="shared" si="128"/>
        <v>42317.33258101852</v>
      </c>
      <c r="T1351" s="10">
        <f t="shared" si="129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6">
        <f t="shared" si="126"/>
        <v>66.7</v>
      </c>
      <c r="N1352" t="b">
        <v>1</v>
      </c>
      <c r="O1352" t="s">
        <v>8274</v>
      </c>
      <c r="P1352">
        <f t="shared" si="127"/>
        <v>104</v>
      </c>
      <c r="Q1352" t="str">
        <f t="shared" si="130"/>
        <v>publishing</v>
      </c>
      <c r="R1352" t="str">
        <f t="shared" si="131"/>
        <v>nonfiction</v>
      </c>
      <c r="S1352" s="10">
        <f t="shared" si="128"/>
        <v>42334.013124999998</v>
      </c>
      <c r="T1352" s="10">
        <f t="shared" si="129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6">
        <f t="shared" si="126"/>
        <v>168.78</v>
      </c>
      <c r="N1353" t="b">
        <v>1</v>
      </c>
      <c r="O1353" t="s">
        <v>8274</v>
      </c>
      <c r="P1353">
        <f t="shared" si="127"/>
        <v>101</v>
      </c>
      <c r="Q1353" t="str">
        <f t="shared" si="130"/>
        <v>publishing</v>
      </c>
      <c r="R1353" t="str">
        <f t="shared" si="131"/>
        <v>nonfiction</v>
      </c>
      <c r="S1353" s="10">
        <f t="shared" si="128"/>
        <v>42382.74009259259</v>
      </c>
      <c r="T1353" s="10">
        <f t="shared" si="12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6">
        <f t="shared" si="126"/>
        <v>59.97</v>
      </c>
      <c r="N1354" t="b">
        <v>1</v>
      </c>
      <c r="O1354" t="s">
        <v>8274</v>
      </c>
      <c r="P1354">
        <f t="shared" si="127"/>
        <v>136</v>
      </c>
      <c r="Q1354" t="str">
        <f t="shared" si="130"/>
        <v>publishing</v>
      </c>
      <c r="R1354" t="str">
        <f t="shared" si="131"/>
        <v>nonfiction</v>
      </c>
      <c r="S1354" s="10">
        <f t="shared" si="128"/>
        <v>42200.578310185185</v>
      </c>
      <c r="T1354" s="10">
        <f t="shared" si="129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6">
        <f t="shared" si="126"/>
        <v>31.81</v>
      </c>
      <c r="N1355" t="b">
        <v>1</v>
      </c>
      <c r="O1355" t="s">
        <v>8274</v>
      </c>
      <c r="P1355">
        <f t="shared" si="127"/>
        <v>134</v>
      </c>
      <c r="Q1355" t="str">
        <f t="shared" si="130"/>
        <v>publishing</v>
      </c>
      <c r="R1355" t="str">
        <f t="shared" si="131"/>
        <v>nonfiction</v>
      </c>
      <c r="S1355" s="10">
        <f t="shared" si="128"/>
        <v>41309.11791666667</v>
      </c>
      <c r="T1355" s="10">
        <f t="shared" si="129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6">
        <f t="shared" si="126"/>
        <v>24.42</v>
      </c>
      <c r="N1356" t="b">
        <v>1</v>
      </c>
      <c r="O1356" t="s">
        <v>8274</v>
      </c>
      <c r="P1356">
        <f t="shared" si="127"/>
        <v>130</v>
      </c>
      <c r="Q1356" t="str">
        <f t="shared" si="130"/>
        <v>publishing</v>
      </c>
      <c r="R1356" t="str">
        <f t="shared" si="131"/>
        <v>nonfiction</v>
      </c>
      <c r="S1356" s="10">
        <f t="shared" si="128"/>
        <v>42502.807627314818</v>
      </c>
      <c r="T1356" s="10">
        <f t="shared" si="129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6">
        <f t="shared" si="126"/>
        <v>25.35</v>
      </c>
      <c r="N1357" t="b">
        <v>1</v>
      </c>
      <c r="O1357" t="s">
        <v>8274</v>
      </c>
      <c r="P1357">
        <f t="shared" si="127"/>
        <v>123</v>
      </c>
      <c r="Q1357" t="str">
        <f t="shared" si="130"/>
        <v>publishing</v>
      </c>
      <c r="R1357" t="str">
        <f t="shared" si="131"/>
        <v>nonfiction</v>
      </c>
      <c r="S1357" s="10">
        <f t="shared" si="128"/>
        <v>41213.254687499997</v>
      </c>
      <c r="T1357" s="10">
        <f t="shared" si="129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6">
        <f t="shared" si="126"/>
        <v>71.44</v>
      </c>
      <c r="N1358" t="b">
        <v>1</v>
      </c>
      <c r="O1358" t="s">
        <v>8274</v>
      </c>
      <c r="P1358">
        <f t="shared" si="127"/>
        <v>183</v>
      </c>
      <c r="Q1358" t="str">
        <f t="shared" si="130"/>
        <v>publishing</v>
      </c>
      <c r="R1358" t="str">
        <f t="shared" si="131"/>
        <v>nonfiction</v>
      </c>
      <c r="S1358" s="10">
        <f t="shared" si="128"/>
        <v>41430.038888888892</v>
      </c>
      <c r="T1358" s="10">
        <f t="shared" si="129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6">
        <f t="shared" si="126"/>
        <v>38.549999999999997</v>
      </c>
      <c r="N1359" t="b">
        <v>1</v>
      </c>
      <c r="O1359" t="s">
        <v>8274</v>
      </c>
      <c r="P1359">
        <f t="shared" si="127"/>
        <v>125</v>
      </c>
      <c r="Q1359" t="str">
        <f t="shared" si="130"/>
        <v>publishing</v>
      </c>
      <c r="R1359" t="str">
        <f t="shared" si="131"/>
        <v>nonfiction</v>
      </c>
      <c r="S1359" s="10">
        <f t="shared" si="128"/>
        <v>41304.962233796294</v>
      </c>
      <c r="T1359" s="10">
        <f t="shared" si="129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6">
        <f t="shared" si="126"/>
        <v>68.37</v>
      </c>
      <c r="N1360" t="b">
        <v>1</v>
      </c>
      <c r="O1360" t="s">
        <v>8274</v>
      </c>
      <c r="P1360">
        <f t="shared" si="127"/>
        <v>112</v>
      </c>
      <c r="Q1360" t="str">
        <f t="shared" si="130"/>
        <v>publishing</v>
      </c>
      <c r="R1360" t="str">
        <f t="shared" si="131"/>
        <v>nonfiction</v>
      </c>
      <c r="S1360" s="10">
        <f t="shared" si="128"/>
        <v>40689.570868055554</v>
      </c>
      <c r="T1360" s="10">
        <f t="shared" si="12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6">
        <f t="shared" si="126"/>
        <v>40.21</v>
      </c>
      <c r="N1361" t="b">
        <v>1</v>
      </c>
      <c r="O1361" t="s">
        <v>8274</v>
      </c>
      <c r="P1361">
        <f t="shared" si="127"/>
        <v>116</v>
      </c>
      <c r="Q1361" t="str">
        <f t="shared" si="130"/>
        <v>publishing</v>
      </c>
      <c r="R1361" t="str">
        <f t="shared" si="131"/>
        <v>nonfiction</v>
      </c>
      <c r="S1361" s="10">
        <f t="shared" si="128"/>
        <v>40668.814699074072</v>
      </c>
      <c r="T1361" s="10">
        <f t="shared" si="129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6">
        <f t="shared" si="126"/>
        <v>32.07</v>
      </c>
      <c r="N1362" t="b">
        <v>1</v>
      </c>
      <c r="O1362" t="s">
        <v>8274</v>
      </c>
      <c r="P1362">
        <f t="shared" si="127"/>
        <v>173</v>
      </c>
      <c r="Q1362" t="str">
        <f t="shared" si="130"/>
        <v>publishing</v>
      </c>
      <c r="R1362" t="str">
        <f t="shared" si="131"/>
        <v>nonfiction</v>
      </c>
      <c r="S1362" s="10">
        <f t="shared" si="128"/>
        <v>41095.900694444441</v>
      </c>
      <c r="T1362" s="10">
        <f t="shared" si="129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6">
        <f t="shared" si="126"/>
        <v>28.63</v>
      </c>
      <c r="N1363" t="b">
        <v>1</v>
      </c>
      <c r="O1363" t="s">
        <v>8274</v>
      </c>
      <c r="P1363">
        <f t="shared" si="127"/>
        <v>126</v>
      </c>
      <c r="Q1363" t="str">
        <f t="shared" si="130"/>
        <v>publishing</v>
      </c>
      <c r="R1363" t="str">
        <f t="shared" si="131"/>
        <v>nonfiction</v>
      </c>
      <c r="S1363" s="10">
        <f t="shared" si="128"/>
        <v>41781.717268518521</v>
      </c>
      <c r="T1363" s="10">
        <f t="shared" si="129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6">
        <f t="shared" si="126"/>
        <v>43.64</v>
      </c>
      <c r="N1364" t="b">
        <v>1</v>
      </c>
      <c r="O1364" t="s">
        <v>8274</v>
      </c>
      <c r="P1364">
        <f t="shared" si="127"/>
        <v>109</v>
      </c>
      <c r="Q1364" t="str">
        <f t="shared" si="130"/>
        <v>publishing</v>
      </c>
      <c r="R1364" t="str">
        <f t="shared" si="131"/>
        <v>nonfiction</v>
      </c>
      <c r="S1364" s="10">
        <f t="shared" si="128"/>
        <v>41464.934386574074</v>
      </c>
      <c r="T1364" s="10">
        <f t="shared" si="129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6">
        <f t="shared" si="126"/>
        <v>40</v>
      </c>
      <c r="N1365" t="b">
        <v>1</v>
      </c>
      <c r="O1365" t="s">
        <v>8274</v>
      </c>
      <c r="P1365">
        <f t="shared" si="127"/>
        <v>100</v>
      </c>
      <c r="Q1365" t="str">
        <f t="shared" si="130"/>
        <v>publishing</v>
      </c>
      <c r="R1365" t="str">
        <f t="shared" si="131"/>
        <v>nonfiction</v>
      </c>
      <c r="S1365" s="10">
        <f t="shared" si="128"/>
        <v>42396.8440625</v>
      </c>
      <c r="T1365" s="10">
        <f t="shared" si="129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6">
        <f t="shared" si="126"/>
        <v>346.04</v>
      </c>
      <c r="N1366" t="b">
        <v>1</v>
      </c>
      <c r="O1366" t="s">
        <v>8276</v>
      </c>
      <c r="P1366">
        <f t="shared" si="127"/>
        <v>119</v>
      </c>
      <c r="Q1366" t="str">
        <f t="shared" si="130"/>
        <v>music</v>
      </c>
      <c r="R1366" t="str">
        <f t="shared" si="131"/>
        <v>rock</v>
      </c>
      <c r="S1366" s="10">
        <f t="shared" si="128"/>
        <v>41951.695671296293</v>
      </c>
      <c r="T1366" s="10">
        <f t="shared" si="129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6">
        <f t="shared" si="126"/>
        <v>81.739999999999995</v>
      </c>
      <c r="N1367" t="b">
        <v>1</v>
      </c>
      <c r="O1367" t="s">
        <v>8276</v>
      </c>
      <c r="P1367">
        <f t="shared" si="127"/>
        <v>100</v>
      </c>
      <c r="Q1367" t="str">
        <f t="shared" si="130"/>
        <v>music</v>
      </c>
      <c r="R1367" t="str">
        <f t="shared" si="131"/>
        <v>rock</v>
      </c>
      <c r="S1367" s="10">
        <f t="shared" si="128"/>
        <v>42049.733240740738</v>
      </c>
      <c r="T1367" s="10">
        <f t="shared" si="129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6">
        <f t="shared" si="126"/>
        <v>64.540000000000006</v>
      </c>
      <c r="N1368" t="b">
        <v>1</v>
      </c>
      <c r="O1368" t="s">
        <v>8276</v>
      </c>
      <c r="P1368">
        <f t="shared" si="127"/>
        <v>126</v>
      </c>
      <c r="Q1368" t="str">
        <f t="shared" si="130"/>
        <v>music</v>
      </c>
      <c r="R1368" t="str">
        <f t="shared" si="131"/>
        <v>rock</v>
      </c>
      <c r="S1368" s="10">
        <f t="shared" si="128"/>
        <v>41924.996099537035</v>
      </c>
      <c r="T1368" s="10">
        <f t="shared" si="129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6">
        <f t="shared" si="126"/>
        <v>63.48</v>
      </c>
      <c r="N1369" t="b">
        <v>1</v>
      </c>
      <c r="O1369" t="s">
        <v>8276</v>
      </c>
      <c r="P1369">
        <f t="shared" si="127"/>
        <v>114</v>
      </c>
      <c r="Q1369" t="str">
        <f t="shared" si="130"/>
        <v>music</v>
      </c>
      <c r="R1369" t="str">
        <f t="shared" si="131"/>
        <v>rock</v>
      </c>
      <c r="S1369" s="10">
        <f t="shared" si="128"/>
        <v>42292.002893518518</v>
      </c>
      <c r="T1369" s="10">
        <f t="shared" si="129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6">
        <f t="shared" si="126"/>
        <v>63.62</v>
      </c>
      <c r="N1370" t="b">
        <v>1</v>
      </c>
      <c r="O1370" t="s">
        <v>8276</v>
      </c>
      <c r="P1370">
        <f t="shared" si="127"/>
        <v>111</v>
      </c>
      <c r="Q1370" t="str">
        <f t="shared" si="130"/>
        <v>music</v>
      </c>
      <c r="R1370" t="str">
        <f t="shared" si="131"/>
        <v>rock</v>
      </c>
      <c r="S1370" s="10">
        <f t="shared" si="128"/>
        <v>42146.190902777773</v>
      </c>
      <c r="T1370" s="10">
        <f t="shared" si="129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6">
        <f t="shared" si="126"/>
        <v>83.97</v>
      </c>
      <c r="N1371" t="b">
        <v>1</v>
      </c>
      <c r="O1371" t="s">
        <v>8276</v>
      </c>
      <c r="P1371">
        <f t="shared" si="127"/>
        <v>105</v>
      </c>
      <c r="Q1371" t="str">
        <f t="shared" si="130"/>
        <v>music</v>
      </c>
      <c r="R1371" t="str">
        <f t="shared" si="131"/>
        <v>rock</v>
      </c>
      <c r="S1371" s="10">
        <f t="shared" si="128"/>
        <v>41710.594282407408</v>
      </c>
      <c r="T1371" s="10">
        <f t="shared" si="129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6">
        <f t="shared" si="126"/>
        <v>77.75</v>
      </c>
      <c r="N1372" t="b">
        <v>1</v>
      </c>
      <c r="O1372" t="s">
        <v>8276</v>
      </c>
      <c r="P1372">
        <f t="shared" si="127"/>
        <v>104</v>
      </c>
      <c r="Q1372" t="str">
        <f t="shared" si="130"/>
        <v>music</v>
      </c>
      <c r="R1372" t="str">
        <f t="shared" si="131"/>
        <v>rock</v>
      </c>
      <c r="S1372" s="10">
        <f t="shared" si="128"/>
        <v>41548.00335648148</v>
      </c>
      <c r="T1372" s="10">
        <f t="shared" si="129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6">
        <f t="shared" si="126"/>
        <v>107.07</v>
      </c>
      <c r="N1373" t="b">
        <v>1</v>
      </c>
      <c r="O1373" t="s">
        <v>8276</v>
      </c>
      <c r="P1373">
        <f t="shared" si="127"/>
        <v>107</v>
      </c>
      <c r="Q1373" t="str">
        <f t="shared" si="130"/>
        <v>music</v>
      </c>
      <c r="R1373" t="str">
        <f t="shared" si="131"/>
        <v>rock</v>
      </c>
      <c r="S1373" s="10">
        <f t="shared" si="128"/>
        <v>42101.758587962962</v>
      </c>
      <c r="T1373" s="10">
        <f t="shared" si="129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6">
        <f t="shared" si="126"/>
        <v>38.75</v>
      </c>
      <c r="N1374" t="b">
        <v>1</v>
      </c>
      <c r="O1374" t="s">
        <v>8276</v>
      </c>
      <c r="P1374">
        <f t="shared" si="127"/>
        <v>124</v>
      </c>
      <c r="Q1374" t="str">
        <f t="shared" si="130"/>
        <v>music</v>
      </c>
      <c r="R1374" t="str">
        <f t="shared" si="131"/>
        <v>rock</v>
      </c>
      <c r="S1374" s="10">
        <f t="shared" si="128"/>
        <v>41072.739953703705</v>
      </c>
      <c r="T1374" s="10">
        <f t="shared" si="129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6">
        <f t="shared" si="126"/>
        <v>201.94</v>
      </c>
      <c r="N1375" t="b">
        <v>1</v>
      </c>
      <c r="O1375" t="s">
        <v>8276</v>
      </c>
      <c r="P1375">
        <f t="shared" si="127"/>
        <v>105</v>
      </c>
      <c r="Q1375" t="str">
        <f t="shared" si="130"/>
        <v>music</v>
      </c>
      <c r="R1375" t="str">
        <f t="shared" si="131"/>
        <v>rock</v>
      </c>
      <c r="S1375" s="10">
        <f t="shared" si="128"/>
        <v>42704.95177083333</v>
      </c>
      <c r="T1375" s="10">
        <f t="shared" si="129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6">
        <f t="shared" si="126"/>
        <v>43.06</v>
      </c>
      <c r="N1376" t="b">
        <v>1</v>
      </c>
      <c r="O1376" t="s">
        <v>8276</v>
      </c>
      <c r="P1376">
        <f t="shared" si="127"/>
        <v>189</v>
      </c>
      <c r="Q1376" t="str">
        <f t="shared" si="130"/>
        <v>music</v>
      </c>
      <c r="R1376" t="str">
        <f t="shared" si="131"/>
        <v>rock</v>
      </c>
      <c r="S1376" s="10">
        <f t="shared" si="128"/>
        <v>42424.161898148144</v>
      </c>
      <c r="T1376" s="10">
        <f t="shared" si="129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6">
        <f t="shared" si="126"/>
        <v>62.87</v>
      </c>
      <c r="N1377" t="b">
        <v>1</v>
      </c>
      <c r="O1377" t="s">
        <v>8276</v>
      </c>
      <c r="P1377">
        <f t="shared" si="127"/>
        <v>171</v>
      </c>
      <c r="Q1377" t="str">
        <f t="shared" si="130"/>
        <v>music</v>
      </c>
      <c r="R1377" t="str">
        <f t="shared" si="131"/>
        <v>rock</v>
      </c>
      <c r="S1377" s="10">
        <f t="shared" si="128"/>
        <v>42720.066192129627</v>
      </c>
      <c r="T1377" s="10">
        <f t="shared" si="129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6">
        <f t="shared" si="126"/>
        <v>55.61</v>
      </c>
      <c r="N1378" t="b">
        <v>1</v>
      </c>
      <c r="O1378" t="s">
        <v>8276</v>
      </c>
      <c r="P1378">
        <f t="shared" si="127"/>
        <v>252</v>
      </c>
      <c r="Q1378" t="str">
        <f t="shared" si="130"/>
        <v>music</v>
      </c>
      <c r="R1378" t="str">
        <f t="shared" si="131"/>
        <v>rock</v>
      </c>
      <c r="S1378" s="10">
        <f t="shared" si="128"/>
        <v>42677.669050925921</v>
      </c>
      <c r="T1378" s="10">
        <f t="shared" si="129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6">
        <f t="shared" si="126"/>
        <v>48.71</v>
      </c>
      <c r="N1379" t="b">
        <v>1</v>
      </c>
      <c r="O1379" t="s">
        <v>8276</v>
      </c>
      <c r="P1379">
        <f t="shared" si="127"/>
        <v>116</v>
      </c>
      <c r="Q1379" t="str">
        <f t="shared" si="130"/>
        <v>music</v>
      </c>
      <c r="R1379" t="str">
        <f t="shared" si="131"/>
        <v>rock</v>
      </c>
      <c r="S1379" s="10">
        <f t="shared" si="128"/>
        <v>42747.219560185185</v>
      </c>
      <c r="T1379" s="10">
        <f t="shared" si="129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6">
        <f t="shared" si="126"/>
        <v>30.58</v>
      </c>
      <c r="N1380" t="b">
        <v>1</v>
      </c>
      <c r="O1380" t="s">
        <v>8276</v>
      </c>
      <c r="P1380">
        <f t="shared" si="127"/>
        <v>203</v>
      </c>
      <c r="Q1380" t="str">
        <f t="shared" si="130"/>
        <v>music</v>
      </c>
      <c r="R1380" t="str">
        <f t="shared" si="131"/>
        <v>rock</v>
      </c>
      <c r="S1380" s="10">
        <f t="shared" si="128"/>
        <v>42568.759374999994</v>
      </c>
      <c r="T1380" s="10">
        <f t="shared" si="129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6">
        <f t="shared" si="126"/>
        <v>73.91</v>
      </c>
      <c r="N1381" t="b">
        <v>1</v>
      </c>
      <c r="O1381" t="s">
        <v>8276</v>
      </c>
      <c r="P1381">
        <f t="shared" si="127"/>
        <v>112</v>
      </c>
      <c r="Q1381" t="str">
        <f t="shared" si="130"/>
        <v>music</v>
      </c>
      <c r="R1381" t="str">
        <f t="shared" si="131"/>
        <v>rock</v>
      </c>
      <c r="S1381" s="10">
        <f t="shared" si="128"/>
        <v>42130.491620370376</v>
      </c>
      <c r="T1381" s="10">
        <f t="shared" si="129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6">
        <f t="shared" si="126"/>
        <v>21.2</v>
      </c>
      <c r="N1382" t="b">
        <v>1</v>
      </c>
      <c r="O1382" t="s">
        <v>8276</v>
      </c>
      <c r="P1382">
        <f t="shared" si="127"/>
        <v>424</v>
      </c>
      <c r="Q1382" t="str">
        <f t="shared" si="130"/>
        <v>music</v>
      </c>
      <c r="R1382" t="str">
        <f t="shared" si="131"/>
        <v>rock</v>
      </c>
      <c r="S1382" s="10">
        <f t="shared" si="128"/>
        <v>42141.762800925921</v>
      </c>
      <c r="T1382" s="10">
        <f t="shared" si="129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6">
        <f t="shared" si="126"/>
        <v>73.36</v>
      </c>
      <c r="N1383" t="b">
        <v>1</v>
      </c>
      <c r="O1383" t="s">
        <v>8276</v>
      </c>
      <c r="P1383">
        <f t="shared" si="127"/>
        <v>107</v>
      </c>
      <c r="Q1383" t="str">
        <f t="shared" si="130"/>
        <v>music</v>
      </c>
      <c r="R1383" t="str">
        <f t="shared" si="131"/>
        <v>rock</v>
      </c>
      <c r="S1383" s="10">
        <f t="shared" si="128"/>
        <v>42703.214409722219</v>
      </c>
      <c r="T1383" s="10">
        <f t="shared" si="129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6">
        <f t="shared" si="126"/>
        <v>56.41</v>
      </c>
      <c r="N1384" t="b">
        <v>1</v>
      </c>
      <c r="O1384" t="s">
        <v>8276</v>
      </c>
      <c r="P1384">
        <f t="shared" si="127"/>
        <v>104</v>
      </c>
      <c r="Q1384" t="str">
        <f t="shared" si="130"/>
        <v>music</v>
      </c>
      <c r="R1384" t="str">
        <f t="shared" si="131"/>
        <v>rock</v>
      </c>
      <c r="S1384" s="10">
        <f t="shared" si="128"/>
        <v>41370.800185185188</v>
      </c>
      <c r="T1384" s="10">
        <f t="shared" si="129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6">
        <f t="shared" si="126"/>
        <v>50.25</v>
      </c>
      <c r="N1385" t="b">
        <v>1</v>
      </c>
      <c r="O1385" t="s">
        <v>8276</v>
      </c>
      <c r="P1385">
        <f t="shared" si="127"/>
        <v>212</v>
      </c>
      <c r="Q1385" t="str">
        <f t="shared" si="130"/>
        <v>music</v>
      </c>
      <c r="R1385" t="str">
        <f t="shared" si="131"/>
        <v>rock</v>
      </c>
      <c r="S1385" s="10">
        <f t="shared" si="128"/>
        <v>42707.074976851851</v>
      </c>
      <c r="T1385" s="10">
        <f t="shared" si="129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6">
        <f t="shared" si="126"/>
        <v>68.94</v>
      </c>
      <c r="N1386" t="b">
        <v>1</v>
      </c>
      <c r="O1386" t="s">
        <v>8276</v>
      </c>
      <c r="P1386">
        <f t="shared" si="127"/>
        <v>124</v>
      </c>
      <c r="Q1386" t="str">
        <f t="shared" si="130"/>
        <v>music</v>
      </c>
      <c r="R1386" t="str">
        <f t="shared" si="131"/>
        <v>rock</v>
      </c>
      <c r="S1386" s="10">
        <f t="shared" si="128"/>
        <v>42160.735208333332</v>
      </c>
      <c r="T1386" s="10">
        <f t="shared" si="129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6">
        <f t="shared" si="126"/>
        <v>65.91</v>
      </c>
      <c r="N1387" t="b">
        <v>1</v>
      </c>
      <c r="O1387" t="s">
        <v>8276</v>
      </c>
      <c r="P1387">
        <f t="shared" si="127"/>
        <v>110</v>
      </c>
      <c r="Q1387" t="str">
        <f t="shared" si="130"/>
        <v>music</v>
      </c>
      <c r="R1387" t="str">
        <f t="shared" si="131"/>
        <v>rock</v>
      </c>
      <c r="S1387" s="10">
        <f t="shared" si="128"/>
        <v>42433.688900462963</v>
      </c>
      <c r="T1387" s="10">
        <f t="shared" si="129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6">
        <f t="shared" si="126"/>
        <v>62.5</v>
      </c>
      <c r="N1388" t="b">
        <v>1</v>
      </c>
      <c r="O1388" t="s">
        <v>8276</v>
      </c>
      <c r="P1388">
        <f t="shared" si="127"/>
        <v>219</v>
      </c>
      <c r="Q1388" t="str">
        <f t="shared" si="130"/>
        <v>music</v>
      </c>
      <c r="R1388" t="str">
        <f t="shared" si="131"/>
        <v>rock</v>
      </c>
      <c r="S1388" s="10">
        <f t="shared" si="128"/>
        <v>42184.646863425922</v>
      </c>
      <c r="T1388" s="10">
        <f t="shared" si="129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6">
        <f t="shared" si="126"/>
        <v>70.06</v>
      </c>
      <c r="N1389" t="b">
        <v>1</v>
      </c>
      <c r="O1389" t="s">
        <v>8276</v>
      </c>
      <c r="P1389">
        <f t="shared" si="127"/>
        <v>137</v>
      </c>
      <c r="Q1389" t="str">
        <f t="shared" si="130"/>
        <v>music</v>
      </c>
      <c r="R1389" t="str">
        <f t="shared" si="131"/>
        <v>rock</v>
      </c>
      <c r="S1389" s="10">
        <f t="shared" si="128"/>
        <v>42126.92123842593</v>
      </c>
      <c r="T1389" s="10">
        <f t="shared" si="129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6">
        <f t="shared" si="126"/>
        <v>60.18</v>
      </c>
      <c r="N1390" t="b">
        <v>1</v>
      </c>
      <c r="O1390" t="s">
        <v>8276</v>
      </c>
      <c r="P1390">
        <f t="shared" si="127"/>
        <v>135</v>
      </c>
      <c r="Q1390" t="str">
        <f t="shared" si="130"/>
        <v>music</v>
      </c>
      <c r="R1390" t="str">
        <f t="shared" si="131"/>
        <v>rock</v>
      </c>
      <c r="S1390" s="10">
        <f t="shared" si="128"/>
        <v>42634.614780092597</v>
      </c>
      <c r="T1390" s="10">
        <f t="shared" si="129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6">
        <f t="shared" si="126"/>
        <v>21.38</v>
      </c>
      <c r="N1391" t="b">
        <v>1</v>
      </c>
      <c r="O1391" t="s">
        <v>8276</v>
      </c>
      <c r="P1391">
        <f t="shared" si="127"/>
        <v>145</v>
      </c>
      <c r="Q1391" t="str">
        <f t="shared" si="130"/>
        <v>music</v>
      </c>
      <c r="R1391" t="str">
        <f t="shared" si="131"/>
        <v>rock</v>
      </c>
      <c r="S1391" s="10">
        <f t="shared" si="128"/>
        <v>42565.480983796297</v>
      </c>
      <c r="T1391" s="10">
        <f t="shared" si="129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6">
        <f t="shared" si="126"/>
        <v>160.79</v>
      </c>
      <c r="N1392" t="b">
        <v>1</v>
      </c>
      <c r="O1392" t="s">
        <v>8276</v>
      </c>
      <c r="P1392">
        <f t="shared" si="127"/>
        <v>109</v>
      </c>
      <c r="Q1392" t="str">
        <f t="shared" si="130"/>
        <v>music</v>
      </c>
      <c r="R1392" t="str">
        <f t="shared" si="131"/>
        <v>rock</v>
      </c>
      <c r="S1392" s="10">
        <f t="shared" si="128"/>
        <v>42087.803310185183</v>
      </c>
      <c r="T1392" s="10">
        <f t="shared" si="129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6">
        <f t="shared" si="126"/>
        <v>42.38</v>
      </c>
      <c r="N1393" t="b">
        <v>1</v>
      </c>
      <c r="O1393" t="s">
        <v>8276</v>
      </c>
      <c r="P1393">
        <f t="shared" si="127"/>
        <v>110</v>
      </c>
      <c r="Q1393" t="str">
        <f t="shared" si="130"/>
        <v>music</v>
      </c>
      <c r="R1393" t="str">
        <f t="shared" si="131"/>
        <v>rock</v>
      </c>
      <c r="S1393" s="10">
        <f t="shared" si="128"/>
        <v>42193.650671296295</v>
      </c>
      <c r="T1393" s="10">
        <f t="shared" si="129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6">
        <f t="shared" si="126"/>
        <v>27.32</v>
      </c>
      <c r="N1394" t="b">
        <v>1</v>
      </c>
      <c r="O1394" t="s">
        <v>8276</v>
      </c>
      <c r="P1394">
        <f t="shared" si="127"/>
        <v>114</v>
      </c>
      <c r="Q1394" t="str">
        <f t="shared" si="130"/>
        <v>music</v>
      </c>
      <c r="R1394" t="str">
        <f t="shared" si="131"/>
        <v>rock</v>
      </c>
      <c r="S1394" s="10">
        <f t="shared" si="128"/>
        <v>42401.154930555553</v>
      </c>
      <c r="T1394" s="10">
        <f t="shared" si="129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6">
        <f t="shared" si="126"/>
        <v>196.83</v>
      </c>
      <c r="N1395" t="b">
        <v>1</v>
      </c>
      <c r="O1395" t="s">
        <v>8276</v>
      </c>
      <c r="P1395">
        <f t="shared" si="127"/>
        <v>102</v>
      </c>
      <c r="Q1395" t="str">
        <f t="shared" si="130"/>
        <v>music</v>
      </c>
      <c r="R1395" t="str">
        <f t="shared" si="131"/>
        <v>rock</v>
      </c>
      <c r="S1395" s="10">
        <f t="shared" si="128"/>
        <v>42553.681979166664</v>
      </c>
      <c r="T1395" s="10">
        <f t="shared" si="129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6">
        <f t="shared" si="126"/>
        <v>53.88</v>
      </c>
      <c r="N1396" t="b">
        <v>1</v>
      </c>
      <c r="O1396" t="s">
        <v>8276</v>
      </c>
      <c r="P1396">
        <f t="shared" si="127"/>
        <v>122</v>
      </c>
      <c r="Q1396" t="str">
        <f t="shared" si="130"/>
        <v>music</v>
      </c>
      <c r="R1396" t="str">
        <f t="shared" si="131"/>
        <v>rock</v>
      </c>
      <c r="S1396" s="10">
        <f t="shared" si="128"/>
        <v>42752.144976851851</v>
      </c>
      <c r="T1396" s="10">
        <f t="shared" si="129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6">
        <f t="shared" si="126"/>
        <v>47.76</v>
      </c>
      <c r="N1397" t="b">
        <v>1</v>
      </c>
      <c r="O1397" t="s">
        <v>8276</v>
      </c>
      <c r="P1397">
        <f t="shared" si="127"/>
        <v>112</v>
      </c>
      <c r="Q1397" t="str">
        <f t="shared" si="130"/>
        <v>music</v>
      </c>
      <c r="R1397" t="str">
        <f t="shared" si="131"/>
        <v>rock</v>
      </c>
      <c r="S1397" s="10">
        <f t="shared" si="128"/>
        <v>42719.90834490741</v>
      </c>
      <c r="T1397" s="10">
        <f t="shared" si="129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6">
        <f t="shared" si="126"/>
        <v>88.19</v>
      </c>
      <c r="N1398" t="b">
        <v>1</v>
      </c>
      <c r="O1398" t="s">
        <v>8276</v>
      </c>
      <c r="P1398">
        <f t="shared" si="127"/>
        <v>107</v>
      </c>
      <c r="Q1398" t="str">
        <f t="shared" si="130"/>
        <v>music</v>
      </c>
      <c r="R1398" t="str">
        <f t="shared" si="131"/>
        <v>rock</v>
      </c>
      <c r="S1398" s="10">
        <f t="shared" si="128"/>
        <v>42018.99863425926</v>
      </c>
      <c r="T1398" s="10">
        <f t="shared" si="129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6">
        <f t="shared" si="126"/>
        <v>72.06</v>
      </c>
      <c r="N1399" t="b">
        <v>1</v>
      </c>
      <c r="O1399" t="s">
        <v>8276</v>
      </c>
      <c r="P1399">
        <f t="shared" si="127"/>
        <v>114</v>
      </c>
      <c r="Q1399" t="str">
        <f t="shared" si="130"/>
        <v>music</v>
      </c>
      <c r="R1399" t="str">
        <f t="shared" si="131"/>
        <v>rock</v>
      </c>
      <c r="S1399" s="10">
        <f t="shared" si="128"/>
        <v>42640.917939814812</v>
      </c>
      <c r="T1399" s="10">
        <f t="shared" si="129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6">
        <f t="shared" si="126"/>
        <v>74.25</v>
      </c>
      <c r="N1400" t="b">
        <v>1</v>
      </c>
      <c r="O1400" t="s">
        <v>8276</v>
      </c>
      <c r="P1400">
        <f t="shared" si="127"/>
        <v>110</v>
      </c>
      <c r="Q1400" t="str">
        <f t="shared" si="130"/>
        <v>music</v>
      </c>
      <c r="R1400" t="str">
        <f t="shared" si="131"/>
        <v>rock</v>
      </c>
      <c r="S1400" s="10">
        <f t="shared" si="128"/>
        <v>42526.874236111107</v>
      </c>
      <c r="T1400" s="10">
        <f t="shared" si="129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6">
        <f t="shared" si="126"/>
        <v>61.7</v>
      </c>
      <c r="N1401" t="b">
        <v>1</v>
      </c>
      <c r="O1401" t="s">
        <v>8276</v>
      </c>
      <c r="P1401">
        <f t="shared" si="127"/>
        <v>126</v>
      </c>
      <c r="Q1401" t="str">
        <f t="shared" si="130"/>
        <v>music</v>
      </c>
      <c r="R1401" t="str">
        <f t="shared" si="131"/>
        <v>rock</v>
      </c>
      <c r="S1401" s="10">
        <f t="shared" si="128"/>
        <v>41889.004317129627</v>
      </c>
      <c r="T1401" s="10">
        <f t="shared" si="129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6">
        <f t="shared" si="126"/>
        <v>17.239999999999998</v>
      </c>
      <c r="N1402" t="b">
        <v>1</v>
      </c>
      <c r="O1402" t="s">
        <v>8276</v>
      </c>
      <c r="P1402">
        <f t="shared" si="127"/>
        <v>167</v>
      </c>
      <c r="Q1402" t="str">
        <f t="shared" si="130"/>
        <v>music</v>
      </c>
      <c r="R1402" t="str">
        <f t="shared" si="131"/>
        <v>rock</v>
      </c>
      <c r="S1402" s="10">
        <f t="shared" si="128"/>
        <v>42498.341122685189</v>
      </c>
      <c r="T1402" s="10">
        <f t="shared" si="129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6">
        <f t="shared" si="126"/>
        <v>51.72</v>
      </c>
      <c r="N1403" t="b">
        <v>1</v>
      </c>
      <c r="O1403" t="s">
        <v>8276</v>
      </c>
      <c r="P1403">
        <f t="shared" si="127"/>
        <v>497</v>
      </c>
      <c r="Q1403" t="str">
        <f t="shared" si="130"/>
        <v>music</v>
      </c>
      <c r="R1403" t="str">
        <f t="shared" si="131"/>
        <v>rock</v>
      </c>
      <c r="S1403" s="10">
        <f t="shared" si="128"/>
        <v>41399.99622685185</v>
      </c>
      <c r="T1403" s="10">
        <f t="shared" si="12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6">
        <f t="shared" si="126"/>
        <v>24.15</v>
      </c>
      <c r="N1404" t="b">
        <v>1</v>
      </c>
      <c r="O1404" t="s">
        <v>8276</v>
      </c>
      <c r="P1404">
        <f t="shared" si="127"/>
        <v>109</v>
      </c>
      <c r="Q1404" t="str">
        <f t="shared" si="130"/>
        <v>music</v>
      </c>
      <c r="R1404" t="str">
        <f t="shared" si="131"/>
        <v>rock</v>
      </c>
      <c r="S1404" s="10">
        <f t="shared" si="128"/>
        <v>42065.053368055553</v>
      </c>
      <c r="T1404" s="10">
        <f t="shared" si="129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6">
        <f t="shared" si="126"/>
        <v>62.17</v>
      </c>
      <c r="N1405" t="b">
        <v>1</v>
      </c>
      <c r="O1405" t="s">
        <v>8276</v>
      </c>
      <c r="P1405">
        <f t="shared" si="127"/>
        <v>103</v>
      </c>
      <c r="Q1405" t="str">
        <f t="shared" si="130"/>
        <v>music</v>
      </c>
      <c r="R1405" t="str">
        <f t="shared" si="131"/>
        <v>rock</v>
      </c>
      <c r="S1405" s="10">
        <f t="shared" si="128"/>
        <v>41451.062905092593</v>
      </c>
      <c r="T1405" s="10">
        <f t="shared" si="129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6">
        <f t="shared" si="126"/>
        <v>48.2</v>
      </c>
      <c r="N1406" t="b">
        <v>0</v>
      </c>
      <c r="O1406" t="s">
        <v>8287</v>
      </c>
      <c r="P1406">
        <f t="shared" si="127"/>
        <v>2</v>
      </c>
      <c r="Q1406" t="str">
        <f t="shared" si="130"/>
        <v>publishing</v>
      </c>
      <c r="R1406" t="str">
        <f t="shared" si="131"/>
        <v>translations</v>
      </c>
      <c r="S1406" s="10">
        <f t="shared" si="128"/>
        <v>42032.510243055556</v>
      </c>
      <c r="T1406" s="10">
        <f t="shared" si="129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6">
        <f t="shared" si="126"/>
        <v>6.18</v>
      </c>
      <c r="N1407" t="b">
        <v>0</v>
      </c>
      <c r="O1407" t="s">
        <v>8287</v>
      </c>
      <c r="P1407">
        <f t="shared" si="127"/>
        <v>0</v>
      </c>
      <c r="Q1407" t="str">
        <f t="shared" si="130"/>
        <v>publishing</v>
      </c>
      <c r="R1407" t="str">
        <f t="shared" si="131"/>
        <v>translations</v>
      </c>
      <c r="S1407" s="10">
        <f t="shared" si="128"/>
        <v>41941.680567129632</v>
      </c>
      <c r="T1407" s="10">
        <f t="shared" si="129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6">
        <f t="shared" si="126"/>
        <v>5</v>
      </c>
      <c r="N1408" t="b">
        <v>0</v>
      </c>
      <c r="O1408" t="s">
        <v>8287</v>
      </c>
      <c r="P1408">
        <f t="shared" si="127"/>
        <v>0</v>
      </c>
      <c r="Q1408" t="str">
        <f t="shared" si="130"/>
        <v>publishing</v>
      </c>
      <c r="R1408" t="str">
        <f t="shared" si="131"/>
        <v>translations</v>
      </c>
      <c r="S1408" s="10">
        <f t="shared" si="128"/>
        <v>42297.432951388888</v>
      </c>
      <c r="T1408" s="10">
        <f t="shared" si="129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6">
        <f t="shared" si="126"/>
        <v>7.5</v>
      </c>
      <c r="N1409" t="b">
        <v>0</v>
      </c>
      <c r="O1409" t="s">
        <v>8287</v>
      </c>
      <c r="P1409">
        <f t="shared" si="127"/>
        <v>1</v>
      </c>
      <c r="Q1409" t="str">
        <f t="shared" si="130"/>
        <v>publishing</v>
      </c>
      <c r="R1409" t="str">
        <f t="shared" si="131"/>
        <v>translations</v>
      </c>
      <c r="S1409" s="10">
        <f t="shared" si="128"/>
        <v>41838.536782407406</v>
      </c>
      <c r="T1409" s="10">
        <f t="shared" si="129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6">
        <f t="shared" ref="M1410:M1473" si="132">ROUND(SUM(E1410/L1410),2)</f>
        <v>12</v>
      </c>
      <c r="N1410" t="b">
        <v>0</v>
      </c>
      <c r="O1410" t="s">
        <v>8287</v>
      </c>
      <c r="P1410">
        <f t="shared" ref="P1410:P1473" si="133">+ROUND(SUM(E1410/D1410)*100,0)</f>
        <v>7</v>
      </c>
      <c r="Q1410" t="str">
        <f t="shared" si="130"/>
        <v>publishing</v>
      </c>
      <c r="R1410" t="str">
        <f t="shared" si="131"/>
        <v>translations</v>
      </c>
      <c r="S1410" s="10">
        <f t="shared" ref="S1410:S1473" si="134">(((J1410/60)/60)/24)+DATE(1970,1,1)</f>
        <v>42291.872175925921</v>
      </c>
      <c r="T1410" s="10">
        <f t="shared" ref="T1410:T1473" si="135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6" t="e">
        <f t="shared" si="132"/>
        <v>#DIV/0!</v>
      </c>
      <c r="N1411" t="b">
        <v>0</v>
      </c>
      <c r="O1411" t="s">
        <v>8287</v>
      </c>
      <c r="P1411">
        <f t="shared" si="133"/>
        <v>0</v>
      </c>
      <c r="Q1411" t="str">
        <f t="shared" ref="Q1411:Q1474" si="136">LEFT(O1411,FIND("/",O1411)-1)</f>
        <v>publishing</v>
      </c>
      <c r="R1411" t="str">
        <f t="shared" ref="R1411:R1474" si="137">RIGHT(O1411,LEN(O1411)-FIND("/",O1411))</f>
        <v>translations</v>
      </c>
      <c r="S1411" s="10">
        <f t="shared" si="134"/>
        <v>41945.133506944447</v>
      </c>
      <c r="T1411" s="10">
        <f t="shared" si="135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6">
        <f t="shared" si="132"/>
        <v>1</v>
      </c>
      <c r="N1412" t="b">
        <v>0</v>
      </c>
      <c r="O1412" t="s">
        <v>8287</v>
      </c>
      <c r="P1412">
        <f t="shared" si="133"/>
        <v>0</v>
      </c>
      <c r="Q1412" t="str">
        <f t="shared" si="136"/>
        <v>publishing</v>
      </c>
      <c r="R1412" t="str">
        <f t="shared" si="137"/>
        <v>translations</v>
      </c>
      <c r="S1412" s="10">
        <f t="shared" si="134"/>
        <v>42479.318518518514</v>
      </c>
      <c r="T1412" s="10">
        <f t="shared" si="135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6">
        <f t="shared" si="132"/>
        <v>2.33</v>
      </c>
      <c r="N1413" t="b">
        <v>0</v>
      </c>
      <c r="O1413" t="s">
        <v>8287</v>
      </c>
      <c r="P1413">
        <f t="shared" si="133"/>
        <v>0</v>
      </c>
      <c r="Q1413" t="str">
        <f t="shared" si="136"/>
        <v>publishing</v>
      </c>
      <c r="R1413" t="str">
        <f t="shared" si="137"/>
        <v>translations</v>
      </c>
      <c r="S1413" s="10">
        <f t="shared" si="134"/>
        <v>42013.059027777781</v>
      </c>
      <c r="T1413" s="10">
        <f t="shared" si="135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6">
        <f t="shared" si="132"/>
        <v>24.62</v>
      </c>
      <c r="N1414" t="b">
        <v>0</v>
      </c>
      <c r="O1414" t="s">
        <v>8287</v>
      </c>
      <c r="P1414">
        <f t="shared" si="133"/>
        <v>5</v>
      </c>
      <c r="Q1414" t="str">
        <f t="shared" si="136"/>
        <v>publishing</v>
      </c>
      <c r="R1414" t="str">
        <f t="shared" si="137"/>
        <v>translations</v>
      </c>
      <c r="S1414" s="10">
        <f t="shared" si="134"/>
        <v>41947.063645833332</v>
      </c>
      <c r="T1414" s="10">
        <f t="shared" si="135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6">
        <f t="shared" si="132"/>
        <v>100</v>
      </c>
      <c r="N1415" t="b">
        <v>0</v>
      </c>
      <c r="O1415" t="s">
        <v>8287</v>
      </c>
      <c r="P1415">
        <f t="shared" si="133"/>
        <v>5</v>
      </c>
      <c r="Q1415" t="str">
        <f t="shared" si="136"/>
        <v>publishing</v>
      </c>
      <c r="R1415" t="str">
        <f t="shared" si="137"/>
        <v>translations</v>
      </c>
      <c r="S1415" s="10">
        <f t="shared" si="134"/>
        <v>42360.437152777777</v>
      </c>
      <c r="T1415" s="10">
        <f t="shared" si="135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6">
        <f t="shared" si="132"/>
        <v>1</v>
      </c>
      <c r="N1416" t="b">
        <v>0</v>
      </c>
      <c r="O1416" t="s">
        <v>8287</v>
      </c>
      <c r="P1416">
        <f t="shared" si="133"/>
        <v>0</v>
      </c>
      <c r="Q1416" t="str">
        <f t="shared" si="136"/>
        <v>publishing</v>
      </c>
      <c r="R1416" t="str">
        <f t="shared" si="137"/>
        <v>translations</v>
      </c>
      <c r="S1416" s="10">
        <f t="shared" si="134"/>
        <v>42708.25309027778</v>
      </c>
      <c r="T1416" s="10">
        <f t="shared" si="135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6">
        <f t="shared" si="132"/>
        <v>88.89</v>
      </c>
      <c r="N1417" t="b">
        <v>0</v>
      </c>
      <c r="O1417" t="s">
        <v>8287</v>
      </c>
      <c r="P1417">
        <f t="shared" si="133"/>
        <v>18</v>
      </c>
      <c r="Q1417" t="str">
        <f t="shared" si="136"/>
        <v>publishing</v>
      </c>
      <c r="R1417" t="str">
        <f t="shared" si="137"/>
        <v>translations</v>
      </c>
      <c r="S1417" s="10">
        <f t="shared" si="134"/>
        <v>42192.675821759258</v>
      </c>
      <c r="T1417" s="10">
        <f t="shared" si="135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6" t="e">
        <f t="shared" si="132"/>
        <v>#DIV/0!</v>
      </c>
      <c r="N1418" t="b">
        <v>0</v>
      </c>
      <c r="O1418" t="s">
        <v>8287</v>
      </c>
      <c r="P1418">
        <f t="shared" si="133"/>
        <v>0</v>
      </c>
      <c r="Q1418" t="str">
        <f t="shared" si="136"/>
        <v>publishing</v>
      </c>
      <c r="R1418" t="str">
        <f t="shared" si="137"/>
        <v>translations</v>
      </c>
      <c r="S1418" s="10">
        <f t="shared" si="134"/>
        <v>42299.926145833335</v>
      </c>
      <c r="T1418" s="10">
        <f t="shared" si="135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6">
        <f t="shared" si="132"/>
        <v>27.5</v>
      </c>
      <c r="N1419" t="b">
        <v>0</v>
      </c>
      <c r="O1419" t="s">
        <v>8287</v>
      </c>
      <c r="P1419">
        <f t="shared" si="133"/>
        <v>1</v>
      </c>
      <c r="Q1419" t="str">
        <f t="shared" si="136"/>
        <v>publishing</v>
      </c>
      <c r="R1419" t="str">
        <f t="shared" si="137"/>
        <v>translations</v>
      </c>
      <c r="S1419" s="10">
        <f t="shared" si="134"/>
        <v>42232.15016203704</v>
      </c>
      <c r="T1419" s="10">
        <f t="shared" si="135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6">
        <f t="shared" si="132"/>
        <v>6</v>
      </c>
      <c r="N1420" t="b">
        <v>0</v>
      </c>
      <c r="O1420" t="s">
        <v>8287</v>
      </c>
      <c r="P1420">
        <f t="shared" si="133"/>
        <v>0</v>
      </c>
      <c r="Q1420" t="str">
        <f t="shared" si="136"/>
        <v>publishing</v>
      </c>
      <c r="R1420" t="str">
        <f t="shared" si="137"/>
        <v>translations</v>
      </c>
      <c r="S1420" s="10">
        <f t="shared" si="134"/>
        <v>42395.456412037034</v>
      </c>
      <c r="T1420" s="10">
        <f t="shared" si="135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6">
        <f t="shared" si="132"/>
        <v>44.5</v>
      </c>
      <c r="N1421" t="b">
        <v>0</v>
      </c>
      <c r="O1421" t="s">
        <v>8287</v>
      </c>
      <c r="P1421">
        <f t="shared" si="133"/>
        <v>7</v>
      </c>
      <c r="Q1421" t="str">
        <f t="shared" si="136"/>
        <v>publishing</v>
      </c>
      <c r="R1421" t="str">
        <f t="shared" si="137"/>
        <v>translations</v>
      </c>
      <c r="S1421" s="10">
        <f t="shared" si="134"/>
        <v>42622.456238425926</v>
      </c>
      <c r="T1421" s="10">
        <f t="shared" si="135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6">
        <f t="shared" si="132"/>
        <v>1</v>
      </c>
      <c r="N1422" t="b">
        <v>0</v>
      </c>
      <c r="O1422" t="s">
        <v>8287</v>
      </c>
      <c r="P1422">
        <f t="shared" si="133"/>
        <v>3</v>
      </c>
      <c r="Q1422" t="str">
        <f t="shared" si="136"/>
        <v>publishing</v>
      </c>
      <c r="R1422" t="str">
        <f t="shared" si="137"/>
        <v>translations</v>
      </c>
      <c r="S1422" s="10">
        <f t="shared" si="134"/>
        <v>42524.667662037042</v>
      </c>
      <c r="T1422" s="10">
        <f t="shared" si="135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6">
        <f t="shared" si="132"/>
        <v>100</v>
      </c>
      <c r="N1423" t="b">
        <v>0</v>
      </c>
      <c r="O1423" t="s">
        <v>8287</v>
      </c>
      <c r="P1423">
        <f t="shared" si="133"/>
        <v>0</v>
      </c>
      <c r="Q1423" t="str">
        <f t="shared" si="136"/>
        <v>publishing</v>
      </c>
      <c r="R1423" t="str">
        <f t="shared" si="137"/>
        <v>translations</v>
      </c>
      <c r="S1423" s="10">
        <f t="shared" si="134"/>
        <v>42013.915613425925</v>
      </c>
      <c r="T1423" s="10">
        <f t="shared" si="135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6">
        <f t="shared" si="132"/>
        <v>13</v>
      </c>
      <c r="N1424" t="b">
        <v>0</v>
      </c>
      <c r="O1424" t="s">
        <v>8287</v>
      </c>
      <c r="P1424">
        <f t="shared" si="133"/>
        <v>0</v>
      </c>
      <c r="Q1424" t="str">
        <f t="shared" si="136"/>
        <v>publishing</v>
      </c>
      <c r="R1424" t="str">
        <f t="shared" si="137"/>
        <v>translations</v>
      </c>
      <c r="S1424" s="10">
        <f t="shared" si="134"/>
        <v>42604.239629629628</v>
      </c>
      <c r="T1424" s="10">
        <f t="shared" si="135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6">
        <f t="shared" si="132"/>
        <v>100</v>
      </c>
      <c r="N1425" t="b">
        <v>0</v>
      </c>
      <c r="O1425" t="s">
        <v>8287</v>
      </c>
      <c r="P1425">
        <f t="shared" si="133"/>
        <v>0</v>
      </c>
      <c r="Q1425" t="str">
        <f t="shared" si="136"/>
        <v>publishing</v>
      </c>
      <c r="R1425" t="str">
        <f t="shared" si="137"/>
        <v>translations</v>
      </c>
      <c r="S1425" s="10">
        <f t="shared" si="134"/>
        <v>42340.360312500001</v>
      </c>
      <c r="T1425" s="10">
        <f t="shared" si="135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6">
        <f t="shared" si="132"/>
        <v>109.07</v>
      </c>
      <c r="N1426" t="b">
        <v>0</v>
      </c>
      <c r="O1426" t="s">
        <v>8287</v>
      </c>
      <c r="P1426">
        <f t="shared" si="133"/>
        <v>20</v>
      </c>
      <c r="Q1426" t="str">
        <f t="shared" si="136"/>
        <v>publishing</v>
      </c>
      <c r="R1426" t="str">
        <f t="shared" si="137"/>
        <v>translations</v>
      </c>
      <c r="S1426" s="10">
        <f t="shared" si="134"/>
        <v>42676.717615740738</v>
      </c>
      <c r="T1426" s="10">
        <f t="shared" si="135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6" t="e">
        <f t="shared" si="132"/>
        <v>#DIV/0!</v>
      </c>
      <c r="N1427" t="b">
        <v>0</v>
      </c>
      <c r="O1427" t="s">
        <v>8287</v>
      </c>
      <c r="P1427">
        <f t="shared" si="133"/>
        <v>0</v>
      </c>
      <c r="Q1427" t="str">
        <f t="shared" si="136"/>
        <v>publishing</v>
      </c>
      <c r="R1427" t="str">
        <f t="shared" si="137"/>
        <v>translations</v>
      </c>
      <c r="S1427" s="10">
        <f t="shared" si="134"/>
        <v>42093.131469907406</v>
      </c>
      <c r="T1427" s="10">
        <f t="shared" si="135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6" t="e">
        <f t="shared" si="132"/>
        <v>#DIV/0!</v>
      </c>
      <c r="N1428" t="b">
        <v>0</v>
      </c>
      <c r="O1428" t="s">
        <v>8287</v>
      </c>
      <c r="P1428">
        <f t="shared" si="133"/>
        <v>0</v>
      </c>
      <c r="Q1428" t="str">
        <f t="shared" si="136"/>
        <v>publishing</v>
      </c>
      <c r="R1428" t="str">
        <f t="shared" si="137"/>
        <v>translations</v>
      </c>
      <c r="S1428" s="10">
        <f t="shared" si="134"/>
        <v>42180.390277777777</v>
      </c>
      <c r="T1428" s="10">
        <f t="shared" si="135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6">
        <f t="shared" si="132"/>
        <v>104.75</v>
      </c>
      <c r="N1429" t="b">
        <v>0</v>
      </c>
      <c r="O1429" t="s">
        <v>8287</v>
      </c>
      <c r="P1429">
        <f t="shared" si="133"/>
        <v>8</v>
      </c>
      <c r="Q1429" t="str">
        <f t="shared" si="136"/>
        <v>publishing</v>
      </c>
      <c r="R1429" t="str">
        <f t="shared" si="137"/>
        <v>translations</v>
      </c>
      <c r="S1429" s="10">
        <f t="shared" si="134"/>
        <v>42601.851678240739</v>
      </c>
      <c r="T1429" s="10">
        <f t="shared" si="135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6">
        <f t="shared" si="132"/>
        <v>15</v>
      </c>
      <c r="N1430" t="b">
        <v>0</v>
      </c>
      <c r="O1430" t="s">
        <v>8287</v>
      </c>
      <c r="P1430">
        <f t="shared" si="133"/>
        <v>5</v>
      </c>
      <c r="Q1430" t="str">
        <f t="shared" si="136"/>
        <v>publishing</v>
      </c>
      <c r="R1430" t="str">
        <f t="shared" si="137"/>
        <v>translations</v>
      </c>
      <c r="S1430" s="10">
        <f t="shared" si="134"/>
        <v>42432.379826388889</v>
      </c>
      <c r="T1430" s="10">
        <f t="shared" si="135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6" t="e">
        <f t="shared" si="132"/>
        <v>#DIV/0!</v>
      </c>
      <c r="N1431" t="b">
        <v>0</v>
      </c>
      <c r="O1431" t="s">
        <v>8287</v>
      </c>
      <c r="P1431">
        <f t="shared" si="133"/>
        <v>0</v>
      </c>
      <c r="Q1431" t="str">
        <f t="shared" si="136"/>
        <v>publishing</v>
      </c>
      <c r="R1431" t="str">
        <f t="shared" si="137"/>
        <v>translations</v>
      </c>
      <c r="S1431" s="10">
        <f t="shared" si="134"/>
        <v>42074.060671296291</v>
      </c>
      <c r="T1431" s="10">
        <f t="shared" si="135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6">
        <f t="shared" si="132"/>
        <v>80.599999999999994</v>
      </c>
      <c r="N1432" t="b">
        <v>0</v>
      </c>
      <c r="O1432" t="s">
        <v>8287</v>
      </c>
      <c r="P1432">
        <f t="shared" si="133"/>
        <v>8</v>
      </c>
      <c r="Q1432" t="str">
        <f t="shared" si="136"/>
        <v>publishing</v>
      </c>
      <c r="R1432" t="str">
        <f t="shared" si="137"/>
        <v>translations</v>
      </c>
      <c r="S1432" s="10">
        <f t="shared" si="134"/>
        <v>41961.813518518517</v>
      </c>
      <c r="T1432" s="10">
        <f t="shared" si="135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6">
        <f t="shared" si="132"/>
        <v>115.55</v>
      </c>
      <c r="N1433" t="b">
        <v>0</v>
      </c>
      <c r="O1433" t="s">
        <v>8287</v>
      </c>
      <c r="P1433">
        <f t="shared" si="133"/>
        <v>32</v>
      </c>
      <c r="Q1433" t="str">
        <f t="shared" si="136"/>
        <v>publishing</v>
      </c>
      <c r="R1433" t="str">
        <f t="shared" si="137"/>
        <v>translations</v>
      </c>
      <c r="S1433" s="10">
        <f t="shared" si="134"/>
        <v>42304.210833333331</v>
      </c>
      <c r="T1433" s="10">
        <f t="shared" si="135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6" t="e">
        <f t="shared" si="132"/>
        <v>#DIV/0!</v>
      </c>
      <c r="N1434" t="b">
        <v>0</v>
      </c>
      <c r="O1434" t="s">
        <v>8287</v>
      </c>
      <c r="P1434">
        <f t="shared" si="133"/>
        <v>0</v>
      </c>
      <c r="Q1434" t="str">
        <f t="shared" si="136"/>
        <v>publishing</v>
      </c>
      <c r="R1434" t="str">
        <f t="shared" si="137"/>
        <v>translations</v>
      </c>
      <c r="S1434" s="10">
        <f t="shared" si="134"/>
        <v>42175.780416666668</v>
      </c>
      <c r="T1434" s="10">
        <f t="shared" si="135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6">
        <f t="shared" si="132"/>
        <v>80.5</v>
      </c>
      <c r="N1435" t="b">
        <v>0</v>
      </c>
      <c r="O1435" t="s">
        <v>8287</v>
      </c>
      <c r="P1435">
        <f t="shared" si="133"/>
        <v>7</v>
      </c>
      <c r="Q1435" t="str">
        <f t="shared" si="136"/>
        <v>publishing</v>
      </c>
      <c r="R1435" t="str">
        <f t="shared" si="137"/>
        <v>translations</v>
      </c>
      <c r="S1435" s="10">
        <f t="shared" si="134"/>
        <v>42673.625868055555</v>
      </c>
      <c r="T1435" s="10">
        <f t="shared" si="135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6">
        <f t="shared" si="132"/>
        <v>744.55</v>
      </c>
      <c r="N1436" t="b">
        <v>0</v>
      </c>
      <c r="O1436" t="s">
        <v>8287</v>
      </c>
      <c r="P1436">
        <f t="shared" si="133"/>
        <v>10</v>
      </c>
      <c r="Q1436" t="str">
        <f t="shared" si="136"/>
        <v>publishing</v>
      </c>
      <c r="R1436" t="str">
        <f t="shared" si="137"/>
        <v>translations</v>
      </c>
      <c r="S1436" s="10">
        <f t="shared" si="134"/>
        <v>42142.767106481479</v>
      </c>
      <c r="T1436" s="10">
        <f t="shared" si="135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6">
        <f t="shared" si="132"/>
        <v>7.5</v>
      </c>
      <c r="N1437" t="b">
        <v>0</v>
      </c>
      <c r="O1437" t="s">
        <v>8287</v>
      </c>
      <c r="P1437">
        <f t="shared" si="133"/>
        <v>0</v>
      </c>
      <c r="Q1437" t="str">
        <f t="shared" si="136"/>
        <v>publishing</v>
      </c>
      <c r="R1437" t="str">
        <f t="shared" si="137"/>
        <v>translations</v>
      </c>
      <c r="S1437" s="10">
        <f t="shared" si="134"/>
        <v>42258.780324074076</v>
      </c>
      <c r="T1437" s="10">
        <f t="shared" si="135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6">
        <f t="shared" si="132"/>
        <v>38.5</v>
      </c>
      <c r="N1438" t="b">
        <v>0</v>
      </c>
      <c r="O1438" t="s">
        <v>8287</v>
      </c>
      <c r="P1438">
        <f t="shared" si="133"/>
        <v>1</v>
      </c>
      <c r="Q1438" t="str">
        <f t="shared" si="136"/>
        <v>publishing</v>
      </c>
      <c r="R1438" t="str">
        <f t="shared" si="137"/>
        <v>translations</v>
      </c>
      <c r="S1438" s="10">
        <f t="shared" si="134"/>
        <v>42391.35019675926</v>
      </c>
      <c r="T1438" s="10">
        <f t="shared" si="135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6">
        <f t="shared" si="132"/>
        <v>36.68</v>
      </c>
      <c r="N1439" t="b">
        <v>0</v>
      </c>
      <c r="O1439" t="s">
        <v>8287</v>
      </c>
      <c r="P1439">
        <f t="shared" si="133"/>
        <v>27</v>
      </c>
      <c r="Q1439" t="str">
        <f t="shared" si="136"/>
        <v>publishing</v>
      </c>
      <c r="R1439" t="str">
        <f t="shared" si="137"/>
        <v>translations</v>
      </c>
      <c r="S1439" s="10">
        <f t="shared" si="134"/>
        <v>41796.531701388885</v>
      </c>
      <c r="T1439" s="10">
        <f t="shared" si="135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6">
        <f t="shared" si="132"/>
        <v>75</v>
      </c>
      <c r="N1440" t="b">
        <v>0</v>
      </c>
      <c r="O1440" t="s">
        <v>8287</v>
      </c>
      <c r="P1440">
        <f t="shared" si="133"/>
        <v>3</v>
      </c>
      <c r="Q1440" t="str">
        <f t="shared" si="136"/>
        <v>publishing</v>
      </c>
      <c r="R1440" t="str">
        <f t="shared" si="137"/>
        <v>translations</v>
      </c>
      <c r="S1440" s="10">
        <f t="shared" si="134"/>
        <v>42457.871516203704</v>
      </c>
      <c r="T1440" s="10">
        <f t="shared" si="135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6">
        <f t="shared" si="132"/>
        <v>30</v>
      </c>
      <c r="N1441" t="b">
        <v>0</v>
      </c>
      <c r="O1441" t="s">
        <v>8287</v>
      </c>
      <c r="P1441">
        <f t="shared" si="133"/>
        <v>7</v>
      </c>
      <c r="Q1441" t="str">
        <f t="shared" si="136"/>
        <v>publishing</v>
      </c>
      <c r="R1441" t="str">
        <f t="shared" si="137"/>
        <v>translations</v>
      </c>
      <c r="S1441" s="10">
        <f t="shared" si="134"/>
        <v>42040.829872685179</v>
      </c>
      <c r="T1441" s="10">
        <f t="shared" si="135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6">
        <f t="shared" si="132"/>
        <v>1</v>
      </c>
      <c r="N1442" t="b">
        <v>0</v>
      </c>
      <c r="O1442" t="s">
        <v>8287</v>
      </c>
      <c r="P1442">
        <f t="shared" si="133"/>
        <v>0</v>
      </c>
      <c r="Q1442" t="str">
        <f t="shared" si="136"/>
        <v>publishing</v>
      </c>
      <c r="R1442" t="str">
        <f t="shared" si="137"/>
        <v>translations</v>
      </c>
      <c r="S1442" s="10">
        <f t="shared" si="134"/>
        <v>42486.748414351852</v>
      </c>
      <c r="T1442" s="10">
        <f t="shared" si="135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6">
        <f t="shared" si="132"/>
        <v>673.33</v>
      </c>
      <c r="N1443" t="b">
        <v>0</v>
      </c>
      <c r="O1443" t="s">
        <v>8287</v>
      </c>
      <c r="P1443">
        <f t="shared" si="133"/>
        <v>1</v>
      </c>
      <c r="Q1443" t="str">
        <f t="shared" si="136"/>
        <v>publishing</v>
      </c>
      <c r="R1443" t="str">
        <f t="shared" si="137"/>
        <v>translations</v>
      </c>
      <c r="S1443" s="10">
        <f t="shared" si="134"/>
        <v>42198.765844907408</v>
      </c>
      <c r="T1443" s="10">
        <f t="shared" si="135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6" t="e">
        <f t="shared" si="132"/>
        <v>#DIV/0!</v>
      </c>
      <c r="N1444" t="b">
        <v>0</v>
      </c>
      <c r="O1444" t="s">
        <v>8287</v>
      </c>
      <c r="P1444">
        <f t="shared" si="133"/>
        <v>0</v>
      </c>
      <c r="Q1444" t="str">
        <f t="shared" si="136"/>
        <v>publishing</v>
      </c>
      <c r="R1444" t="str">
        <f t="shared" si="137"/>
        <v>translations</v>
      </c>
      <c r="S1444" s="10">
        <f t="shared" si="134"/>
        <v>42485.64534722222</v>
      </c>
      <c r="T1444" s="10">
        <f t="shared" si="135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6" t="e">
        <f t="shared" si="132"/>
        <v>#DIV/0!</v>
      </c>
      <c r="N1445" t="b">
        <v>0</v>
      </c>
      <c r="O1445" t="s">
        <v>8287</v>
      </c>
      <c r="P1445">
        <f t="shared" si="133"/>
        <v>0</v>
      </c>
      <c r="Q1445" t="str">
        <f t="shared" si="136"/>
        <v>publishing</v>
      </c>
      <c r="R1445" t="str">
        <f t="shared" si="137"/>
        <v>translations</v>
      </c>
      <c r="S1445" s="10">
        <f t="shared" si="134"/>
        <v>42707.926030092596</v>
      </c>
      <c r="T1445" s="10">
        <f t="shared" si="135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6" t="e">
        <f t="shared" si="132"/>
        <v>#DIV/0!</v>
      </c>
      <c r="N1446" t="b">
        <v>0</v>
      </c>
      <c r="O1446" t="s">
        <v>8287</v>
      </c>
      <c r="P1446">
        <f t="shared" si="133"/>
        <v>0</v>
      </c>
      <c r="Q1446" t="str">
        <f t="shared" si="136"/>
        <v>publishing</v>
      </c>
      <c r="R1446" t="str">
        <f t="shared" si="137"/>
        <v>translations</v>
      </c>
      <c r="S1446" s="10">
        <f t="shared" si="134"/>
        <v>42199.873402777783</v>
      </c>
      <c r="T1446" s="10">
        <f t="shared" si="135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6" t="e">
        <f t="shared" si="132"/>
        <v>#DIV/0!</v>
      </c>
      <c r="N1447" t="b">
        <v>0</v>
      </c>
      <c r="O1447" t="s">
        <v>8287</v>
      </c>
      <c r="P1447">
        <f t="shared" si="133"/>
        <v>0</v>
      </c>
      <c r="Q1447" t="str">
        <f t="shared" si="136"/>
        <v>publishing</v>
      </c>
      <c r="R1447" t="str">
        <f t="shared" si="137"/>
        <v>translations</v>
      </c>
      <c r="S1447" s="10">
        <f t="shared" si="134"/>
        <v>42139.542303240742</v>
      </c>
      <c r="T1447" s="10">
        <f t="shared" si="135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6" t="e">
        <f t="shared" si="132"/>
        <v>#DIV/0!</v>
      </c>
      <c r="N1448" t="b">
        <v>0</v>
      </c>
      <c r="O1448" t="s">
        <v>8287</v>
      </c>
      <c r="P1448">
        <f t="shared" si="133"/>
        <v>0</v>
      </c>
      <c r="Q1448" t="str">
        <f t="shared" si="136"/>
        <v>publishing</v>
      </c>
      <c r="R1448" t="str">
        <f t="shared" si="137"/>
        <v>translations</v>
      </c>
      <c r="S1448" s="10">
        <f t="shared" si="134"/>
        <v>42461.447662037041</v>
      </c>
      <c r="T1448" s="10">
        <f t="shared" si="135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6">
        <f t="shared" si="132"/>
        <v>25</v>
      </c>
      <c r="N1449" t="b">
        <v>0</v>
      </c>
      <c r="O1449" t="s">
        <v>8287</v>
      </c>
      <c r="P1449">
        <f t="shared" si="133"/>
        <v>0</v>
      </c>
      <c r="Q1449" t="str">
        <f t="shared" si="136"/>
        <v>publishing</v>
      </c>
      <c r="R1449" t="str">
        <f t="shared" si="137"/>
        <v>translations</v>
      </c>
      <c r="S1449" s="10">
        <f t="shared" si="134"/>
        <v>42529.730717592596</v>
      </c>
      <c r="T1449" s="10">
        <f t="shared" si="135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6" t="e">
        <f t="shared" si="132"/>
        <v>#DIV/0!</v>
      </c>
      <c r="N1450" t="b">
        <v>0</v>
      </c>
      <c r="O1450" t="s">
        <v>8287</v>
      </c>
      <c r="P1450">
        <f t="shared" si="133"/>
        <v>0</v>
      </c>
      <c r="Q1450" t="str">
        <f t="shared" si="136"/>
        <v>publishing</v>
      </c>
      <c r="R1450" t="str">
        <f t="shared" si="137"/>
        <v>translations</v>
      </c>
      <c r="S1450" s="10">
        <f t="shared" si="134"/>
        <v>42115.936550925922</v>
      </c>
      <c r="T1450" s="10">
        <f t="shared" si="135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6" t="e">
        <f t="shared" si="132"/>
        <v>#DIV/0!</v>
      </c>
      <c r="N1451" t="b">
        <v>0</v>
      </c>
      <c r="O1451" t="s">
        <v>8287</v>
      </c>
      <c r="P1451">
        <f t="shared" si="133"/>
        <v>0</v>
      </c>
      <c r="Q1451" t="str">
        <f t="shared" si="136"/>
        <v>publishing</v>
      </c>
      <c r="R1451" t="str">
        <f t="shared" si="137"/>
        <v>translations</v>
      </c>
      <c r="S1451" s="10">
        <f t="shared" si="134"/>
        <v>42086.811400462961</v>
      </c>
      <c r="T1451" s="10">
        <f t="shared" si="135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6">
        <f t="shared" si="132"/>
        <v>1</v>
      </c>
      <c r="N1452" t="b">
        <v>0</v>
      </c>
      <c r="O1452" t="s">
        <v>8287</v>
      </c>
      <c r="P1452">
        <f t="shared" si="133"/>
        <v>0</v>
      </c>
      <c r="Q1452" t="str">
        <f t="shared" si="136"/>
        <v>publishing</v>
      </c>
      <c r="R1452" t="str">
        <f t="shared" si="137"/>
        <v>translations</v>
      </c>
      <c r="S1452" s="10">
        <f t="shared" si="134"/>
        <v>42390.171261574069</v>
      </c>
      <c r="T1452" s="10">
        <f t="shared" si="135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6">
        <f t="shared" si="132"/>
        <v>1</v>
      </c>
      <c r="N1453" t="b">
        <v>0</v>
      </c>
      <c r="O1453" t="s">
        <v>8287</v>
      </c>
      <c r="P1453">
        <f t="shared" si="133"/>
        <v>0</v>
      </c>
      <c r="Q1453" t="str">
        <f t="shared" si="136"/>
        <v>publishing</v>
      </c>
      <c r="R1453" t="str">
        <f t="shared" si="137"/>
        <v>translations</v>
      </c>
      <c r="S1453" s="10">
        <f t="shared" si="134"/>
        <v>41931.959016203706</v>
      </c>
      <c r="T1453" s="10">
        <f t="shared" si="135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6" t="e">
        <f t="shared" si="132"/>
        <v>#DIV/0!</v>
      </c>
      <c r="N1454" t="b">
        <v>0</v>
      </c>
      <c r="O1454" t="s">
        <v>8287</v>
      </c>
      <c r="P1454">
        <f t="shared" si="133"/>
        <v>0</v>
      </c>
      <c r="Q1454" t="str">
        <f t="shared" si="136"/>
        <v>publishing</v>
      </c>
      <c r="R1454" t="str">
        <f t="shared" si="137"/>
        <v>translations</v>
      </c>
      <c r="S1454" s="10">
        <f t="shared" si="134"/>
        <v>41818.703275462962</v>
      </c>
      <c r="T1454" s="10">
        <f t="shared" si="135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6" t="e">
        <f t="shared" si="132"/>
        <v>#DIV/0!</v>
      </c>
      <c r="N1455" t="b">
        <v>0</v>
      </c>
      <c r="O1455" t="s">
        <v>8287</v>
      </c>
      <c r="P1455">
        <f t="shared" si="133"/>
        <v>0</v>
      </c>
      <c r="Q1455" t="str">
        <f t="shared" si="136"/>
        <v>publishing</v>
      </c>
      <c r="R1455" t="str">
        <f t="shared" si="137"/>
        <v>translations</v>
      </c>
      <c r="S1455" s="10">
        <f t="shared" si="134"/>
        <v>42795.696145833332</v>
      </c>
      <c r="T1455" s="10">
        <f t="shared" si="135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6">
        <f t="shared" si="132"/>
        <v>15</v>
      </c>
      <c r="N1456" t="b">
        <v>0</v>
      </c>
      <c r="O1456" t="s">
        <v>8287</v>
      </c>
      <c r="P1456">
        <f t="shared" si="133"/>
        <v>1</v>
      </c>
      <c r="Q1456" t="str">
        <f t="shared" si="136"/>
        <v>publishing</v>
      </c>
      <c r="R1456" t="str">
        <f t="shared" si="137"/>
        <v>translations</v>
      </c>
      <c r="S1456" s="10">
        <f t="shared" si="134"/>
        <v>42463.866666666669</v>
      </c>
      <c r="T1456" s="10">
        <f t="shared" si="135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6">
        <f t="shared" si="132"/>
        <v>225</v>
      </c>
      <c r="N1457" t="b">
        <v>0</v>
      </c>
      <c r="O1457" t="s">
        <v>8287</v>
      </c>
      <c r="P1457">
        <f t="shared" si="133"/>
        <v>11</v>
      </c>
      <c r="Q1457" t="str">
        <f t="shared" si="136"/>
        <v>publishing</v>
      </c>
      <c r="R1457" t="str">
        <f t="shared" si="137"/>
        <v>translations</v>
      </c>
      <c r="S1457" s="10">
        <f t="shared" si="134"/>
        <v>41832.672685185185</v>
      </c>
      <c r="T1457" s="10">
        <f t="shared" si="135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6">
        <f t="shared" si="132"/>
        <v>48.33</v>
      </c>
      <c r="N1458" t="b">
        <v>0</v>
      </c>
      <c r="O1458" t="s">
        <v>8287</v>
      </c>
      <c r="P1458">
        <f t="shared" si="133"/>
        <v>3</v>
      </c>
      <c r="Q1458" t="str">
        <f t="shared" si="136"/>
        <v>publishing</v>
      </c>
      <c r="R1458" t="str">
        <f t="shared" si="137"/>
        <v>translations</v>
      </c>
      <c r="S1458" s="10">
        <f t="shared" si="134"/>
        <v>42708.668576388889</v>
      </c>
      <c r="T1458" s="10">
        <f t="shared" si="135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6" t="e">
        <f t="shared" si="132"/>
        <v>#DIV/0!</v>
      </c>
      <c r="N1459" t="b">
        <v>0</v>
      </c>
      <c r="O1459" t="s">
        <v>8287</v>
      </c>
      <c r="P1459">
        <f t="shared" si="133"/>
        <v>0</v>
      </c>
      <c r="Q1459" t="str">
        <f t="shared" si="136"/>
        <v>publishing</v>
      </c>
      <c r="R1459" t="str">
        <f t="shared" si="137"/>
        <v>translations</v>
      </c>
      <c r="S1459" s="10">
        <f t="shared" si="134"/>
        <v>42289.89634259259</v>
      </c>
      <c r="T1459" s="10">
        <f t="shared" si="135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6" t="e">
        <f t="shared" si="132"/>
        <v>#DIV/0!</v>
      </c>
      <c r="N1460" t="b">
        <v>0</v>
      </c>
      <c r="O1460" t="s">
        <v>8287</v>
      </c>
      <c r="P1460">
        <f t="shared" si="133"/>
        <v>0</v>
      </c>
      <c r="Q1460" t="str">
        <f t="shared" si="136"/>
        <v>publishing</v>
      </c>
      <c r="R1460" t="str">
        <f t="shared" si="137"/>
        <v>translations</v>
      </c>
      <c r="S1460" s="10">
        <f t="shared" si="134"/>
        <v>41831.705555555556</v>
      </c>
      <c r="T1460" s="10">
        <f t="shared" si="135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6" t="e">
        <f t="shared" si="132"/>
        <v>#DIV/0!</v>
      </c>
      <c r="N1461" t="b">
        <v>0</v>
      </c>
      <c r="O1461" t="s">
        <v>8287</v>
      </c>
      <c r="P1461">
        <f t="shared" si="133"/>
        <v>0</v>
      </c>
      <c r="Q1461" t="str">
        <f t="shared" si="136"/>
        <v>publishing</v>
      </c>
      <c r="R1461" t="str">
        <f t="shared" si="137"/>
        <v>translations</v>
      </c>
      <c r="S1461" s="10">
        <f t="shared" si="134"/>
        <v>42312.204814814817</v>
      </c>
      <c r="T1461" s="10">
        <f t="shared" si="135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6" t="e">
        <f t="shared" si="132"/>
        <v>#DIV/0!</v>
      </c>
      <c r="N1462" t="b">
        <v>0</v>
      </c>
      <c r="O1462" t="s">
        <v>8287</v>
      </c>
      <c r="P1462">
        <f t="shared" si="133"/>
        <v>0</v>
      </c>
      <c r="Q1462" t="str">
        <f t="shared" si="136"/>
        <v>publishing</v>
      </c>
      <c r="R1462" t="str">
        <f t="shared" si="137"/>
        <v>translations</v>
      </c>
      <c r="S1462" s="10">
        <f t="shared" si="134"/>
        <v>41915.896967592591</v>
      </c>
      <c r="T1462" s="10">
        <f t="shared" si="135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6">
        <f t="shared" si="132"/>
        <v>44.67</v>
      </c>
      <c r="N1463" t="b">
        <v>1</v>
      </c>
      <c r="O1463" t="s">
        <v>8288</v>
      </c>
      <c r="P1463">
        <f t="shared" si="133"/>
        <v>101</v>
      </c>
      <c r="Q1463" t="str">
        <f t="shared" si="136"/>
        <v>publishing</v>
      </c>
      <c r="R1463" t="str">
        <f t="shared" si="137"/>
        <v>radio &amp; podcasts</v>
      </c>
      <c r="S1463" s="10">
        <f t="shared" si="134"/>
        <v>41899.645300925928</v>
      </c>
      <c r="T1463" s="10">
        <f t="shared" si="135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6">
        <f t="shared" si="132"/>
        <v>28.94</v>
      </c>
      <c r="N1464" t="b">
        <v>1</v>
      </c>
      <c r="O1464" t="s">
        <v>8288</v>
      </c>
      <c r="P1464">
        <f t="shared" si="133"/>
        <v>109</v>
      </c>
      <c r="Q1464" t="str">
        <f t="shared" si="136"/>
        <v>publishing</v>
      </c>
      <c r="R1464" t="str">
        <f t="shared" si="137"/>
        <v>radio &amp; podcasts</v>
      </c>
      <c r="S1464" s="10">
        <f t="shared" si="134"/>
        <v>41344.662858796299</v>
      </c>
      <c r="T1464" s="10">
        <f t="shared" si="135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6">
        <f t="shared" si="132"/>
        <v>35.44</v>
      </c>
      <c r="N1465" t="b">
        <v>1</v>
      </c>
      <c r="O1465" t="s">
        <v>8288</v>
      </c>
      <c r="P1465">
        <f t="shared" si="133"/>
        <v>148</v>
      </c>
      <c r="Q1465" t="str">
        <f t="shared" si="136"/>
        <v>publishing</v>
      </c>
      <c r="R1465" t="str">
        <f t="shared" si="137"/>
        <v>radio &amp; podcasts</v>
      </c>
      <c r="S1465" s="10">
        <f t="shared" si="134"/>
        <v>41326.911319444444</v>
      </c>
      <c r="T1465" s="10">
        <f t="shared" si="135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6">
        <f t="shared" si="132"/>
        <v>34.869999999999997</v>
      </c>
      <c r="N1466" t="b">
        <v>1</v>
      </c>
      <c r="O1466" t="s">
        <v>8288</v>
      </c>
      <c r="P1466">
        <f t="shared" si="133"/>
        <v>163</v>
      </c>
      <c r="Q1466" t="str">
        <f t="shared" si="136"/>
        <v>publishing</v>
      </c>
      <c r="R1466" t="str">
        <f t="shared" si="137"/>
        <v>radio &amp; podcasts</v>
      </c>
      <c r="S1466" s="10">
        <f t="shared" si="134"/>
        <v>41291.661550925928</v>
      </c>
      <c r="T1466" s="10">
        <f t="shared" si="135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6">
        <f t="shared" si="132"/>
        <v>52.62</v>
      </c>
      <c r="N1467" t="b">
        <v>1</v>
      </c>
      <c r="O1467" t="s">
        <v>8288</v>
      </c>
      <c r="P1467">
        <f t="shared" si="133"/>
        <v>456</v>
      </c>
      <c r="Q1467" t="str">
        <f t="shared" si="136"/>
        <v>publishing</v>
      </c>
      <c r="R1467" t="str">
        <f t="shared" si="137"/>
        <v>radio &amp; podcasts</v>
      </c>
      <c r="S1467" s="10">
        <f t="shared" si="134"/>
        <v>40959.734398148146</v>
      </c>
      <c r="T1467" s="10">
        <f t="shared" si="135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6">
        <f t="shared" si="132"/>
        <v>69.599999999999994</v>
      </c>
      <c r="N1468" t="b">
        <v>1</v>
      </c>
      <c r="O1468" t="s">
        <v>8288</v>
      </c>
      <c r="P1468">
        <f t="shared" si="133"/>
        <v>108</v>
      </c>
      <c r="Q1468" t="str">
        <f t="shared" si="136"/>
        <v>publishing</v>
      </c>
      <c r="R1468" t="str">
        <f t="shared" si="137"/>
        <v>radio &amp; podcasts</v>
      </c>
      <c r="S1468" s="10">
        <f t="shared" si="134"/>
        <v>42340.172060185185</v>
      </c>
      <c r="T1468" s="10">
        <f t="shared" si="135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6">
        <f t="shared" si="132"/>
        <v>76.72</v>
      </c>
      <c r="N1469" t="b">
        <v>1</v>
      </c>
      <c r="O1469" t="s">
        <v>8288</v>
      </c>
      <c r="P1469">
        <f t="shared" si="133"/>
        <v>115</v>
      </c>
      <c r="Q1469" t="str">
        <f t="shared" si="136"/>
        <v>publishing</v>
      </c>
      <c r="R1469" t="str">
        <f t="shared" si="137"/>
        <v>radio &amp; podcasts</v>
      </c>
      <c r="S1469" s="10">
        <f t="shared" si="134"/>
        <v>40933.80190972222</v>
      </c>
      <c r="T1469" s="10">
        <f t="shared" si="135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6">
        <f t="shared" si="132"/>
        <v>33.19</v>
      </c>
      <c r="N1470" t="b">
        <v>1</v>
      </c>
      <c r="O1470" t="s">
        <v>8288</v>
      </c>
      <c r="P1470">
        <f t="shared" si="133"/>
        <v>102</v>
      </c>
      <c r="Q1470" t="str">
        <f t="shared" si="136"/>
        <v>publishing</v>
      </c>
      <c r="R1470" t="str">
        <f t="shared" si="137"/>
        <v>radio &amp; podcasts</v>
      </c>
      <c r="S1470" s="10">
        <f t="shared" si="134"/>
        <v>40646.014456018522</v>
      </c>
      <c r="T1470" s="10">
        <f t="shared" si="135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6">
        <f t="shared" si="132"/>
        <v>149.46</v>
      </c>
      <c r="N1471" t="b">
        <v>1</v>
      </c>
      <c r="O1471" t="s">
        <v>8288</v>
      </c>
      <c r="P1471">
        <f t="shared" si="133"/>
        <v>108</v>
      </c>
      <c r="Q1471" t="str">
        <f t="shared" si="136"/>
        <v>publishing</v>
      </c>
      <c r="R1471" t="str">
        <f t="shared" si="137"/>
        <v>radio &amp; podcasts</v>
      </c>
      <c r="S1471" s="10">
        <f t="shared" si="134"/>
        <v>41290.598483796297</v>
      </c>
      <c r="T1471" s="10">
        <f t="shared" si="135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6">
        <f t="shared" si="132"/>
        <v>23.17</v>
      </c>
      <c r="N1472" t="b">
        <v>1</v>
      </c>
      <c r="O1472" t="s">
        <v>8288</v>
      </c>
      <c r="P1472">
        <f t="shared" si="133"/>
        <v>125</v>
      </c>
      <c r="Q1472" t="str">
        <f t="shared" si="136"/>
        <v>publishing</v>
      </c>
      <c r="R1472" t="str">
        <f t="shared" si="137"/>
        <v>radio &amp; podcasts</v>
      </c>
      <c r="S1472" s="10">
        <f t="shared" si="134"/>
        <v>41250.827118055553</v>
      </c>
      <c r="T1472" s="10">
        <f t="shared" si="135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6">
        <f t="shared" si="132"/>
        <v>96.88</v>
      </c>
      <c r="N1473" t="b">
        <v>1</v>
      </c>
      <c r="O1473" t="s">
        <v>8288</v>
      </c>
      <c r="P1473">
        <f t="shared" si="133"/>
        <v>104</v>
      </c>
      <c r="Q1473" t="str">
        <f t="shared" si="136"/>
        <v>publishing</v>
      </c>
      <c r="R1473" t="str">
        <f t="shared" si="137"/>
        <v>radio &amp; podcasts</v>
      </c>
      <c r="S1473" s="10">
        <f t="shared" si="134"/>
        <v>42073.957569444443</v>
      </c>
      <c r="T1473" s="10">
        <f t="shared" si="135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6">
        <f t="shared" ref="M1474:M1537" si="138">ROUND(SUM(E1474/L1474),2)</f>
        <v>103.2</v>
      </c>
      <c r="N1474" t="b">
        <v>1</v>
      </c>
      <c r="O1474" t="s">
        <v>8288</v>
      </c>
      <c r="P1474">
        <f t="shared" ref="P1474:P1537" si="139">+ROUND(SUM(E1474/D1474)*100,0)</f>
        <v>139</v>
      </c>
      <c r="Q1474" t="str">
        <f t="shared" si="136"/>
        <v>publishing</v>
      </c>
      <c r="R1474" t="str">
        <f t="shared" si="137"/>
        <v>radio &amp; podcasts</v>
      </c>
      <c r="S1474" s="10">
        <f t="shared" ref="S1474:S1537" si="140">(((J1474/60)/60)/24)+DATE(1970,1,1)</f>
        <v>41533.542858796296</v>
      </c>
      <c r="T1474" s="10">
        <f t="shared" ref="T1474:T1537" si="141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6">
        <f t="shared" si="138"/>
        <v>38.46</v>
      </c>
      <c r="N1475" t="b">
        <v>1</v>
      </c>
      <c r="O1475" t="s">
        <v>8288</v>
      </c>
      <c r="P1475">
        <f t="shared" si="139"/>
        <v>121</v>
      </c>
      <c r="Q1475" t="str">
        <f t="shared" ref="Q1475:Q1538" si="142">LEFT(O1475,FIND("/",O1475)-1)</f>
        <v>publishing</v>
      </c>
      <c r="R1475" t="str">
        <f t="shared" ref="R1475:R1538" si="143">RIGHT(O1475,LEN(O1475)-FIND("/",O1475))</f>
        <v>radio &amp; podcasts</v>
      </c>
      <c r="S1475" s="10">
        <f t="shared" si="140"/>
        <v>40939.979618055557</v>
      </c>
      <c r="T1475" s="10">
        <f t="shared" si="141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6">
        <f t="shared" si="138"/>
        <v>44.32</v>
      </c>
      <c r="N1476" t="b">
        <v>1</v>
      </c>
      <c r="O1476" t="s">
        <v>8288</v>
      </c>
      <c r="P1476">
        <f t="shared" si="139"/>
        <v>112</v>
      </c>
      <c r="Q1476" t="str">
        <f t="shared" si="142"/>
        <v>publishing</v>
      </c>
      <c r="R1476" t="str">
        <f t="shared" si="143"/>
        <v>radio &amp; podcasts</v>
      </c>
      <c r="S1476" s="10">
        <f t="shared" si="140"/>
        <v>41500.727916666663</v>
      </c>
      <c r="T1476" s="10">
        <f t="shared" si="141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6">
        <f t="shared" si="138"/>
        <v>64.17</v>
      </c>
      <c r="N1477" t="b">
        <v>1</v>
      </c>
      <c r="O1477" t="s">
        <v>8288</v>
      </c>
      <c r="P1477">
        <f t="shared" si="139"/>
        <v>189</v>
      </c>
      <c r="Q1477" t="str">
        <f t="shared" si="142"/>
        <v>publishing</v>
      </c>
      <c r="R1477" t="str">
        <f t="shared" si="143"/>
        <v>radio &amp; podcasts</v>
      </c>
      <c r="S1477" s="10">
        <f t="shared" si="140"/>
        <v>41960.722951388889</v>
      </c>
      <c r="T1477" s="10">
        <f t="shared" si="141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6">
        <f t="shared" si="138"/>
        <v>43.33</v>
      </c>
      <c r="N1478" t="b">
        <v>1</v>
      </c>
      <c r="O1478" t="s">
        <v>8288</v>
      </c>
      <c r="P1478">
        <f t="shared" si="139"/>
        <v>662</v>
      </c>
      <c r="Q1478" t="str">
        <f t="shared" si="142"/>
        <v>publishing</v>
      </c>
      <c r="R1478" t="str">
        <f t="shared" si="143"/>
        <v>radio &amp; podcasts</v>
      </c>
      <c r="S1478" s="10">
        <f t="shared" si="140"/>
        <v>40766.041921296295</v>
      </c>
      <c r="T1478" s="10">
        <f t="shared" si="141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6">
        <f t="shared" si="138"/>
        <v>90.5</v>
      </c>
      <c r="N1479" t="b">
        <v>1</v>
      </c>
      <c r="O1479" t="s">
        <v>8288</v>
      </c>
      <c r="P1479">
        <f t="shared" si="139"/>
        <v>111</v>
      </c>
      <c r="Q1479" t="str">
        <f t="shared" si="142"/>
        <v>publishing</v>
      </c>
      <c r="R1479" t="str">
        <f t="shared" si="143"/>
        <v>radio &amp; podcasts</v>
      </c>
      <c r="S1479" s="10">
        <f t="shared" si="140"/>
        <v>40840.615787037037</v>
      </c>
      <c r="T1479" s="10">
        <f t="shared" si="141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6">
        <f t="shared" si="138"/>
        <v>29.19</v>
      </c>
      <c r="N1480" t="b">
        <v>1</v>
      </c>
      <c r="O1480" t="s">
        <v>8288</v>
      </c>
      <c r="P1480">
        <f t="shared" si="139"/>
        <v>1182</v>
      </c>
      <c r="Q1480" t="str">
        <f t="shared" si="142"/>
        <v>publishing</v>
      </c>
      <c r="R1480" t="str">
        <f t="shared" si="143"/>
        <v>radio &amp; podcasts</v>
      </c>
      <c r="S1480" s="10">
        <f t="shared" si="140"/>
        <v>41394.871678240743</v>
      </c>
      <c r="T1480" s="10">
        <f t="shared" si="141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6">
        <f t="shared" si="138"/>
        <v>30.96</v>
      </c>
      <c r="N1481" t="b">
        <v>1</v>
      </c>
      <c r="O1481" t="s">
        <v>8288</v>
      </c>
      <c r="P1481">
        <f t="shared" si="139"/>
        <v>137</v>
      </c>
      <c r="Q1481" t="str">
        <f t="shared" si="142"/>
        <v>publishing</v>
      </c>
      <c r="R1481" t="str">
        <f t="shared" si="143"/>
        <v>radio &amp; podcasts</v>
      </c>
      <c r="S1481" s="10">
        <f t="shared" si="140"/>
        <v>41754.745243055557</v>
      </c>
      <c r="T1481" s="10">
        <f t="shared" si="141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6">
        <f t="shared" si="138"/>
        <v>92.16</v>
      </c>
      <c r="N1482" t="b">
        <v>1</v>
      </c>
      <c r="O1482" t="s">
        <v>8288</v>
      </c>
      <c r="P1482">
        <f t="shared" si="139"/>
        <v>117</v>
      </c>
      <c r="Q1482" t="str">
        <f t="shared" si="142"/>
        <v>publishing</v>
      </c>
      <c r="R1482" t="str">
        <f t="shared" si="143"/>
        <v>radio &amp; podcasts</v>
      </c>
      <c r="S1482" s="10">
        <f t="shared" si="140"/>
        <v>41464.934016203704</v>
      </c>
      <c r="T1482" s="10">
        <f t="shared" si="141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6">
        <f t="shared" si="138"/>
        <v>17.5</v>
      </c>
      <c r="N1483" t="b">
        <v>0</v>
      </c>
      <c r="O1483" t="s">
        <v>8275</v>
      </c>
      <c r="P1483">
        <f t="shared" si="139"/>
        <v>2</v>
      </c>
      <c r="Q1483" t="str">
        <f t="shared" si="142"/>
        <v>publishing</v>
      </c>
      <c r="R1483" t="str">
        <f t="shared" si="143"/>
        <v>fiction</v>
      </c>
      <c r="S1483" s="10">
        <f t="shared" si="140"/>
        <v>41550.922974537039</v>
      </c>
      <c r="T1483" s="10">
        <f t="shared" si="141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6">
        <f t="shared" si="138"/>
        <v>5</v>
      </c>
      <c r="N1484" t="b">
        <v>0</v>
      </c>
      <c r="O1484" t="s">
        <v>8275</v>
      </c>
      <c r="P1484">
        <f t="shared" si="139"/>
        <v>0</v>
      </c>
      <c r="Q1484" t="str">
        <f t="shared" si="142"/>
        <v>publishing</v>
      </c>
      <c r="R1484" t="str">
        <f t="shared" si="143"/>
        <v>fiction</v>
      </c>
      <c r="S1484" s="10">
        <f t="shared" si="140"/>
        <v>41136.85805555556</v>
      </c>
      <c r="T1484" s="10">
        <f t="shared" si="141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6">
        <f t="shared" si="138"/>
        <v>25</v>
      </c>
      <c r="N1485" t="b">
        <v>0</v>
      </c>
      <c r="O1485" t="s">
        <v>8275</v>
      </c>
      <c r="P1485">
        <f t="shared" si="139"/>
        <v>1</v>
      </c>
      <c r="Q1485" t="str">
        <f t="shared" si="142"/>
        <v>publishing</v>
      </c>
      <c r="R1485" t="str">
        <f t="shared" si="143"/>
        <v>fiction</v>
      </c>
      <c r="S1485" s="10">
        <f t="shared" si="140"/>
        <v>42548.192997685182</v>
      </c>
      <c r="T1485" s="10">
        <f t="shared" si="141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6" t="e">
        <f t="shared" si="138"/>
        <v>#DIV/0!</v>
      </c>
      <c r="N1486" t="b">
        <v>0</v>
      </c>
      <c r="O1486" t="s">
        <v>8275</v>
      </c>
      <c r="P1486">
        <f t="shared" si="139"/>
        <v>0</v>
      </c>
      <c r="Q1486" t="str">
        <f t="shared" si="142"/>
        <v>publishing</v>
      </c>
      <c r="R1486" t="str">
        <f t="shared" si="143"/>
        <v>fiction</v>
      </c>
      <c r="S1486" s="10">
        <f t="shared" si="140"/>
        <v>41053.200960648144</v>
      </c>
      <c r="T1486" s="10">
        <f t="shared" si="141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6">
        <f t="shared" si="138"/>
        <v>50</v>
      </c>
      <c r="N1487" t="b">
        <v>0</v>
      </c>
      <c r="O1487" t="s">
        <v>8275</v>
      </c>
      <c r="P1487">
        <f t="shared" si="139"/>
        <v>2</v>
      </c>
      <c r="Q1487" t="str">
        <f t="shared" si="142"/>
        <v>publishing</v>
      </c>
      <c r="R1487" t="str">
        <f t="shared" si="143"/>
        <v>fiction</v>
      </c>
      <c r="S1487" s="10">
        <f t="shared" si="140"/>
        <v>42130.795983796299</v>
      </c>
      <c r="T1487" s="10">
        <f t="shared" si="141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6">
        <f t="shared" si="138"/>
        <v>16</v>
      </c>
      <c r="N1488" t="b">
        <v>0</v>
      </c>
      <c r="O1488" t="s">
        <v>8275</v>
      </c>
      <c r="P1488">
        <f t="shared" si="139"/>
        <v>0</v>
      </c>
      <c r="Q1488" t="str">
        <f t="shared" si="142"/>
        <v>publishing</v>
      </c>
      <c r="R1488" t="str">
        <f t="shared" si="143"/>
        <v>fiction</v>
      </c>
      <c r="S1488" s="10">
        <f t="shared" si="140"/>
        <v>42032.168530092589</v>
      </c>
      <c r="T1488" s="10">
        <f t="shared" si="141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6" t="e">
        <f t="shared" si="138"/>
        <v>#DIV/0!</v>
      </c>
      <c r="N1489" t="b">
        <v>0</v>
      </c>
      <c r="O1489" t="s">
        <v>8275</v>
      </c>
      <c r="P1489">
        <f t="shared" si="139"/>
        <v>0</v>
      </c>
      <c r="Q1489" t="str">
        <f t="shared" si="142"/>
        <v>publishing</v>
      </c>
      <c r="R1489" t="str">
        <f t="shared" si="143"/>
        <v>fiction</v>
      </c>
      <c r="S1489" s="10">
        <f t="shared" si="140"/>
        <v>42554.917488425926</v>
      </c>
      <c r="T1489" s="10">
        <f t="shared" si="141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6">
        <f t="shared" si="138"/>
        <v>60</v>
      </c>
      <c r="N1490" t="b">
        <v>0</v>
      </c>
      <c r="O1490" t="s">
        <v>8275</v>
      </c>
      <c r="P1490">
        <f t="shared" si="139"/>
        <v>2</v>
      </c>
      <c r="Q1490" t="str">
        <f t="shared" si="142"/>
        <v>publishing</v>
      </c>
      <c r="R1490" t="str">
        <f t="shared" si="143"/>
        <v>fiction</v>
      </c>
      <c r="S1490" s="10">
        <f t="shared" si="140"/>
        <v>41614.563194444447</v>
      </c>
      <c r="T1490" s="10">
        <f t="shared" si="141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6" t="e">
        <f t="shared" si="138"/>
        <v>#DIV/0!</v>
      </c>
      <c r="N1491" t="b">
        <v>0</v>
      </c>
      <c r="O1491" t="s">
        <v>8275</v>
      </c>
      <c r="P1491">
        <f t="shared" si="139"/>
        <v>0</v>
      </c>
      <c r="Q1491" t="str">
        <f t="shared" si="142"/>
        <v>publishing</v>
      </c>
      <c r="R1491" t="str">
        <f t="shared" si="143"/>
        <v>fiction</v>
      </c>
      <c r="S1491" s="10">
        <f t="shared" si="140"/>
        <v>41198.611712962964</v>
      </c>
      <c r="T1491" s="10">
        <f t="shared" si="141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6">
        <f t="shared" si="138"/>
        <v>47.11</v>
      </c>
      <c r="N1492" t="b">
        <v>0</v>
      </c>
      <c r="O1492" t="s">
        <v>8275</v>
      </c>
      <c r="P1492">
        <f t="shared" si="139"/>
        <v>31</v>
      </c>
      <c r="Q1492" t="str">
        <f t="shared" si="142"/>
        <v>publishing</v>
      </c>
      <c r="R1492" t="str">
        <f t="shared" si="143"/>
        <v>fiction</v>
      </c>
      <c r="S1492" s="10">
        <f t="shared" si="140"/>
        <v>41520.561041666668</v>
      </c>
      <c r="T1492" s="10">
        <f t="shared" si="141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6">
        <f t="shared" si="138"/>
        <v>100</v>
      </c>
      <c r="N1493" t="b">
        <v>0</v>
      </c>
      <c r="O1493" t="s">
        <v>8275</v>
      </c>
      <c r="P1493">
        <f t="shared" si="139"/>
        <v>8</v>
      </c>
      <c r="Q1493" t="str">
        <f t="shared" si="142"/>
        <v>publishing</v>
      </c>
      <c r="R1493" t="str">
        <f t="shared" si="143"/>
        <v>fiction</v>
      </c>
      <c r="S1493" s="10">
        <f t="shared" si="140"/>
        <v>41991.713460648149</v>
      </c>
      <c r="T1493" s="10">
        <f t="shared" si="141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6">
        <f t="shared" si="138"/>
        <v>15</v>
      </c>
      <c r="N1494" t="b">
        <v>0</v>
      </c>
      <c r="O1494" t="s">
        <v>8275</v>
      </c>
      <c r="P1494">
        <f t="shared" si="139"/>
        <v>1</v>
      </c>
      <c r="Q1494" t="str">
        <f t="shared" si="142"/>
        <v>publishing</v>
      </c>
      <c r="R1494" t="str">
        <f t="shared" si="143"/>
        <v>fiction</v>
      </c>
      <c r="S1494" s="10">
        <f t="shared" si="140"/>
        <v>40682.884791666671</v>
      </c>
      <c r="T1494" s="10">
        <f t="shared" si="141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6" t="e">
        <f t="shared" si="138"/>
        <v>#DIV/0!</v>
      </c>
      <c r="N1495" t="b">
        <v>0</v>
      </c>
      <c r="O1495" t="s">
        <v>8275</v>
      </c>
      <c r="P1495">
        <f t="shared" si="139"/>
        <v>0</v>
      </c>
      <c r="Q1495" t="str">
        <f t="shared" si="142"/>
        <v>publishing</v>
      </c>
      <c r="R1495" t="str">
        <f t="shared" si="143"/>
        <v>fiction</v>
      </c>
      <c r="S1495" s="10">
        <f t="shared" si="140"/>
        <v>41411.866608796299</v>
      </c>
      <c r="T1495" s="10">
        <f t="shared" si="141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6">
        <f t="shared" si="138"/>
        <v>40.450000000000003</v>
      </c>
      <c r="N1496" t="b">
        <v>0</v>
      </c>
      <c r="O1496" t="s">
        <v>8275</v>
      </c>
      <c r="P1496">
        <f t="shared" si="139"/>
        <v>9</v>
      </c>
      <c r="Q1496" t="str">
        <f t="shared" si="142"/>
        <v>publishing</v>
      </c>
      <c r="R1496" t="str">
        <f t="shared" si="143"/>
        <v>fiction</v>
      </c>
      <c r="S1496" s="10">
        <f t="shared" si="140"/>
        <v>42067.722372685181</v>
      </c>
      <c r="T1496" s="10">
        <f t="shared" si="141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6" t="e">
        <f t="shared" si="138"/>
        <v>#DIV/0!</v>
      </c>
      <c r="N1497" t="b">
        <v>0</v>
      </c>
      <c r="O1497" t="s">
        <v>8275</v>
      </c>
      <c r="P1497">
        <f t="shared" si="139"/>
        <v>0</v>
      </c>
      <c r="Q1497" t="str">
        <f t="shared" si="142"/>
        <v>publishing</v>
      </c>
      <c r="R1497" t="str">
        <f t="shared" si="143"/>
        <v>fiction</v>
      </c>
      <c r="S1497" s="10">
        <f t="shared" si="140"/>
        <v>40752.789710648147</v>
      </c>
      <c r="T1497" s="10">
        <f t="shared" si="141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6" t="e">
        <f t="shared" si="138"/>
        <v>#DIV/0!</v>
      </c>
      <c r="N1498" t="b">
        <v>0</v>
      </c>
      <c r="O1498" t="s">
        <v>8275</v>
      </c>
      <c r="P1498">
        <f t="shared" si="139"/>
        <v>0</v>
      </c>
      <c r="Q1498" t="str">
        <f t="shared" si="142"/>
        <v>publishing</v>
      </c>
      <c r="R1498" t="str">
        <f t="shared" si="143"/>
        <v>fiction</v>
      </c>
      <c r="S1498" s="10">
        <f t="shared" si="140"/>
        <v>41838.475219907406</v>
      </c>
      <c r="T1498" s="10">
        <f t="shared" si="141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6">
        <f t="shared" si="138"/>
        <v>1</v>
      </c>
      <c r="N1499" t="b">
        <v>0</v>
      </c>
      <c r="O1499" t="s">
        <v>8275</v>
      </c>
      <c r="P1499">
        <f t="shared" si="139"/>
        <v>0</v>
      </c>
      <c r="Q1499" t="str">
        <f t="shared" si="142"/>
        <v>publishing</v>
      </c>
      <c r="R1499" t="str">
        <f t="shared" si="143"/>
        <v>fiction</v>
      </c>
      <c r="S1499" s="10">
        <f t="shared" si="140"/>
        <v>41444.64261574074</v>
      </c>
      <c r="T1499" s="10">
        <f t="shared" si="141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6">
        <f t="shared" si="138"/>
        <v>19</v>
      </c>
      <c r="N1500" t="b">
        <v>0</v>
      </c>
      <c r="O1500" t="s">
        <v>8275</v>
      </c>
      <c r="P1500">
        <f t="shared" si="139"/>
        <v>2</v>
      </c>
      <c r="Q1500" t="str">
        <f t="shared" si="142"/>
        <v>publishing</v>
      </c>
      <c r="R1500" t="str">
        <f t="shared" si="143"/>
        <v>fiction</v>
      </c>
      <c r="S1500" s="10">
        <f t="shared" si="140"/>
        <v>41840.983541666668</v>
      </c>
      <c r="T1500" s="10">
        <f t="shared" si="141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6">
        <f t="shared" si="138"/>
        <v>5</v>
      </c>
      <c r="N1501" t="b">
        <v>0</v>
      </c>
      <c r="O1501" t="s">
        <v>8275</v>
      </c>
      <c r="P1501">
        <f t="shared" si="139"/>
        <v>0</v>
      </c>
      <c r="Q1501" t="str">
        <f t="shared" si="142"/>
        <v>publishing</v>
      </c>
      <c r="R1501" t="str">
        <f t="shared" si="143"/>
        <v>fiction</v>
      </c>
      <c r="S1501" s="10">
        <f t="shared" si="140"/>
        <v>42527.007326388892</v>
      </c>
      <c r="T1501" s="10">
        <f t="shared" si="141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6">
        <f t="shared" si="138"/>
        <v>46.73</v>
      </c>
      <c r="N1502" t="b">
        <v>0</v>
      </c>
      <c r="O1502" t="s">
        <v>8275</v>
      </c>
      <c r="P1502">
        <f t="shared" si="139"/>
        <v>25</v>
      </c>
      <c r="Q1502" t="str">
        <f t="shared" si="142"/>
        <v>publishing</v>
      </c>
      <c r="R1502" t="str">
        <f t="shared" si="143"/>
        <v>fiction</v>
      </c>
      <c r="S1502" s="10">
        <f t="shared" si="140"/>
        <v>41365.904594907406</v>
      </c>
      <c r="T1502" s="10">
        <f t="shared" si="141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6">
        <f t="shared" si="138"/>
        <v>97.73</v>
      </c>
      <c r="N1503" t="b">
        <v>1</v>
      </c>
      <c r="O1503" t="s">
        <v>8285</v>
      </c>
      <c r="P1503">
        <f t="shared" si="139"/>
        <v>166</v>
      </c>
      <c r="Q1503" t="str">
        <f t="shared" si="142"/>
        <v>photography</v>
      </c>
      <c r="R1503" t="str">
        <f t="shared" si="143"/>
        <v>photobooks</v>
      </c>
      <c r="S1503" s="10">
        <f t="shared" si="140"/>
        <v>42163.583599537036</v>
      </c>
      <c r="T1503" s="10">
        <f t="shared" si="141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6">
        <f t="shared" si="138"/>
        <v>67.84</v>
      </c>
      <c r="N1504" t="b">
        <v>1</v>
      </c>
      <c r="O1504" t="s">
        <v>8285</v>
      </c>
      <c r="P1504">
        <f t="shared" si="139"/>
        <v>101</v>
      </c>
      <c r="Q1504" t="str">
        <f t="shared" si="142"/>
        <v>photography</v>
      </c>
      <c r="R1504" t="str">
        <f t="shared" si="143"/>
        <v>photobooks</v>
      </c>
      <c r="S1504" s="10">
        <f t="shared" si="140"/>
        <v>42426.542592592596</v>
      </c>
      <c r="T1504" s="10">
        <f t="shared" si="141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6">
        <f t="shared" si="138"/>
        <v>56.98</v>
      </c>
      <c r="N1505" t="b">
        <v>1</v>
      </c>
      <c r="O1505" t="s">
        <v>8285</v>
      </c>
      <c r="P1505">
        <f t="shared" si="139"/>
        <v>108</v>
      </c>
      <c r="Q1505" t="str">
        <f t="shared" si="142"/>
        <v>photography</v>
      </c>
      <c r="R1505" t="str">
        <f t="shared" si="143"/>
        <v>photobooks</v>
      </c>
      <c r="S1505" s="10">
        <f t="shared" si="140"/>
        <v>42606.347233796296</v>
      </c>
      <c r="T1505" s="10">
        <f t="shared" si="141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6">
        <f t="shared" si="138"/>
        <v>67.16</v>
      </c>
      <c r="N1506" t="b">
        <v>1</v>
      </c>
      <c r="O1506" t="s">
        <v>8285</v>
      </c>
      <c r="P1506">
        <f t="shared" si="139"/>
        <v>278</v>
      </c>
      <c r="Q1506" t="str">
        <f t="shared" si="142"/>
        <v>photography</v>
      </c>
      <c r="R1506" t="str">
        <f t="shared" si="143"/>
        <v>photobooks</v>
      </c>
      <c r="S1506" s="10">
        <f t="shared" si="140"/>
        <v>41772.657685185186</v>
      </c>
      <c r="T1506" s="10">
        <f t="shared" si="141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6">
        <f t="shared" si="138"/>
        <v>48.04</v>
      </c>
      <c r="N1507" t="b">
        <v>1</v>
      </c>
      <c r="O1507" t="s">
        <v>8285</v>
      </c>
      <c r="P1507">
        <f t="shared" si="139"/>
        <v>104</v>
      </c>
      <c r="Q1507" t="str">
        <f t="shared" si="142"/>
        <v>photography</v>
      </c>
      <c r="R1507" t="str">
        <f t="shared" si="143"/>
        <v>photobooks</v>
      </c>
      <c r="S1507" s="10">
        <f t="shared" si="140"/>
        <v>42414.44332175926</v>
      </c>
      <c r="T1507" s="10">
        <f t="shared" si="141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6">
        <f t="shared" si="138"/>
        <v>38.86</v>
      </c>
      <c r="N1508" t="b">
        <v>1</v>
      </c>
      <c r="O1508" t="s">
        <v>8285</v>
      </c>
      <c r="P1508">
        <f t="shared" si="139"/>
        <v>111</v>
      </c>
      <c r="Q1508" t="str">
        <f t="shared" si="142"/>
        <v>photography</v>
      </c>
      <c r="R1508" t="str">
        <f t="shared" si="143"/>
        <v>photobooks</v>
      </c>
      <c r="S1508" s="10">
        <f t="shared" si="140"/>
        <v>41814.785925925928</v>
      </c>
      <c r="T1508" s="10">
        <f t="shared" si="141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6">
        <f t="shared" si="138"/>
        <v>78.180000000000007</v>
      </c>
      <c r="N1509" t="b">
        <v>1</v>
      </c>
      <c r="O1509" t="s">
        <v>8285</v>
      </c>
      <c r="P1509">
        <f t="shared" si="139"/>
        <v>215</v>
      </c>
      <c r="Q1509" t="str">
        <f t="shared" si="142"/>
        <v>photography</v>
      </c>
      <c r="R1509" t="str">
        <f t="shared" si="143"/>
        <v>photobooks</v>
      </c>
      <c r="S1509" s="10">
        <f t="shared" si="140"/>
        <v>40254.450335648151</v>
      </c>
      <c r="T1509" s="10">
        <f t="shared" si="141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6">
        <f t="shared" si="138"/>
        <v>97.11</v>
      </c>
      <c r="N1510" t="b">
        <v>1</v>
      </c>
      <c r="O1510" t="s">
        <v>8285</v>
      </c>
      <c r="P1510">
        <f t="shared" si="139"/>
        <v>111</v>
      </c>
      <c r="Q1510" t="str">
        <f t="shared" si="142"/>
        <v>photography</v>
      </c>
      <c r="R1510" t="str">
        <f t="shared" si="143"/>
        <v>photobooks</v>
      </c>
      <c r="S1510" s="10">
        <f t="shared" si="140"/>
        <v>41786.614363425928</v>
      </c>
      <c r="T1510" s="10">
        <f t="shared" si="141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6">
        <f t="shared" si="138"/>
        <v>110.39</v>
      </c>
      <c r="N1511" t="b">
        <v>1</v>
      </c>
      <c r="O1511" t="s">
        <v>8285</v>
      </c>
      <c r="P1511">
        <f t="shared" si="139"/>
        <v>124</v>
      </c>
      <c r="Q1511" t="str">
        <f t="shared" si="142"/>
        <v>photography</v>
      </c>
      <c r="R1511" t="str">
        <f t="shared" si="143"/>
        <v>photobooks</v>
      </c>
      <c r="S1511" s="10">
        <f t="shared" si="140"/>
        <v>42751.533391203702</v>
      </c>
      <c r="T1511" s="10">
        <f t="shared" si="141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6">
        <f t="shared" si="138"/>
        <v>39.92</v>
      </c>
      <c r="N1512" t="b">
        <v>1</v>
      </c>
      <c r="O1512" t="s">
        <v>8285</v>
      </c>
      <c r="P1512">
        <f t="shared" si="139"/>
        <v>101</v>
      </c>
      <c r="Q1512" t="str">
        <f t="shared" si="142"/>
        <v>photography</v>
      </c>
      <c r="R1512" t="str">
        <f t="shared" si="143"/>
        <v>photobooks</v>
      </c>
      <c r="S1512" s="10">
        <f t="shared" si="140"/>
        <v>41809.385162037033</v>
      </c>
      <c r="T1512" s="10">
        <f t="shared" si="141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6">
        <f t="shared" si="138"/>
        <v>75.98</v>
      </c>
      <c r="N1513" t="b">
        <v>1</v>
      </c>
      <c r="O1513" t="s">
        <v>8285</v>
      </c>
      <c r="P1513">
        <f t="shared" si="139"/>
        <v>112</v>
      </c>
      <c r="Q1513" t="str">
        <f t="shared" si="142"/>
        <v>photography</v>
      </c>
      <c r="R1513" t="str">
        <f t="shared" si="143"/>
        <v>photobooks</v>
      </c>
      <c r="S1513" s="10">
        <f t="shared" si="140"/>
        <v>42296.583379629628</v>
      </c>
      <c r="T1513" s="10">
        <f t="shared" si="141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6">
        <f t="shared" si="138"/>
        <v>58.38</v>
      </c>
      <c r="N1514" t="b">
        <v>1</v>
      </c>
      <c r="O1514" t="s">
        <v>8285</v>
      </c>
      <c r="P1514">
        <f t="shared" si="139"/>
        <v>559</v>
      </c>
      <c r="Q1514" t="str">
        <f t="shared" si="142"/>
        <v>photography</v>
      </c>
      <c r="R1514" t="str">
        <f t="shared" si="143"/>
        <v>photobooks</v>
      </c>
      <c r="S1514" s="10">
        <f t="shared" si="140"/>
        <v>42741.684479166666</v>
      </c>
      <c r="T1514" s="10">
        <f t="shared" si="141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6">
        <f t="shared" si="138"/>
        <v>55.82</v>
      </c>
      <c r="N1515" t="b">
        <v>1</v>
      </c>
      <c r="O1515" t="s">
        <v>8285</v>
      </c>
      <c r="P1515">
        <f t="shared" si="139"/>
        <v>150</v>
      </c>
      <c r="Q1515" t="str">
        <f t="shared" si="142"/>
        <v>photography</v>
      </c>
      <c r="R1515" t="str">
        <f t="shared" si="143"/>
        <v>photobooks</v>
      </c>
      <c r="S1515" s="10">
        <f t="shared" si="140"/>
        <v>41806.637337962966</v>
      </c>
      <c r="T1515" s="10">
        <f t="shared" si="141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6">
        <f t="shared" si="138"/>
        <v>151.24</v>
      </c>
      <c r="N1516" t="b">
        <v>1</v>
      </c>
      <c r="O1516" t="s">
        <v>8285</v>
      </c>
      <c r="P1516">
        <f t="shared" si="139"/>
        <v>106</v>
      </c>
      <c r="Q1516" t="str">
        <f t="shared" si="142"/>
        <v>photography</v>
      </c>
      <c r="R1516" t="str">
        <f t="shared" si="143"/>
        <v>photobooks</v>
      </c>
      <c r="S1516" s="10">
        <f t="shared" si="140"/>
        <v>42234.597685185188</v>
      </c>
      <c r="T1516" s="10">
        <f t="shared" si="141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6">
        <f t="shared" si="138"/>
        <v>849.67</v>
      </c>
      <c r="N1517" t="b">
        <v>1</v>
      </c>
      <c r="O1517" t="s">
        <v>8285</v>
      </c>
      <c r="P1517">
        <f t="shared" si="139"/>
        <v>157</v>
      </c>
      <c r="Q1517" t="str">
        <f t="shared" si="142"/>
        <v>photography</v>
      </c>
      <c r="R1517" t="str">
        <f t="shared" si="143"/>
        <v>photobooks</v>
      </c>
      <c r="S1517" s="10">
        <f t="shared" si="140"/>
        <v>42415.253437499996</v>
      </c>
      <c r="T1517" s="10">
        <f t="shared" si="141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6">
        <f t="shared" si="138"/>
        <v>159.24</v>
      </c>
      <c r="N1518" t="b">
        <v>1</v>
      </c>
      <c r="O1518" t="s">
        <v>8285</v>
      </c>
      <c r="P1518">
        <f t="shared" si="139"/>
        <v>109</v>
      </c>
      <c r="Q1518" t="str">
        <f t="shared" si="142"/>
        <v>photography</v>
      </c>
      <c r="R1518" t="str">
        <f t="shared" si="143"/>
        <v>photobooks</v>
      </c>
      <c r="S1518" s="10">
        <f t="shared" si="140"/>
        <v>42619.466342592597</v>
      </c>
      <c r="T1518" s="10">
        <f t="shared" si="141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6">
        <f t="shared" si="138"/>
        <v>39.51</v>
      </c>
      <c r="N1519" t="b">
        <v>1</v>
      </c>
      <c r="O1519" t="s">
        <v>8285</v>
      </c>
      <c r="P1519">
        <f t="shared" si="139"/>
        <v>162</v>
      </c>
      <c r="Q1519" t="str">
        <f t="shared" si="142"/>
        <v>photography</v>
      </c>
      <c r="R1519" t="str">
        <f t="shared" si="143"/>
        <v>photobooks</v>
      </c>
      <c r="S1519" s="10">
        <f t="shared" si="140"/>
        <v>41948.56658564815</v>
      </c>
      <c r="T1519" s="10">
        <f t="shared" si="141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6">
        <f t="shared" si="138"/>
        <v>130.53</v>
      </c>
      <c r="N1520" t="b">
        <v>1</v>
      </c>
      <c r="O1520" t="s">
        <v>8285</v>
      </c>
      <c r="P1520">
        <f t="shared" si="139"/>
        <v>205</v>
      </c>
      <c r="Q1520" t="str">
        <f t="shared" si="142"/>
        <v>photography</v>
      </c>
      <c r="R1520" t="str">
        <f t="shared" si="143"/>
        <v>photobooks</v>
      </c>
      <c r="S1520" s="10">
        <f t="shared" si="140"/>
        <v>41760.8200462963</v>
      </c>
      <c r="T1520" s="10">
        <f t="shared" si="141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6">
        <f t="shared" si="138"/>
        <v>64.16</v>
      </c>
      <c r="N1521" t="b">
        <v>1</v>
      </c>
      <c r="O1521" t="s">
        <v>8285</v>
      </c>
      <c r="P1521">
        <f t="shared" si="139"/>
        <v>103</v>
      </c>
      <c r="Q1521" t="str">
        <f t="shared" si="142"/>
        <v>photography</v>
      </c>
      <c r="R1521" t="str">
        <f t="shared" si="143"/>
        <v>photobooks</v>
      </c>
      <c r="S1521" s="10">
        <f t="shared" si="140"/>
        <v>41782.741701388892</v>
      </c>
      <c r="T1521" s="10">
        <f t="shared" si="141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6">
        <f t="shared" si="138"/>
        <v>111.53</v>
      </c>
      <c r="N1522" t="b">
        <v>1</v>
      </c>
      <c r="O1522" t="s">
        <v>8285</v>
      </c>
      <c r="P1522">
        <f t="shared" si="139"/>
        <v>103</v>
      </c>
      <c r="Q1522" t="str">
        <f t="shared" si="142"/>
        <v>photography</v>
      </c>
      <c r="R1522" t="str">
        <f t="shared" si="143"/>
        <v>photobooks</v>
      </c>
      <c r="S1522" s="10">
        <f t="shared" si="140"/>
        <v>41955.857789351852</v>
      </c>
      <c r="T1522" s="10">
        <f t="shared" si="141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6">
        <f t="shared" si="138"/>
        <v>170.45</v>
      </c>
      <c r="N1523" t="b">
        <v>1</v>
      </c>
      <c r="O1523" t="s">
        <v>8285</v>
      </c>
      <c r="P1523">
        <f t="shared" si="139"/>
        <v>107</v>
      </c>
      <c r="Q1523" t="str">
        <f t="shared" si="142"/>
        <v>photography</v>
      </c>
      <c r="R1523" t="str">
        <f t="shared" si="143"/>
        <v>photobooks</v>
      </c>
      <c r="S1523" s="10">
        <f t="shared" si="140"/>
        <v>42493.167719907404</v>
      </c>
      <c r="T1523" s="10">
        <f t="shared" si="141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6">
        <f t="shared" si="138"/>
        <v>133.74</v>
      </c>
      <c r="N1524" t="b">
        <v>1</v>
      </c>
      <c r="O1524" t="s">
        <v>8285</v>
      </c>
      <c r="P1524">
        <f t="shared" si="139"/>
        <v>139</v>
      </c>
      <c r="Q1524" t="str">
        <f t="shared" si="142"/>
        <v>photography</v>
      </c>
      <c r="R1524" t="str">
        <f t="shared" si="143"/>
        <v>photobooks</v>
      </c>
      <c r="S1524" s="10">
        <f t="shared" si="140"/>
        <v>41899.830312500002</v>
      </c>
      <c r="T1524" s="10">
        <f t="shared" si="141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6">
        <f t="shared" si="138"/>
        <v>95.83</v>
      </c>
      <c r="N1525" t="b">
        <v>1</v>
      </c>
      <c r="O1525" t="s">
        <v>8285</v>
      </c>
      <c r="P1525">
        <f t="shared" si="139"/>
        <v>125</v>
      </c>
      <c r="Q1525" t="str">
        <f t="shared" si="142"/>
        <v>photography</v>
      </c>
      <c r="R1525" t="str">
        <f t="shared" si="143"/>
        <v>photobooks</v>
      </c>
      <c r="S1525" s="10">
        <f t="shared" si="140"/>
        <v>41964.751342592594</v>
      </c>
      <c r="T1525" s="10">
        <f t="shared" si="141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6">
        <f t="shared" si="138"/>
        <v>221.79</v>
      </c>
      <c r="N1526" t="b">
        <v>1</v>
      </c>
      <c r="O1526" t="s">
        <v>8285</v>
      </c>
      <c r="P1526">
        <f t="shared" si="139"/>
        <v>207</v>
      </c>
      <c r="Q1526" t="str">
        <f t="shared" si="142"/>
        <v>photography</v>
      </c>
      <c r="R1526" t="str">
        <f t="shared" si="143"/>
        <v>photobooks</v>
      </c>
      <c r="S1526" s="10">
        <f t="shared" si="140"/>
        <v>42756.501041666663</v>
      </c>
      <c r="T1526" s="10">
        <f t="shared" si="141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6">
        <f t="shared" si="138"/>
        <v>32.32</v>
      </c>
      <c r="N1527" t="b">
        <v>1</v>
      </c>
      <c r="O1527" t="s">
        <v>8285</v>
      </c>
      <c r="P1527">
        <f t="shared" si="139"/>
        <v>174</v>
      </c>
      <c r="Q1527" t="str">
        <f t="shared" si="142"/>
        <v>photography</v>
      </c>
      <c r="R1527" t="str">
        <f t="shared" si="143"/>
        <v>photobooks</v>
      </c>
      <c r="S1527" s="10">
        <f t="shared" si="140"/>
        <v>42570.702986111108</v>
      </c>
      <c r="T1527" s="10">
        <f t="shared" si="141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6">
        <f t="shared" si="138"/>
        <v>98.84</v>
      </c>
      <c r="N1528" t="b">
        <v>1</v>
      </c>
      <c r="O1528" t="s">
        <v>8285</v>
      </c>
      <c r="P1528">
        <f t="shared" si="139"/>
        <v>120</v>
      </c>
      <c r="Q1528" t="str">
        <f t="shared" si="142"/>
        <v>photography</v>
      </c>
      <c r="R1528" t="str">
        <f t="shared" si="143"/>
        <v>photobooks</v>
      </c>
      <c r="S1528" s="10">
        <f t="shared" si="140"/>
        <v>42339.276006944448</v>
      </c>
      <c r="T1528" s="10">
        <f t="shared" si="141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6">
        <f t="shared" si="138"/>
        <v>55.22</v>
      </c>
      <c r="N1529" t="b">
        <v>1</v>
      </c>
      <c r="O1529" t="s">
        <v>8285</v>
      </c>
      <c r="P1529">
        <f t="shared" si="139"/>
        <v>110</v>
      </c>
      <c r="Q1529" t="str">
        <f t="shared" si="142"/>
        <v>photography</v>
      </c>
      <c r="R1529" t="str">
        <f t="shared" si="143"/>
        <v>photobooks</v>
      </c>
      <c r="S1529" s="10">
        <f t="shared" si="140"/>
        <v>42780.600532407407</v>
      </c>
      <c r="T1529" s="10">
        <f t="shared" si="141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6">
        <f t="shared" si="138"/>
        <v>52.79</v>
      </c>
      <c r="N1530" t="b">
        <v>1</v>
      </c>
      <c r="O1530" t="s">
        <v>8285</v>
      </c>
      <c r="P1530">
        <f t="shared" si="139"/>
        <v>282</v>
      </c>
      <c r="Q1530" t="str">
        <f t="shared" si="142"/>
        <v>photography</v>
      </c>
      <c r="R1530" t="str">
        <f t="shared" si="143"/>
        <v>photobooks</v>
      </c>
      <c r="S1530" s="10">
        <f t="shared" si="140"/>
        <v>42736.732893518521</v>
      </c>
      <c r="T1530" s="10">
        <f t="shared" si="141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6">
        <f t="shared" si="138"/>
        <v>135.66999999999999</v>
      </c>
      <c r="N1531" t="b">
        <v>1</v>
      </c>
      <c r="O1531" t="s">
        <v>8285</v>
      </c>
      <c r="P1531">
        <f t="shared" si="139"/>
        <v>101</v>
      </c>
      <c r="Q1531" t="str">
        <f t="shared" si="142"/>
        <v>photography</v>
      </c>
      <c r="R1531" t="str">
        <f t="shared" si="143"/>
        <v>photobooks</v>
      </c>
      <c r="S1531" s="10">
        <f t="shared" si="140"/>
        <v>42052.628703703704</v>
      </c>
      <c r="T1531" s="10">
        <f t="shared" si="141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6">
        <f t="shared" si="138"/>
        <v>53.99</v>
      </c>
      <c r="N1532" t="b">
        <v>1</v>
      </c>
      <c r="O1532" t="s">
        <v>8285</v>
      </c>
      <c r="P1532">
        <f t="shared" si="139"/>
        <v>135</v>
      </c>
      <c r="Q1532" t="str">
        <f t="shared" si="142"/>
        <v>photography</v>
      </c>
      <c r="R1532" t="str">
        <f t="shared" si="143"/>
        <v>photobooks</v>
      </c>
      <c r="S1532" s="10">
        <f t="shared" si="140"/>
        <v>42275.767303240747</v>
      </c>
      <c r="T1532" s="10">
        <f t="shared" si="141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6">
        <f t="shared" si="138"/>
        <v>56.64</v>
      </c>
      <c r="N1533" t="b">
        <v>1</v>
      </c>
      <c r="O1533" t="s">
        <v>8285</v>
      </c>
      <c r="P1533">
        <f t="shared" si="139"/>
        <v>176</v>
      </c>
      <c r="Q1533" t="str">
        <f t="shared" si="142"/>
        <v>photography</v>
      </c>
      <c r="R1533" t="str">
        <f t="shared" si="143"/>
        <v>photobooks</v>
      </c>
      <c r="S1533" s="10">
        <f t="shared" si="140"/>
        <v>41941.802384259259</v>
      </c>
      <c r="T1533" s="10">
        <f t="shared" si="141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6">
        <f t="shared" si="138"/>
        <v>82.32</v>
      </c>
      <c r="N1534" t="b">
        <v>1</v>
      </c>
      <c r="O1534" t="s">
        <v>8285</v>
      </c>
      <c r="P1534">
        <f t="shared" si="139"/>
        <v>484</v>
      </c>
      <c r="Q1534" t="str">
        <f t="shared" si="142"/>
        <v>photography</v>
      </c>
      <c r="R1534" t="str">
        <f t="shared" si="143"/>
        <v>photobooks</v>
      </c>
      <c r="S1534" s="10">
        <f t="shared" si="140"/>
        <v>42391.475289351853</v>
      </c>
      <c r="T1534" s="10">
        <f t="shared" si="141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6">
        <f t="shared" si="138"/>
        <v>88.26</v>
      </c>
      <c r="N1535" t="b">
        <v>1</v>
      </c>
      <c r="O1535" t="s">
        <v>8285</v>
      </c>
      <c r="P1535">
        <f t="shared" si="139"/>
        <v>145</v>
      </c>
      <c r="Q1535" t="str">
        <f t="shared" si="142"/>
        <v>photography</v>
      </c>
      <c r="R1535" t="str">
        <f t="shared" si="143"/>
        <v>photobooks</v>
      </c>
      <c r="S1535" s="10">
        <f t="shared" si="140"/>
        <v>42443.00204861111</v>
      </c>
      <c r="T1535" s="10">
        <f t="shared" si="141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6">
        <f t="shared" si="138"/>
        <v>84.91</v>
      </c>
      <c r="N1536" t="b">
        <v>1</v>
      </c>
      <c r="O1536" t="s">
        <v>8285</v>
      </c>
      <c r="P1536">
        <f t="shared" si="139"/>
        <v>418</v>
      </c>
      <c r="Q1536" t="str">
        <f t="shared" si="142"/>
        <v>photography</v>
      </c>
      <c r="R1536" t="str">
        <f t="shared" si="143"/>
        <v>photobooks</v>
      </c>
      <c r="S1536" s="10">
        <f t="shared" si="140"/>
        <v>42221.67432870371</v>
      </c>
      <c r="T1536" s="10">
        <f t="shared" si="141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6">
        <f t="shared" si="138"/>
        <v>48.15</v>
      </c>
      <c r="N1537" t="b">
        <v>1</v>
      </c>
      <c r="O1537" t="s">
        <v>8285</v>
      </c>
      <c r="P1537">
        <f t="shared" si="139"/>
        <v>132</v>
      </c>
      <c r="Q1537" t="str">
        <f t="shared" si="142"/>
        <v>photography</v>
      </c>
      <c r="R1537" t="str">
        <f t="shared" si="143"/>
        <v>photobooks</v>
      </c>
      <c r="S1537" s="10">
        <f t="shared" si="140"/>
        <v>42484.829062500001</v>
      </c>
      <c r="T1537" s="10">
        <f t="shared" si="141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6">
        <f t="shared" ref="M1538:M1601" si="144">ROUND(SUM(E1538/L1538),2)</f>
        <v>66.02</v>
      </c>
      <c r="N1538" t="b">
        <v>1</v>
      </c>
      <c r="O1538" t="s">
        <v>8285</v>
      </c>
      <c r="P1538">
        <f t="shared" ref="P1538:P1601" si="145">+ROUND(SUM(E1538/D1538)*100,0)</f>
        <v>250</v>
      </c>
      <c r="Q1538" t="str">
        <f t="shared" si="142"/>
        <v>photography</v>
      </c>
      <c r="R1538" t="str">
        <f t="shared" si="143"/>
        <v>photobooks</v>
      </c>
      <c r="S1538" s="10">
        <f t="shared" ref="S1538:S1601" si="146">(((J1538/60)/60)/24)+DATE(1970,1,1)</f>
        <v>42213.802199074074</v>
      </c>
      <c r="T1538" s="10">
        <f t="shared" ref="T1538:T1601" si="147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6">
        <f t="shared" si="144"/>
        <v>96.38</v>
      </c>
      <c r="N1539" t="b">
        <v>1</v>
      </c>
      <c r="O1539" t="s">
        <v>8285</v>
      </c>
      <c r="P1539">
        <f t="shared" si="145"/>
        <v>180</v>
      </c>
      <c r="Q1539" t="str">
        <f t="shared" ref="Q1539:Q1602" si="148">LEFT(O1539,FIND("/",O1539)-1)</f>
        <v>photography</v>
      </c>
      <c r="R1539" t="str">
        <f t="shared" ref="R1539:R1602" si="149">RIGHT(O1539,LEN(O1539)-FIND("/",O1539))</f>
        <v>photobooks</v>
      </c>
      <c r="S1539" s="10">
        <f t="shared" si="146"/>
        <v>42552.315127314811</v>
      </c>
      <c r="T1539" s="10">
        <f t="shared" si="147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6">
        <f t="shared" si="144"/>
        <v>156.16999999999999</v>
      </c>
      <c r="N1540" t="b">
        <v>1</v>
      </c>
      <c r="O1540" t="s">
        <v>8285</v>
      </c>
      <c r="P1540">
        <f t="shared" si="145"/>
        <v>103</v>
      </c>
      <c r="Q1540" t="str">
        <f t="shared" si="148"/>
        <v>photography</v>
      </c>
      <c r="R1540" t="str">
        <f t="shared" si="149"/>
        <v>photobooks</v>
      </c>
      <c r="S1540" s="10">
        <f t="shared" si="146"/>
        <v>41981.782060185185</v>
      </c>
      <c r="T1540" s="10">
        <f t="shared" si="147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6">
        <f t="shared" si="144"/>
        <v>95.76</v>
      </c>
      <c r="N1541" t="b">
        <v>1</v>
      </c>
      <c r="O1541" t="s">
        <v>8285</v>
      </c>
      <c r="P1541">
        <f t="shared" si="145"/>
        <v>136</v>
      </c>
      <c r="Q1541" t="str">
        <f t="shared" si="148"/>
        <v>photography</v>
      </c>
      <c r="R1541" t="str">
        <f t="shared" si="149"/>
        <v>photobooks</v>
      </c>
      <c r="S1541" s="10">
        <f t="shared" si="146"/>
        <v>42705.919201388882</v>
      </c>
      <c r="T1541" s="10">
        <f t="shared" si="147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6">
        <f t="shared" si="144"/>
        <v>180.41</v>
      </c>
      <c r="N1542" t="b">
        <v>1</v>
      </c>
      <c r="O1542" t="s">
        <v>8285</v>
      </c>
      <c r="P1542">
        <f t="shared" si="145"/>
        <v>118</v>
      </c>
      <c r="Q1542" t="str">
        <f t="shared" si="148"/>
        <v>photography</v>
      </c>
      <c r="R1542" t="str">
        <f t="shared" si="149"/>
        <v>photobooks</v>
      </c>
      <c r="S1542" s="10">
        <f t="shared" si="146"/>
        <v>41939.00712962963</v>
      </c>
      <c r="T1542" s="10">
        <f t="shared" si="147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6">
        <f t="shared" si="144"/>
        <v>3</v>
      </c>
      <c r="N1543" t="b">
        <v>0</v>
      </c>
      <c r="O1543" t="s">
        <v>8289</v>
      </c>
      <c r="P1543">
        <f t="shared" si="145"/>
        <v>0</v>
      </c>
      <c r="Q1543" t="str">
        <f t="shared" si="148"/>
        <v>photography</v>
      </c>
      <c r="R1543" t="str">
        <f t="shared" si="149"/>
        <v>nature</v>
      </c>
      <c r="S1543" s="10">
        <f t="shared" si="146"/>
        <v>41974.712245370371</v>
      </c>
      <c r="T1543" s="10">
        <f t="shared" si="147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6">
        <f t="shared" si="144"/>
        <v>20</v>
      </c>
      <c r="N1544" t="b">
        <v>0</v>
      </c>
      <c r="O1544" t="s">
        <v>8289</v>
      </c>
      <c r="P1544">
        <f t="shared" si="145"/>
        <v>4</v>
      </c>
      <c r="Q1544" t="str">
        <f t="shared" si="148"/>
        <v>photography</v>
      </c>
      <c r="R1544" t="str">
        <f t="shared" si="149"/>
        <v>nature</v>
      </c>
      <c r="S1544" s="10">
        <f t="shared" si="146"/>
        <v>42170.996527777781</v>
      </c>
      <c r="T1544" s="10">
        <f t="shared" si="147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6">
        <f t="shared" si="144"/>
        <v>10</v>
      </c>
      <c r="N1545" t="b">
        <v>0</v>
      </c>
      <c r="O1545" t="s">
        <v>8289</v>
      </c>
      <c r="P1545">
        <f t="shared" si="145"/>
        <v>0</v>
      </c>
      <c r="Q1545" t="str">
        <f t="shared" si="148"/>
        <v>photography</v>
      </c>
      <c r="R1545" t="str">
        <f t="shared" si="149"/>
        <v>nature</v>
      </c>
      <c r="S1545" s="10">
        <f t="shared" si="146"/>
        <v>41935.509652777779</v>
      </c>
      <c r="T1545" s="10">
        <f t="shared" si="147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6" t="e">
        <f t="shared" si="144"/>
        <v>#DIV/0!</v>
      </c>
      <c r="N1546" t="b">
        <v>0</v>
      </c>
      <c r="O1546" t="s">
        <v>8289</v>
      </c>
      <c r="P1546">
        <f t="shared" si="145"/>
        <v>0</v>
      </c>
      <c r="Q1546" t="str">
        <f t="shared" si="148"/>
        <v>photography</v>
      </c>
      <c r="R1546" t="str">
        <f t="shared" si="149"/>
        <v>nature</v>
      </c>
      <c r="S1546" s="10">
        <f t="shared" si="146"/>
        <v>42053.051203703704</v>
      </c>
      <c r="T1546" s="10">
        <f t="shared" si="147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6">
        <f t="shared" si="144"/>
        <v>1</v>
      </c>
      <c r="N1547" t="b">
        <v>0</v>
      </c>
      <c r="O1547" t="s">
        <v>8289</v>
      </c>
      <c r="P1547">
        <f t="shared" si="145"/>
        <v>0</v>
      </c>
      <c r="Q1547" t="str">
        <f t="shared" si="148"/>
        <v>photography</v>
      </c>
      <c r="R1547" t="str">
        <f t="shared" si="149"/>
        <v>nature</v>
      </c>
      <c r="S1547" s="10">
        <f t="shared" si="146"/>
        <v>42031.884652777779</v>
      </c>
      <c r="T1547" s="10">
        <f t="shared" si="147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6">
        <f t="shared" si="144"/>
        <v>26.27</v>
      </c>
      <c r="N1548" t="b">
        <v>0</v>
      </c>
      <c r="O1548" t="s">
        <v>8289</v>
      </c>
      <c r="P1548">
        <f t="shared" si="145"/>
        <v>29</v>
      </c>
      <c r="Q1548" t="str">
        <f t="shared" si="148"/>
        <v>photography</v>
      </c>
      <c r="R1548" t="str">
        <f t="shared" si="149"/>
        <v>nature</v>
      </c>
      <c r="S1548" s="10">
        <f t="shared" si="146"/>
        <v>41839.212951388887</v>
      </c>
      <c r="T1548" s="10">
        <f t="shared" si="147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6" t="e">
        <f t="shared" si="144"/>
        <v>#DIV/0!</v>
      </c>
      <c r="N1549" t="b">
        <v>0</v>
      </c>
      <c r="O1549" t="s">
        <v>8289</v>
      </c>
      <c r="P1549">
        <f t="shared" si="145"/>
        <v>0</v>
      </c>
      <c r="Q1549" t="str">
        <f t="shared" si="148"/>
        <v>photography</v>
      </c>
      <c r="R1549" t="str">
        <f t="shared" si="149"/>
        <v>nature</v>
      </c>
      <c r="S1549" s="10">
        <f t="shared" si="146"/>
        <v>42782.426875000005</v>
      </c>
      <c r="T1549" s="10">
        <f t="shared" si="147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6">
        <f t="shared" si="144"/>
        <v>60</v>
      </c>
      <c r="N1550" t="b">
        <v>0</v>
      </c>
      <c r="O1550" t="s">
        <v>8289</v>
      </c>
      <c r="P1550">
        <f t="shared" si="145"/>
        <v>9</v>
      </c>
      <c r="Q1550" t="str">
        <f t="shared" si="148"/>
        <v>photography</v>
      </c>
      <c r="R1550" t="str">
        <f t="shared" si="149"/>
        <v>nature</v>
      </c>
      <c r="S1550" s="10">
        <f t="shared" si="146"/>
        <v>42286.88217592593</v>
      </c>
      <c r="T1550" s="10">
        <f t="shared" si="147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6">
        <f t="shared" si="144"/>
        <v>28.33</v>
      </c>
      <c r="N1551" t="b">
        <v>0</v>
      </c>
      <c r="O1551" t="s">
        <v>8289</v>
      </c>
      <c r="P1551">
        <f t="shared" si="145"/>
        <v>34</v>
      </c>
      <c r="Q1551" t="str">
        <f t="shared" si="148"/>
        <v>photography</v>
      </c>
      <c r="R1551" t="str">
        <f t="shared" si="149"/>
        <v>nature</v>
      </c>
      <c r="S1551" s="10">
        <f t="shared" si="146"/>
        <v>42281.136099537034</v>
      </c>
      <c r="T1551" s="10">
        <f t="shared" si="147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6">
        <f t="shared" si="144"/>
        <v>14.43</v>
      </c>
      <c r="N1552" t="b">
        <v>0</v>
      </c>
      <c r="O1552" t="s">
        <v>8289</v>
      </c>
      <c r="P1552">
        <f t="shared" si="145"/>
        <v>13</v>
      </c>
      <c r="Q1552" t="str">
        <f t="shared" si="148"/>
        <v>photography</v>
      </c>
      <c r="R1552" t="str">
        <f t="shared" si="149"/>
        <v>nature</v>
      </c>
      <c r="S1552" s="10">
        <f t="shared" si="146"/>
        <v>42472.449467592596</v>
      </c>
      <c r="T1552" s="10">
        <f t="shared" si="147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6" t="e">
        <f t="shared" si="144"/>
        <v>#DIV/0!</v>
      </c>
      <c r="N1553" t="b">
        <v>0</v>
      </c>
      <c r="O1553" t="s">
        <v>8289</v>
      </c>
      <c r="P1553">
        <f t="shared" si="145"/>
        <v>0</v>
      </c>
      <c r="Q1553" t="str">
        <f t="shared" si="148"/>
        <v>photography</v>
      </c>
      <c r="R1553" t="str">
        <f t="shared" si="149"/>
        <v>nature</v>
      </c>
      <c r="S1553" s="10">
        <f t="shared" si="146"/>
        <v>42121.824525462958</v>
      </c>
      <c r="T1553" s="10">
        <f t="shared" si="147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6">
        <f t="shared" si="144"/>
        <v>132.19</v>
      </c>
      <c r="N1554" t="b">
        <v>0</v>
      </c>
      <c r="O1554" t="s">
        <v>8289</v>
      </c>
      <c r="P1554">
        <f t="shared" si="145"/>
        <v>49</v>
      </c>
      <c r="Q1554" t="str">
        <f t="shared" si="148"/>
        <v>photography</v>
      </c>
      <c r="R1554" t="str">
        <f t="shared" si="149"/>
        <v>nature</v>
      </c>
      <c r="S1554" s="10">
        <f t="shared" si="146"/>
        <v>41892.688750000001</v>
      </c>
      <c r="T1554" s="10">
        <f t="shared" si="147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6" t="e">
        <f t="shared" si="144"/>
        <v>#DIV/0!</v>
      </c>
      <c r="N1555" t="b">
        <v>0</v>
      </c>
      <c r="O1555" t="s">
        <v>8289</v>
      </c>
      <c r="P1555">
        <f t="shared" si="145"/>
        <v>0</v>
      </c>
      <c r="Q1555" t="str">
        <f t="shared" si="148"/>
        <v>photography</v>
      </c>
      <c r="R1555" t="str">
        <f t="shared" si="149"/>
        <v>nature</v>
      </c>
      <c r="S1555" s="10">
        <f t="shared" si="146"/>
        <v>42219.282951388886</v>
      </c>
      <c r="T1555" s="10">
        <f t="shared" si="147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6" t="e">
        <f t="shared" si="144"/>
        <v>#DIV/0!</v>
      </c>
      <c r="N1556" t="b">
        <v>0</v>
      </c>
      <c r="O1556" t="s">
        <v>8289</v>
      </c>
      <c r="P1556">
        <f t="shared" si="145"/>
        <v>0</v>
      </c>
      <c r="Q1556" t="str">
        <f t="shared" si="148"/>
        <v>photography</v>
      </c>
      <c r="R1556" t="str">
        <f t="shared" si="149"/>
        <v>nature</v>
      </c>
      <c r="S1556" s="10">
        <f t="shared" si="146"/>
        <v>42188.252199074079</v>
      </c>
      <c r="T1556" s="10">
        <f t="shared" si="147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6" t="e">
        <f t="shared" si="144"/>
        <v>#DIV/0!</v>
      </c>
      <c r="N1557" t="b">
        <v>0</v>
      </c>
      <c r="O1557" t="s">
        <v>8289</v>
      </c>
      <c r="P1557">
        <f t="shared" si="145"/>
        <v>0</v>
      </c>
      <c r="Q1557" t="str">
        <f t="shared" si="148"/>
        <v>photography</v>
      </c>
      <c r="R1557" t="str">
        <f t="shared" si="149"/>
        <v>nature</v>
      </c>
      <c r="S1557" s="10">
        <f t="shared" si="146"/>
        <v>42241.613796296297</v>
      </c>
      <c r="T1557" s="10">
        <f t="shared" si="147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6">
        <f t="shared" si="144"/>
        <v>56.42</v>
      </c>
      <c r="N1558" t="b">
        <v>0</v>
      </c>
      <c r="O1558" t="s">
        <v>8289</v>
      </c>
      <c r="P1558">
        <f t="shared" si="145"/>
        <v>45</v>
      </c>
      <c r="Q1558" t="str">
        <f t="shared" si="148"/>
        <v>photography</v>
      </c>
      <c r="R1558" t="str">
        <f t="shared" si="149"/>
        <v>nature</v>
      </c>
      <c r="S1558" s="10">
        <f t="shared" si="146"/>
        <v>42525.153055555551</v>
      </c>
      <c r="T1558" s="10">
        <f t="shared" si="147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6">
        <f t="shared" si="144"/>
        <v>100</v>
      </c>
      <c r="N1559" t="b">
        <v>0</v>
      </c>
      <c r="O1559" t="s">
        <v>8289</v>
      </c>
      <c r="P1559">
        <f t="shared" si="145"/>
        <v>4</v>
      </c>
      <c r="Q1559" t="str">
        <f t="shared" si="148"/>
        <v>photography</v>
      </c>
      <c r="R1559" t="str">
        <f t="shared" si="149"/>
        <v>nature</v>
      </c>
      <c r="S1559" s="10">
        <f t="shared" si="146"/>
        <v>41871.65315972222</v>
      </c>
      <c r="T1559" s="10">
        <f t="shared" si="147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6">
        <f t="shared" si="144"/>
        <v>11.67</v>
      </c>
      <c r="N1560" t="b">
        <v>0</v>
      </c>
      <c r="O1560" t="s">
        <v>8289</v>
      </c>
      <c r="P1560">
        <f t="shared" si="145"/>
        <v>5</v>
      </c>
      <c r="Q1560" t="str">
        <f t="shared" si="148"/>
        <v>photography</v>
      </c>
      <c r="R1560" t="str">
        <f t="shared" si="149"/>
        <v>nature</v>
      </c>
      <c r="S1560" s="10">
        <f t="shared" si="146"/>
        <v>42185.397673611107</v>
      </c>
      <c r="T1560" s="10">
        <f t="shared" si="147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6">
        <f t="shared" si="144"/>
        <v>50</v>
      </c>
      <c r="N1561" t="b">
        <v>0</v>
      </c>
      <c r="O1561" t="s">
        <v>8289</v>
      </c>
      <c r="P1561">
        <f t="shared" si="145"/>
        <v>0</v>
      </c>
      <c r="Q1561" t="str">
        <f t="shared" si="148"/>
        <v>photography</v>
      </c>
      <c r="R1561" t="str">
        <f t="shared" si="149"/>
        <v>nature</v>
      </c>
      <c r="S1561" s="10">
        <f t="shared" si="146"/>
        <v>42108.05322916666</v>
      </c>
      <c r="T1561" s="10">
        <f t="shared" si="147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6">
        <f t="shared" si="144"/>
        <v>23.5</v>
      </c>
      <c r="N1562" t="b">
        <v>0</v>
      </c>
      <c r="O1562" t="s">
        <v>8289</v>
      </c>
      <c r="P1562">
        <f t="shared" si="145"/>
        <v>4</v>
      </c>
      <c r="Q1562" t="str">
        <f t="shared" si="148"/>
        <v>photography</v>
      </c>
      <c r="R1562" t="str">
        <f t="shared" si="149"/>
        <v>nature</v>
      </c>
      <c r="S1562" s="10">
        <f t="shared" si="146"/>
        <v>41936.020752314813</v>
      </c>
      <c r="T1562" s="10">
        <f t="shared" si="147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6">
        <f t="shared" si="144"/>
        <v>67</v>
      </c>
      <c r="N1563" t="b">
        <v>0</v>
      </c>
      <c r="O1563" t="s">
        <v>8290</v>
      </c>
      <c r="P1563">
        <f t="shared" si="145"/>
        <v>1</v>
      </c>
      <c r="Q1563" t="str">
        <f t="shared" si="148"/>
        <v>publishing</v>
      </c>
      <c r="R1563" t="str">
        <f t="shared" si="149"/>
        <v>art books</v>
      </c>
      <c r="S1563" s="10">
        <f t="shared" si="146"/>
        <v>41555.041701388887</v>
      </c>
      <c r="T1563" s="10">
        <f t="shared" si="147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6" t="e">
        <f t="shared" si="144"/>
        <v>#DIV/0!</v>
      </c>
      <c r="N1564" t="b">
        <v>0</v>
      </c>
      <c r="O1564" t="s">
        <v>8290</v>
      </c>
      <c r="P1564">
        <f t="shared" si="145"/>
        <v>0</v>
      </c>
      <c r="Q1564" t="str">
        <f t="shared" si="148"/>
        <v>publishing</v>
      </c>
      <c r="R1564" t="str">
        <f t="shared" si="149"/>
        <v>art books</v>
      </c>
      <c r="S1564" s="10">
        <f t="shared" si="146"/>
        <v>40079.566157407404</v>
      </c>
      <c r="T1564" s="10">
        <f t="shared" si="147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6">
        <f t="shared" si="144"/>
        <v>42.5</v>
      </c>
      <c r="N1565" t="b">
        <v>0</v>
      </c>
      <c r="O1565" t="s">
        <v>8290</v>
      </c>
      <c r="P1565">
        <f t="shared" si="145"/>
        <v>1</v>
      </c>
      <c r="Q1565" t="str">
        <f t="shared" si="148"/>
        <v>publishing</v>
      </c>
      <c r="R1565" t="str">
        <f t="shared" si="149"/>
        <v>art books</v>
      </c>
      <c r="S1565" s="10">
        <f t="shared" si="146"/>
        <v>41652.742488425924</v>
      </c>
      <c r="T1565" s="10">
        <f t="shared" si="147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6">
        <f t="shared" si="144"/>
        <v>10</v>
      </c>
      <c r="N1566" t="b">
        <v>0</v>
      </c>
      <c r="O1566" t="s">
        <v>8290</v>
      </c>
      <c r="P1566">
        <f t="shared" si="145"/>
        <v>0</v>
      </c>
      <c r="Q1566" t="str">
        <f t="shared" si="148"/>
        <v>publishing</v>
      </c>
      <c r="R1566" t="str">
        <f t="shared" si="149"/>
        <v>art books</v>
      </c>
      <c r="S1566" s="10">
        <f t="shared" si="146"/>
        <v>42121.367002314815</v>
      </c>
      <c r="T1566" s="10">
        <f t="shared" si="147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6">
        <f t="shared" si="144"/>
        <v>100</v>
      </c>
      <c r="N1567" t="b">
        <v>0</v>
      </c>
      <c r="O1567" t="s">
        <v>8290</v>
      </c>
      <c r="P1567">
        <f t="shared" si="145"/>
        <v>3</v>
      </c>
      <c r="Q1567" t="str">
        <f t="shared" si="148"/>
        <v>publishing</v>
      </c>
      <c r="R1567" t="str">
        <f t="shared" si="149"/>
        <v>art books</v>
      </c>
      <c r="S1567" s="10">
        <f t="shared" si="146"/>
        <v>40672.729872685188</v>
      </c>
      <c r="T1567" s="10">
        <f t="shared" si="147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6">
        <f t="shared" si="144"/>
        <v>108.05</v>
      </c>
      <c r="N1568" t="b">
        <v>0</v>
      </c>
      <c r="O1568" t="s">
        <v>8290</v>
      </c>
      <c r="P1568">
        <f t="shared" si="145"/>
        <v>21</v>
      </c>
      <c r="Q1568" t="str">
        <f t="shared" si="148"/>
        <v>publishing</v>
      </c>
      <c r="R1568" t="str">
        <f t="shared" si="149"/>
        <v>art books</v>
      </c>
      <c r="S1568" s="10">
        <f t="shared" si="146"/>
        <v>42549.916712962964</v>
      </c>
      <c r="T1568" s="10">
        <f t="shared" si="147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6">
        <f t="shared" si="144"/>
        <v>26.92</v>
      </c>
      <c r="N1569" t="b">
        <v>0</v>
      </c>
      <c r="O1569" t="s">
        <v>8290</v>
      </c>
      <c r="P1569">
        <f t="shared" si="145"/>
        <v>4</v>
      </c>
      <c r="Q1569" t="str">
        <f t="shared" si="148"/>
        <v>publishing</v>
      </c>
      <c r="R1569" t="str">
        <f t="shared" si="149"/>
        <v>art books</v>
      </c>
      <c r="S1569" s="10">
        <f t="shared" si="146"/>
        <v>41671.936863425923</v>
      </c>
      <c r="T1569" s="10">
        <f t="shared" si="147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6">
        <f t="shared" si="144"/>
        <v>155</v>
      </c>
      <c r="N1570" t="b">
        <v>0</v>
      </c>
      <c r="O1570" t="s">
        <v>8290</v>
      </c>
      <c r="P1570">
        <f t="shared" si="145"/>
        <v>14</v>
      </c>
      <c r="Q1570" t="str">
        <f t="shared" si="148"/>
        <v>publishing</v>
      </c>
      <c r="R1570" t="str">
        <f t="shared" si="149"/>
        <v>art books</v>
      </c>
      <c r="S1570" s="10">
        <f t="shared" si="146"/>
        <v>41962.062326388885</v>
      </c>
      <c r="T1570" s="10">
        <f t="shared" si="147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6" t="e">
        <f t="shared" si="144"/>
        <v>#DIV/0!</v>
      </c>
      <c r="N1571" t="b">
        <v>0</v>
      </c>
      <c r="O1571" t="s">
        <v>8290</v>
      </c>
      <c r="P1571">
        <f t="shared" si="145"/>
        <v>0</v>
      </c>
      <c r="Q1571" t="str">
        <f t="shared" si="148"/>
        <v>publishing</v>
      </c>
      <c r="R1571" t="str">
        <f t="shared" si="149"/>
        <v>art books</v>
      </c>
      <c r="S1571" s="10">
        <f t="shared" si="146"/>
        <v>41389.679560185185</v>
      </c>
      <c r="T1571" s="10">
        <f t="shared" si="147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6">
        <f t="shared" si="144"/>
        <v>47.77</v>
      </c>
      <c r="N1572" t="b">
        <v>0</v>
      </c>
      <c r="O1572" t="s">
        <v>8290</v>
      </c>
      <c r="P1572">
        <f t="shared" si="145"/>
        <v>41</v>
      </c>
      <c r="Q1572" t="str">
        <f t="shared" si="148"/>
        <v>publishing</v>
      </c>
      <c r="R1572" t="str">
        <f t="shared" si="149"/>
        <v>art books</v>
      </c>
      <c r="S1572" s="10">
        <f t="shared" si="146"/>
        <v>42438.813449074078</v>
      </c>
      <c r="T1572" s="10">
        <f t="shared" si="147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6">
        <f t="shared" si="144"/>
        <v>20</v>
      </c>
      <c r="N1573" t="b">
        <v>0</v>
      </c>
      <c r="O1573" t="s">
        <v>8290</v>
      </c>
      <c r="P1573">
        <f t="shared" si="145"/>
        <v>1</v>
      </c>
      <c r="Q1573" t="str">
        <f t="shared" si="148"/>
        <v>publishing</v>
      </c>
      <c r="R1573" t="str">
        <f t="shared" si="149"/>
        <v>art books</v>
      </c>
      <c r="S1573" s="10">
        <f t="shared" si="146"/>
        <v>42144.769479166673</v>
      </c>
      <c r="T1573" s="10">
        <f t="shared" si="147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6">
        <f t="shared" si="144"/>
        <v>41.67</v>
      </c>
      <c r="N1574" t="b">
        <v>0</v>
      </c>
      <c r="O1574" t="s">
        <v>8290</v>
      </c>
      <c r="P1574">
        <f t="shared" si="145"/>
        <v>5</v>
      </c>
      <c r="Q1574" t="str">
        <f t="shared" si="148"/>
        <v>publishing</v>
      </c>
      <c r="R1574" t="str">
        <f t="shared" si="149"/>
        <v>art books</v>
      </c>
      <c r="S1574" s="10">
        <f t="shared" si="146"/>
        <v>42404.033090277779</v>
      </c>
      <c r="T1574" s="10">
        <f t="shared" si="147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6">
        <f t="shared" si="144"/>
        <v>74.33</v>
      </c>
      <c r="N1575" t="b">
        <v>0</v>
      </c>
      <c r="O1575" t="s">
        <v>8290</v>
      </c>
      <c r="P1575">
        <f t="shared" si="145"/>
        <v>2</v>
      </c>
      <c r="Q1575" t="str">
        <f t="shared" si="148"/>
        <v>publishing</v>
      </c>
      <c r="R1575" t="str">
        <f t="shared" si="149"/>
        <v>art books</v>
      </c>
      <c r="S1575" s="10">
        <f t="shared" si="146"/>
        <v>42786.000023148154</v>
      </c>
      <c r="T1575" s="10">
        <f t="shared" si="147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6">
        <f t="shared" si="144"/>
        <v>84.33</v>
      </c>
      <c r="N1576" t="b">
        <v>0</v>
      </c>
      <c r="O1576" t="s">
        <v>8290</v>
      </c>
      <c r="P1576">
        <f t="shared" si="145"/>
        <v>5</v>
      </c>
      <c r="Q1576" t="str">
        <f t="shared" si="148"/>
        <v>publishing</v>
      </c>
      <c r="R1576" t="str">
        <f t="shared" si="149"/>
        <v>art books</v>
      </c>
      <c r="S1576" s="10">
        <f t="shared" si="146"/>
        <v>42017.927418981482</v>
      </c>
      <c r="T1576" s="10">
        <f t="shared" si="147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6">
        <f t="shared" si="144"/>
        <v>65.459999999999994</v>
      </c>
      <c r="N1577" t="b">
        <v>0</v>
      </c>
      <c r="O1577" t="s">
        <v>8290</v>
      </c>
      <c r="P1577">
        <f t="shared" si="145"/>
        <v>23</v>
      </c>
      <c r="Q1577" t="str">
        <f t="shared" si="148"/>
        <v>publishing</v>
      </c>
      <c r="R1577" t="str">
        <f t="shared" si="149"/>
        <v>art books</v>
      </c>
      <c r="S1577" s="10">
        <f t="shared" si="146"/>
        <v>41799.524259259262</v>
      </c>
      <c r="T1577" s="10">
        <f t="shared" si="147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6">
        <f t="shared" si="144"/>
        <v>65</v>
      </c>
      <c r="N1578" t="b">
        <v>0</v>
      </c>
      <c r="O1578" t="s">
        <v>8290</v>
      </c>
      <c r="P1578">
        <f t="shared" si="145"/>
        <v>13</v>
      </c>
      <c r="Q1578" t="str">
        <f t="shared" si="148"/>
        <v>publishing</v>
      </c>
      <c r="R1578" t="str">
        <f t="shared" si="149"/>
        <v>art books</v>
      </c>
      <c r="S1578" s="10">
        <f t="shared" si="146"/>
        <v>42140.879259259258</v>
      </c>
      <c r="T1578" s="10">
        <f t="shared" si="147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6">
        <f t="shared" si="144"/>
        <v>27.5</v>
      </c>
      <c r="N1579" t="b">
        <v>0</v>
      </c>
      <c r="O1579" t="s">
        <v>8290</v>
      </c>
      <c r="P1579">
        <f t="shared" si="145"/>
        <v>1</v>
      </c>
      <c r="Q1579" t="str">
        <f t="shared" si="148"/>
        <v>publishing</v>
      </c>
      <c r="R1579" t="str">
        <f t="shared" si="149"/>
        <v>art books</v>
      </c>
      <c r="S1579" s="10">
        <f t="shared" si="146"/>
        <v>41054.847777777781</v>
      </c>
      <c r="T1579" s="10">
        <f t="shared" si="147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6">
        <f t="shared" si="144"/>
        <v>51.25</v>
      </c>
      <c r="N1580" t="b">
        <v>0</v>
      </c>
      <c r="O1580" t="s">
        <v>8290</v>
      </c>
      <c r="P1580">
        <f t="shared" si="145"/>
        <v>11</v>
      </c>
      <c r="Q1580" t="str">
        <f t="shared" si="148"/>
        <v>publishing</v>
      </c>
      <c r="R1580" t="str">
        <f t="shared" si="149"/>
        <v>art books</v>
      </c>
      <c r="S1580" s="10">
        <f t="shared" si="146"/>
        <v>40399.065868055557</v>
      </c>
      <c r="T1580" s="10">
        <f t="shared" si="147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6">
        <f t="shared" si="144"/>
        <v>14</v>
      </c>
      <c r="N1581" t="b">
        <v>0</v>
      </c>
      <c r="O1581" t="s">
        <v>8290</v>
      </c>
      <c r="P1581">
        <f t="shared" si="145"/>
        <v>1</v>
      </c>
      <c r="Q1581" t="str">
        <f t="shared" si="148"/>
        <v>publishing</v>
      </c>
      <c r="R1581" t="str">
        <f t="shared" si="149"/>
        <v>art books</v>
      </c>
      <c r="S1581" s="10">
        <f t="shared" si="146"/>
        <v>41481.996423611112</v>
      </c>
      <c r="T1581" s="10">
        <f t="shared" si="147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6" t="e">
        <f t="shared" si="144"/>
        <v>#DIV/0!</v>
      </c>
      <c r="N1582" t="b">
        <v>0</v>
      </c>
      <c r="O1582" t="s">
        <v>8290</v>
      </c>
      <c r="P1582">
        <f t="shared" si="145"/>
        <v>0</v>
      </c>
      <c r="Q1582" t="str">
        <f t="shared" si="148"/>
        <v>publishing</v>
      </c>
      <c r="R1582" t="str">
        <f t="shared" si="149"/>
        <v>art books</v>
      </c>
      <c r="S1582" s="10">
        <f t="shared" si="146"/>
        <v>40990.050069444449</v>
      </c>
      <c r="T1582" s="10">
        <f t="shared" si="147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6">
        <f t="shared" si="144"/>
        <v>5</v>
      </c>
      <c r="N1583" t="b">
        <v>0</v>
      </c>
      <c r="O1583" t="s">
        <v>8291</v>
      </c>
      <c r="P1583">
        <f t="shared" si="145"/>
        <v>1</v>
      </c>
      <c r="Q1583" t="str">
        <f t="shared" si="148"/>
        <v>photography</v>
      </c>
      <c r="R1583" t="str">
        <f t="shared" si="149"/>
        <v>places</v>
      </c>
      <c r="S1583" s="10">
        <f t="shared" si="146"/>
        <v>42325.448958333334</v>
      </c>
      <c r="T1583" s="10">
        <f t="shared" si="147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6">
        <f t="shared" si="144"/>
        <v>31</v>
      </c>
      <c r="N1584" t="b">
        <v>0</v>
      </c>
      <c r="O1584" t="s">
        <v>8291</v>
      </c>
      <c r="P1584">
        <f t="shared" si="145"/>
        <v>9</v>
      </c>
      <c r="Q1584" t="str">
        <f t="shared" si="148"/>
        <v>photography</v>
      </c>
      <c r="R1584" t="str">
        <f t="shared" si="149"/>
        <v>places</v>
      </c>
      <c r="S1584" s="10">
        <f t="shared" si="146"/>
        <v>42246.789965277778</v>
      </c>
      <c r="T1584" s="10">
        <f t="shared" si="147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6">
        <f t="shared" si="144"/>
        <v>15</v>
      </c>
      <c r="N1585" t="b">
        <v>0</v>
      </c>
      <c r="O1585" t="s">
        <v>8291</v>
      </c>
      <c r="P1585">
        <f t="shared" si="145"/>
        <v>0</v>
      </c>
      <c r="Q1585" t="str">
        <f t="shared" si="148"/>
        <v>photography</v>
      </c>
      <c r="R1585" t="str">
        <f t="shared" si="149"/>
        <v>places</v>
      </c>
      <c r="S1585" s="10">
        <f t="shared" si="146"/>
        <v>41877.904988425929</v>
      </c>
      <c r="T1585" s="10">
        <f t="shared" si="147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6" t="e">
        <f t="shared" si="144"/>
        <v>#DIV/0!</v>
      </c>
      <c r="N1586" t="b">
        <v>0</v>
      </c>
      <c r="O1586" t="s">
        <v>8291</v>
      </c>
      <c r="P1586">
        <f t="shared" si="145"/>
        <v>0</v>
      </c>
      <c r="Q1586" t="str">
        <f t="shared" si="148"/>
        <v>photography</v>
      </c>
      <c r="R1586" t="str">
        <f t="shared" si="149"/>
        <v>places</v>
      </c>
      <c r="S1586" s="10">
        <f t="shared" si="146"/>
        <v>41779.649317129632</v>
      </c>
      <c r="T1586" s="10">
        <f t="shared" si="147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6">
        <f t="shared" si="144"/>
        <v>131.66999999999999</v>
      </c>
      <c r="N1587" t="b">
        <v>0</v>
      </c>
      <c r="O1587" t="s">
        <v>8291</v>
      </c>
      <c r="P1587">
        <f t="shared" si="145"/>
        <v>79</v>
      </c>
      <c r="Q1587" t="str">
        <f t="shared" si="148"/>
        <v>photography</v>
      </c>
      <c r="R1587" t="str">
        <f t="shared" si="149"/>
        <v>places</v>
      </c>
      <c r="S1587" s="10">
        <f t="shared" si="146"/>
        <v>42707.895462962959</v>
      </c>
      <c r="T1587" s="10">
        <f t="shared" si="147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6" t="e">
        <f t="shared" si="144"/>
        <v>#DIV/0!</v>
      </c>
      <c r="N1588" t="b">
        <v>0</v>
      </c>
      <c r="O1588" t="s">
        <v>8291</v>
      </c>
      <c r="P1588">
        <f t="shared" si="145"/>
        <v>0</v>
      </c>
      <c r="Q1588" t="str">
        <f t="shared" si="148"/>
        <v>photography</v>
      </c>
      <c r="R1588" t="str">
        <f t="shared" si="149"/>
        <v>places</v>
      </c>
      <c r="S1588" s="10">
        <f t="shared" si="146"/>
        <v>42069.104421296302</v>
      </c>
      <c r="T1588" s="10">
        <f t="shared" si="147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6">
        <f t="shared" si="144"/>
        <v>1</v>
      </c>
      <c r="N1589" t="b">
        <v>0</v>
      </c>
      <c r="O1589" t="s">
        <v>8291</v>
      </c>
      <c r="P1589">
        <f t="shared" si="145"/>
        <v>0</v>
      </c>
      <c r="Q1589" t="str">
        <f t="shared" si="148"/>
        <v>photography</v>
      </c>
      <c r="R1589" t="str">
        <f t="shared" si="149"/>
        <v>places</v>
      </c>
      <c r="S1589" s="10">
        <f t="shared" si="146"/>
        <v>41956.950983796298</v>
      </c>
      <c r="T1589" s="10">
        <f t="shared" si="147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6" t="e">
        <f t="shared" si="144"/>
        <v>#DIV/0!</v>
      </c>
      <c r="N1590" t="b">
        <v>0</v>
      </c>
      <c r="O1590" t="s">
        <v>8291</v>
      </c>
      <c r="P1590">
        <f t="shared" si="145"/>
        <v>0</v>
      </c>
      <c r="Q1590" t="str">
        <f t="shared" si="148"/>
        <v>photography</v>
      </c>
      <c r="R1590" t="str">
        <f t="shared" si="149"/>
        <v>places</v>
      </c>
      <c r="S1590" s="10">
        <f t="shared" si="146"/>
        <v>42005.24998842593</v>
      </c>
      <c r="T1590" s="10">
        <f t="shared" si="147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6" t="e">
        <f t="shared" si="144"/>
        <v>#DIV/0!</v>
      </c>
      <c r="N1591" t="b">
        <v>0</v>
      </c>
      <c r="O1591" t="s">
        <v>8291</v>
      </c>
      <c r="P1591">
        <f t="shared" si="145"/>
        <v>0</v>
      </c>
      <c r="Q1591" t="str">
        <f t="shared" si="148"/>
        <v>photography</v>
      </c>
      <c r="R1591" t="str">
        <f t="shared" si="149"/>
        <v>places</v>
      </c>
      <c r="S1591" s="10">
        <f t="shared" si="146"/>
        <v>42256.984791666662</v>
      </c>
      <c r="T1591" s="10">
        <f t="shared" si="147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6">
        <f t="shared" si="144"/>
        <v>510</v>
      </c>
      <c r="N1592" t="b">
        <v>0</v>
      </c>
      <c r="O1592" t="s">
        <v>8291</v>
      </c>
      <c r="P1592">
        <f t="shared" si="145"/>
        <v>2</v>
      </c>
      <c r="Q1592" t="str">
        <f t="shared" si="148"/>
        <v>photography</v>
      </c>
      <c r="R1592" t="str">
        <f t="shared" si="149"/>
        <v>places</v>
      </c>
      <c r="S1592" s="10">
        <f t="shared" si="146"/>
        <v>42240.857222222221</v>
      </c>
      <c r="T1592" s="10">
        <f t="shared" si="147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6">
        <f t="shared" si="144"/>
        <v>44.48</v>
      </c>
      <c r="N1593" t="b">
        <v>0</v>
      </c>
      <c r="O1593" t="s">
        <v>8291</v>
      </c>
      <c r="P1593">
        <f t="shared" si="145"/>
        <v>29</v>
      </c>
      <c r="Q1593" t="str">
        <f t="shared" si="148"/>
        <v>photography</v>
      </c>
      <c r="R1593" t="str">
        <f t="shared" si="149"/>
        <v>places</v>
      </c>
      <c r="S1593" s="10">
        <f t="shared" si="146"/>
        <v>42433.726168981477</v>
      </c>
      <c r="T1593" s="10">
        <f t="shared" si="147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6" t="e">
        <f t="shared" si="144"/>
        <v>#DIV/0!</v>
      </c>
      <c r="N1594" t="b">
        <v>0</v>
      </c>
      <c r="O1594" t="s">
        <v>8291</v>
      </c>
      <c r="P1594">
        <f t="shared" si="145"/>
        <v>0</v>
      </c>
      <c r="Q1594" t="str">
        <f t="shared" si="148"/>
        <v>photography</v>
      </c>
      <c r="R1594" t="str">
        <f t="shared" si="149"/>
        <v>places</v>
      </c>
      <c r="S1594" s="10">
        <f t="shared" si="146"/>
        <v>42046.072743055556</v>
      </c>
      <c r="T1594" s="10">
        <f t="shared" si="147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6">
        <f t="shared" si="144"/>
        <v>1</v>
      </c>
      <c r="N1595" t="b">
        <v>0</v>
      </c>
      <c r="O1595" t="s">
        <v>8291</v>
      </c>
      <c r="P1595">
        <f t="shared" si="145"/>
        <v>0</v>
      </c>
      <c r="Q1595" t="str">
        <f t="shared" si="148"/>
        <v>photography</v>
      </c>
      <c r="R1595" t="str">
        <f t="shared" si="149"/>
        <v>places</v>
      </c>
      <c r="S1595" s="10">
        <f t="shared" si="146"/>
        <v>42033.845543981486</v>
      </c>
      <c r="T1595" s="10">
        <f t="shared" si="147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6">
        <f t="shared" si="144"/>
        <v>20.5</v>
      </c>
      <c r="N1596" t="b">
        <v>0</v>
      </c>
      <c r="O1596" t="s">
        <v>8291</v>
      </c>
      <c r="P1596">
        <f t="shared" si="145"/>
        <v>21</v>
      </c>
      <c r="Q1596" t="str">
        <f t="shared" si="148"/>
        <v>photography</v>
      </c>
      <c r="R1596" t="str">
        <f t="shared" si="149"/>
        <v>places</v>
      </c>
      <c r="S1596" s="10">
        <f t="shared" si="146"/>
        <v>42445.712754629625</v>
      </c>
      <c r="T1596" s="10">
        <f t="shared" si="147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6">
        <f t="shared" si="144"/>
        <v>40</v>
      </c>
      <c r="N1597" t="b">
        <v>0</v>
      </c>
      <c r="O1597" t="s">
        <v>8291</v>
      </c>
      <c r="P1597">
        <f t="shared" si="145"/>
        <v>0</v>
      </c>
      <c r="Q1597" t="str">
        <f t="shared" si="148"/>
        <v>photography</v>
      </c>
      <c r="R1597" t="str">
        <f t="shared" si="149"/>
        <v>places</v>
      </c>
      <c r="S1597" s="10">
        <f t="shared" si="146"/>
        <v>41780.050092592595</v>
      </c>
      <c r="T1597" s="10">
        <f t="shared" si="147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6">
        <f t="shared" si="144"/>
        <v>25</v>
      </c>
      <c r="N1598" t="b">
        <v>0</v>
      </c>
      <c r="O1598" t="s">
        <v>8291</v>
      </c>
      <c r="P1598">
        <f t="shared" si="145"/>
        <v>2</v>
      </c>
      <c r="Q1598" t="str">
        <f t="shared" si="148"/>
        <v>photography</v>
      </c>
      <c r="R1598" t="str">
        <f t="shared" si="149"/>
        <v>places</v>
      </c>
      <c r="S1598" s="10">
        <f t="shared" si="146"/>
        <v>41941.430196759262</v>
      </c>
      <c r="T1598" s="10">
        <f t="shared" si="147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6" t="e">
        <f t="shared" si="144"/>
        <v>#DIV/0!</v>
      </c>
      <c r="N1599" t="b">
        <v>0</v>
      </c>
      <c r="O1599" t="s">
        <v>8291</v>
      </c>
      <c r="P1599">
        <f t="shared" si="145"/>
        <v>0</v>
      </c>
      <c r="Q1599" t="str">
        <f t="shared" si="148"/>
        <v>photography</v>
      </c>
      <c r="R1599" t="str">
        <f t="shared" si="149"/>
        <v>places</v>
      </c>
      <c r="S1599" s="10">
        <f t="shared" si="146"/>
        <v>42603.354131944448</v>
      </c>
      <c r="T1599" s="10">
        <f t="shared" si="147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6">
        <f t="shared" si="144"/>
        <v>1</v>
      </c>
      <c r="N1600" t="b">
        <v>0</v>
      </c>
      <c r="O1600" t="s">
        <v>8291</v>
      </c>
      <c r="P1600">
        <f t="shared" si="145"/>
        <v>0</v>
      </c>
      <c r="Q1600" t="str">
        <f t="shared" si="148"/>
        <v>photography</v>
      </c>
      <c r="R1600" t="str">
        <f t="shared" si="149"/>
        <v>places</v>
      </c>
      <c r="S1600" s="10">
        <f t="shared" si="146"/>
        <v>42151.667337962965</v>
      </c>
      <c r="T1600" s="10">
        <f t="shared" si="147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6" t="e">
        <f t="shared" si="144"/>
        <v>#DIV/0!</v>
      </c>
      <c r="N1601" t="b">
        <v>0</v>
      </c>
      <c r="O1601" t="s">
        <v>8291</v>
      </c>
      <c r="P1601">
        <f t="shared" si="145"/>
        <v>0</v>
      </c>
      <c r="Q1601" t="str">
        <f t="shared" si="148"/>
        <v>photography</v>
      </c>
      <c r="R1601" t="str">
        <f t="shared" si="149"/>
        <v>places</v>
      </c>
      <c r="S1601" s="10">
        <f t="shared" si="146"/>
        <v>42438.53907407407</v>
      </c>
      <c r="T1601" s="10">
        <f t="shared" si="147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6">
        <f t="shared" ref="M1602:M1665" si="150">ROUND(SUM(E1602/L1602),2)</f>
        <v>40.78</v>
      </c>
      <c r="N1602" t="b">
        <v>0</v>
      </c>
      <c r="O1602" t="s">
        <v>8291</v>
      </c>
      <c r="P1602">
        <f t="shared" ref="P1602:P1665" si="151">+ROUND(SUM(E1602/D1602)*100,0)</f>
        <v>7</v>
      </c>
      <c r="Q1602" t="str">
        <f t="shared" si="148"/>
        <v>photography</v>
      </c>
      <c r="R1602" t="str">
        <f t="shared" si="149"/>
        <v>places</v>
      </c>
      <c r="S1602" s="10">
        <f t="shared" ref="S1602:S1665" si="152">(((J1602/60)/60)/24)+DATE(1970,1,1)</f>
        <v>41791.057314814818</v>
      </c>
      <c r="T1602" s="10">
        <f t="shared" ref="T1602:T1665" si="153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6">
        <f t="shared" si="150"/>
        <v>48.33</v>
      </c>
      <c r="N1603" t="b">
        <v>1</v>
      </c>
      <c r="O1603" t="s">
        <v>8276</v>
      </c>
      <c r="P1603">
        <f t="shared" si="151"/>
        <v>108</v>
      </c>
      <c r="Q1603" t="str">
        <f t="shared" ref="Q1603:Q1666" si="154">LEFT(O1603,FIND("/",O1603)-1)</f>
        <v>music</v>
      </c>
      <c r="R1603" t="str">
        <f t="shared" ref="R1603:R1666" si="155">RIGHT(O1603,LEN(O1603)-FIND("/",O1603))</f>
        <v>rock</v>
      </c>
      <c r="S1603" s="10">
        <f t="shared" si="152"/>
        <v>40638.092974537038</v>
      </c>
      <c r="T1603" s="10">
        <f t="shared" si="153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6">
        <f t="shared" si="150"/>
        <v>46.95</v>
      </c>
      <c r="N1604" t="b">
        <v>1</v>
      </c>
      <c r="O1604" t="s">
        <v>8276</v>
      </c>
      <c r="P1604">
        <f t="shared" si="151"/>
        <v>100</v>
      </c>
      <c r="Q1604" t="str">
        <f t="shared" si="154"/>
        <v>music</v>
      </c>
      <c r="R1604" t="str">
        <f t="shared" si="155"/>
        <v>rock</v>
      </c>
      <c r="S1604" s="10">
        <f t="shared" si="152"/>
        <v>40788.297650462962</v>
      </c>
      <c r="T1604" s="10">
        <f t="shared" si="15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6">
        <f t="shared" si="150"/>
        <v>66.69</v>
      </c>
      <c r="N1605" t="b">
        <v>1</v>
      </c>
      <c r="O1605" t="s">
        <v>8276</v>
      </c>
      <c r="P1605">
        <f t="shared" si="151"/>
        <v>100</v>
      </c>
      <c r="Q1605" t="str">
        <f t="shared" si="154"/>
        <v>music</v>
      </c>
      <c r="R1605" t="str">
        <f t="shared" si="155"/>
        <v>rock</v>
      </c>
      <c r="S1605" s="10">
        <f t="shared" si="152"/>
        <v>40876.169664351852</v>
      </c>
      <c r="T1605" s="10">
        <f t="shared" si="15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6">
        <f t="shared" si="150"/>
        <v>48.84</v>
      </c>
      <c r="N1606" t="b">
        <v>1</v>
      </c>
      <c r="O1606" t="s">
        <v>8276</v>
      </c>
      <c r="P1606">
        <f t="shared" si="151"/>
        <v>122</v>
      </c>
      <c r="Q1606" t="str">
        <f t="shared" si="154"/>
        <v>music</v>
      </c>
      <c r="R1606" t="str">
        <f t="shared" si="155"/>
        <v>rock</v>
      </c>
      <c r="S1606" s="10">
        <f t="shared" si="152"/>
        <v>40945.845312500001</v>
      </c>
      <c r="T1606" s="10">
        <f t="shared" si="15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6">
        <f t="shared" si="150"/>
        <v>137.31</v>
      </c>
      <c r="N1607" t="b">
        <v>1</v>
      </c>
      <c r="O1607" t="s">
        <v>8276</v>
      </c>
      <c r="P1607">
        <f t="shared" si="151"/>
        <v>101</v>
      </c>
      <c r="Q1607" t="str">
        <f t="shared" si="154"/>
        <v>music</v>
      </c>
      <c r="R1607" t="str">
        <f t="shared" si="155"/>
        <v>rock</v>
      </c>
      <c r="S1607" s="10">
        <f t="shared" si="152"/>
        <v>40747.012881944444</v>
      </c>
      <c r="T1607" s="10">
        <f t="shared" si="15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6">
        <f t="shared" si="150"/>
        <v>87.83</v>
      </c>
      <c r="N1608" t="b">
        <v>1</v>
      </c>
      <c r="O1608" t="s">
        <v>8276</v>
      </c>
      <c r="P1608">
        <f t="shared" si="151"/>
        <v>101</v>
      </c>
      <c r="Q1608" t="str">
        <f t="shared" si="154"/>
        <v>music</v>
      </c>
      <c r="R1608" t="str">
        <f t="shared" si="155"/>
        <v>rock</v>
      </c>
      <c r="S1608" s="10">
        <f t="shared" si="152"/>
        <v>40536.111550925925</v>
      </c>
      <c r="T1608" s="10">
        <f t="shared" si="15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6">
        <f t="shared" si="150"/>
        <v>70.790000000000006</v>
      </c>
      <c r="N1609" t="b">
        <v>1</v>
      </c>
      <c r="O1609" t="s">
        <v>8276</v>
      </c>
      <c r="P1609">
        <f t="shared" si="151"/>
        <v>145</v>
      </c>
      <c r="Q1609" t="str">
        <f t="shared" si="154"/>
        <v>music</v>
      </c>
      <c r="R1609" t="str">
        <f t="shared" si="155"/>
        <v>rock</v>
      </c>
      <c r="S1609" s="10">
        <f t="shared" si="152"/>
        <v>41053.80846064815</v>
      </c>
      <c r="T1609" s="10">
        <f t="shared" si="15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6">
        <f t="shared" si="150"/>
        <v>52.83</v>
      </c>
      <c r="N1610" t="b">
        <v>1</v>
      </c>
      <c r="O1610" t="s">
        <v>8276</v>
      </c>
      <c r="P1610">
        <f t="shared" si="151"/>
        <v>101</v>
      </c>
      <c r="Q1610" t="str">
        <f t="shared" si="154"/>
        <v>music</v>
      </c>
      <c r="R1610" t="str">
        <f t="shared" si="155"/>
        <v>rock</v>
      </c>
      <c r="S1610" s="10">
        <f t="shared" si="152"/>
        <v>41607.83085648148</v>
      </c>
      <c r="T1610" s="10">
        <f t="shared" si="15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6">
        <f t="shared" si="150"/>
        <v>443.75</v>
      </c>
      <c r="N1611" t="b">
        <v>1</v>
      </c>
      <c r="O1611" t="s">
        <v>8276</v>
      </c>
      <c r="P1611">
        <f t="shared" si="151"/>
        <v>118</v>
      </c>
      <c r="Q1611" t="str">
        <f t="shared" si="154"/>
        <v>music</v>
      </c>
      <c r="R1611" t="str">
        <f t="shared" si="155"/>
        <v>rock</v>
      </c>
      <c r="S1611" s="10">
        <f t="shared" si="152"/>
        <v>40796.001261574071</v>
      </c>
      <c r="T1611" s="10">
        <f t="shared" si="15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6">
        <f t="shared" si="150"/>
        <v>48.54</v>
      </c>
      <c r="N1612" t="b">
        <v>1</v>
      </c>
      <c r="O1612" t="s">
        <v>8276</v>
      </c>
      <c r="P1612">
        <f t="shared" si="151"/>
        <v>272</v>
      </c>
      <c r="Q1612" t="str">
        <f t="shared" si="154"/>
        <v>music</v>
      </c>
      <c r="R1612" t="str">
        <f t="shared" si="155"/>
        <v>rock</v>
      </c>
      <c r="S1612" s="10">
        <f t="shared" si="152"/>
        <v>41228.924884259257</v>
      </c>
      <c r="T1612" s="10">
        <f t="shared" si="15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6">
        <f t="shared" si="150"/>
        <v>37.07</v>
      </c>
      <c r="N1613" t="b">
        <v>1</v>
      </c>
      <c r="O1613" t="s">
        <v>8276</v>
      </c>
      <c r="P1613">
        <f t="shared" si="151"/>
        <v>125</v>
      </c>
      <c r="Q1613" t="str">
        <f t="shared" si="154"/>
        <v>music</v>
      </c>
      <c r="R1613" t="str">
        <f t="shared" si="155"/>
        <v>rock</v>
      </c>
      <c r="S1613" s="10">
        <f t="shared" si="152"/>
        <v>41409.00037037037</v>
      </c>
      <c r="T1613" s="10">
        <f t="shared" si="15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6">
        <f t="shared" si="150"/>
        <v>50</v>
      </c>
      <c r="N1614" t="b">
        <v>1</v>
      </c>
      <c r="O1614" t="s">
        <v>8276</v>
      </c>
      <c r="P1614">
        <f t="shared" si="151"/>
        <v>110</v>
      </c>
      <c r="Q1614" t="str">
        <f t="shared" si="154"/>
        <v>music</v>
      </c>
      <c r="R1614" t="str">
        <f t="shared" si="155"/>
        <v>rock</v>
      </c>
      <c r="S1614" s="10">
        <f t="shared" si="152"/>
        <v>41246.874814814815</v>
      </c>
      <c r="T1614" s="10">
        <f t="shared" si="15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6">
        <f t="shared" si="150"/>
        <v>39.04</v>
      </c>
      <c r="N1615" t="b">
        <v>1</v>
      </c>
      <c r="O1615" t="s">
        <v>8276</v>
      </c>
      <c r="P1615">
        <f t="shared" si="151"/>
        <v>102</v>
      </c>
      <c r="Q1615" t="str">
        <f t="shared" si="154"/>
        <v>music</v>
      </c>
      <c r="R1615" t="str">
        <f t="shared" si="155"/>
        <v>rock</v>
      </c>
      <c r="S1615" s="10">
        <f t="shared" si="152"/>
        <v>41082.069467592592</v>
      </c>
      <c r="T1615" s="10">
        <f t="shared" si="15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6">
        <f t="shared" si="150"/>
        <v>66.69</v>
      </c>
      <c r="N1616" t="b">
        <v>1</v>
      </c>
      <c r="O1616" t="s">
        <v>8276</v>
      </c>
      <c r="P1616">
        <f t="shared" si="151"/>
        <v>103</v>
      </c>
      <c r="Q1616" t="str">
        <f t="shared" si="154"/>
        <v>music</v>
      </c>
      <c r="R1616" t="str">
        <f t="shared" si="155"/>
        <v>rock</v>
      </c>
      <c r="S1616" s="10">
        <f t="shared" si="152"/>
        <v>41794.981122685182</v>
      </c>
      <c r="T1616" s="10">
        <f t="shared" si="15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6">
        <f t="shared" si="150"/>
        <v>67.13</v>
      </c>
      <c r="N1617" t="b">
        <v>1</v>
      </c>
      <c r="O1617" t="s">
        <v>8276</v>
      </c>
      <c r="P1617">
        <f t="shared" si="151"/>
        <v>114</v>
      </c>
      <c r="Q1617" t="str">
        <f t="shared" si="154"/>
        <v>music</v>
      </c>
      <c r="R1617" t="str">
        <f t="shared" si="155"/>
        <v>rock</v>
      </c>
      <c r="S1617" s="10">
        <f t="shared" si="152"/>
        <v>40845.050879629627</v>
      </c>
      <c r="T1617" s="10">
        <f t="shared" si="15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6">
        <f t="shared" si="150"/>
        <v>66.37</v>
      </c>
      <c r="N1618" t="b">
        <v>1</v>
      </c>
      <c r="O1618" t="s">
        <v>8276</v>
      </c>
      <c r="P1618">
        <f t="shared" si="151"/>
        <v>104</v>
      </c>
      <c r="Q1618" t="str">
        <f t="shared" si="154"/>
        <v>music</v>
      </c>
      <c r="R1618" t="str">
        <f t="shared" si="155"/>
        <v>rock</v>
      </c>
      <c r="S1618" s="10">
        <f t="shared" si="152"/>
        <v>41194.715520833335</v>
      </c>
      <c r="T1618" s="10">
        <f t="shared" si="15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6">
        <f t="shared" si="150"/>
        <v>64.62</v>
      </c>
      <c r="N1619" t="b">
        <v>1</v>
      </c>
      <c r="O1619" t="s">
        <v>8276</v>
      </c>
      <c r="P1619">
        <f t="shared" si="151"/>
        <v>146</v>
      </c>
      <c r="Q1619" t="str">
        <f t="shared" si="154"/>
        <v>music</v>
      </c>
      <c r="R1619" t="str">
        <f t="shared" si="155"/>
        <v>rock</v>
      </c>
      <c r="S1619" s="10">
        <f t="shared" si="152"/>
        <v>41546.664212962962</v>
      </c>
      <c r="T1619" s="10">
        <f t="shared" si="15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6">
        <f t="shared" si="150"/>
        <v>58.37</v>
      </c>
      <c r="N1620" t="b">
        <v>1</v>
      </c>
      <c r="O1620" t="s">
        <v>8276</v>
      </c>
      <c r="P1620">
        <f t="shared" si="151"/>
        <v>105</v>
      </c>
      <c r="Q1620" t="str">
        <f t="shared" si="154"/>
        <v>music</v>
      </c>
      <c r="R1620" t="str">
        <f t="shared" si="155"/>
        <v>rock</v>
      </c>
      <c r="S1620" s="10">
        <f t="shared" si="152"/>
        <v>41301.654340277775</v>
      </c>
      <c r="T1620" s="10">
        <f t="shared" si="15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6">
        <f t="shared" si="150"/>
        <v>86.96</v>
      </c>
      <c r="N1621" t="b">
        <v>1</v>
      </c>
      <c r="O1621" t="s">
        <v>8276</v>
      </c>
      <c r="P1621">
        <f t="shared" si="151"/>
        <v>133</v>
      </c>
      <c r="Q1621" t="str">
        <f t="shared" si="154"/>
        <v>music</v>
      </c>
      <c r="R1621" t="str">
        <f t="shared" si="155"/>
        <v>rock</v>
      </c>
      <c r="S1621" s="10">
        <f t="shared" si="152"/>
        <v>41876.18618055556</v>
      </c>
      <c r="T1621" s="10">
        <f t="shared" si="15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6">
        <f t="shared" si="150"/>
        <v>66.47</v>
      </c>
      <c r="N1622" t="b">
        <v>1</v>
      </c>
      <c r="O1622" t="s">
        <v>8276</v>
      </c>
      <c r="P1622">
        <f t="shared" si="151"/>
        <v>113</v>
      </c>
      <c r="Q1622" t="str">
        <f t="shared" si="154"/>
        <v>music</v>
      </c>
      <c r="R1622" t="str">
        <f t="shared" si="155"/>
        <v>rock</v>
      </c>
      <c r="S1622" s="10">
        <f t="shared" si="152"/>
        <v>41321.339583333334</v>
      </c>
      <c r="T1622" s="10">
        <f t="shared" si="15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6">
        <f t="shared" si="150"/>
        <v>163.78</v>
      </c>
      <c r="N1623" t="b">
        <v>1</v>
      </c>
      <c r="O1623" t="s">
        <v>8276</v>
      </c>
      <c r="P1623">
        <f t="shared" si="151"/>
        <v>121</v>
      </c>
      <c r="Q1623" t="str">
        <f t="shared" si="154"/>
        <v>music</v>
      </c>
      <c r="R1623" t="str">
        <f t="shared" si="155"/>
        <v>rock</v>
      </c>
      <c r="S1623" s="10">
        <f t="shared" si="152"/>
        <v>41003.60665509259</v>
      </c>
      <c r="T1623" s="10">
        <f t="shared" si="15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6">
        <f t="shared" si="150"/>
        <v>107.98</v>
      </c>
      <c r="N1624" t="b">
        <v>1</v>
      </c>
      <c r="O1624" t="s">
        <v>8276</v>
      </c>
      <c r="P1624">
        <f t="shared" si="151"/>
        <v>102</v>
      </c>
      <c r="Q1624" t="str">
        <f t="shared" si="154"/>
        <v>music</v>
      </c>
      <c r="R1624" t="str">
        <f t="shared" si="155"/>
        <v>rock</v>
      </c>
      <c r="S1624" s="10">
        <f t="shared" si="152"/>
        <v>41950.29483796296</v>
      </c>
      <c r="T1624" s="10">
        <f t="shared" si="15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6">
        <f t="shared" si="150"/>
        <v>42.11</v>
      </c>
      <c r="N1625" t="b">
        <v>1</v>
      </c>
      <c r="O1625" t="s">
        <v>8276</v>
      </c>
      <c r="P1625">
        <f t="shared" si="151"/>
        <v>101</v>
      </c>
      <c r="Q1625" t="str">
        <f t="shared" si="154"/>
        <v>music</v>
      </c>
      <c r="R1625" t="str">
        <f t="shared" si="155"/>
        <v>rock</v>
      </c>
      <c r="S1625" s="10">
        <f t="shared" si="152"/>
        <v>41453.688530092593</v>
      </c>
      <c r="T1625" s="10">
        <f t="shared" si="15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6">
        <f t="shared" si="150"/>
        <v>47.2</v>
      </c>
      <c r="N1626" t="b">
        <v>1</v>
      </c>
      <c r="O1626" t="s">
        <v>8276</v>
      </c>
      <c r="P1626">
        <f t="shared" si="151"/>
        <v>118</v>
      </c>
      <c r="Q1626" t="str">
        <f t="shared" si="154"/>
        <v>music</v>
      </c>
      <c r="R1626" t="str">
        <f t="shared" si="155"/>
        <v>rock</v>
      </c>
      <c r="S1626" s="10">
        <f t="shared" si="152"/>
        <v>41243.367303240739</v>
      </c>
      <c r="T1626" s="10">
        <f t="shared" si="15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6">
        <f t="shared" si="150"/>
        <v>112.02</v>
      </c>
      <c r="N1627" t="b">
        <v>1</v>
      </c>
      <c r="O1627" t="s">
        <v>8276</v>
      </c>
      <c r="P1627">
        <f t="shared" si="151"/>
        <v>155</v>
      </c>
      <c r="Q1627" t="str">
        <f t="shared" si="154"/>
        <v>music</v>
      </c>
      <c r="R1627" t="str">
        <f t="shared" si="155"/>
        <v>rock</v>
      </c>
      <c r="S1627" s="10">
        <f t="shared" si="152"/>
        <v>41135.699687500004</v>
      </c>
      <c r="T1627" s="10">
        <f t="shared" si="15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6">
        <f t="shared" si="150"/>
        <v>74.95</v>
      </c>
      <c r="N1628" t="b">
        <v>1</v>
      </c>
      <c r="O1628" t="s">
        <v>8276</v>
      </c>
      <c r="P1628">
        <f t="shared" si="151"/>
        <v>101</v>
      </c>
      <c r="Q1628" t="str">
        <f t="shared" si="154"/>
        <v>music</v>
      </c>
      <c r="R1628" t="str">
        <f t="shared" si="155"/>
        <v>rock</v>
      </c>
      <c r="S1628" s="10">
        <f t="shared" si="152"/>
        <v>41579.847997685189</v>
      </c>
      <c r="T1628" s="10">
        <f t="shared" si="15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6">
        <f t="shared" si="150"/>
        <v>61.58</v>
      </c>
      <c r="N1629" t="b">
        <v>1</v>
      </c>
      <c r="O1629" t="s">
        <v>8276</v>
      </c>
      <c r="P1629">
        <f t="shared" si="151"/>
        <v>117</v>
      </c>
      <c r="Q1629" t="str">
        <f t="shared" si="154"/>
        <v>music</v>
      </c>
      <c r="R1629" t="str">
        <f t="shared" si="155"/>
        <v>rock</v>
      </c>
      <c r="S1629" s="10">
        <f t="shared" si="152"/>
        <v>41205.707048611112</v>
      </c>
      <c r="T1629" s="10">
        <f t="shared" si="15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6">
        <f t="shared" si="150"/>
        <v>45.88</v>
      </c>
      <c r="N1630" t="b">
        <v>1</v>
      </c>
      <c r="O1630" t="s">
        <v>8276</v>
      </c>
      <c r="P1630">
        <f t="shared" si="151"/>
        <v>101</v>
      </c>
      <c r="Q1630" t="str">
        <f t="shared" si="154"/>
        <v>music</v>
      </c>
      <c r="R1630" t="str">
        <f t="shared" si="155"/>
        <v>rock</v>
      </c>
      <c r="S1630" s="10">
        <f t="shared" si="152"/>
        <v>41774.737060185187</v>
      </c>
      <c r="T1630" s="10">
        <f t="shared" si="15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6">
        <f t="shared" si="150"/>
        <v>75.849999999999994</v>
      </c>
      <c r="N1631" t="b">
        <v>1</v>
      </c>
      <c r="O1631" t="s">
        <v>8276</v>
      </c>
      <c r="P1631">
        <f t="shared" si="151"/>
        <v>104</v>
      </c>
      <c r="Q1631" t="str">
        <f t="shared" si="154"/>
        <v>music</v>
      </c>
      <c r="R1631" t="str">
        <f t="shared" si="155"/>
        <v>rock</v>
      </c>
      <c r="S1631" s="10">
        <f t="shared" si="152"/>
        <v>41645.867280092592</v>
      </c>
      <c r="T1631" s="10">
        <f t="shared" si="15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6">
        <f t="shared" si="150"/>
        <v>84.21</v>
      </c>
      <c r="N1632" t="b">
        <v>1</v>
      </c>
      <c r="O1632" t="s">
        <v>8276</v>
      </c>
      <c r="P1632">
        <f t="shared" si="151"/>
        <v>265</v>
      </c>
      <c r="Q1632" t="str">
        <f t="shared" si="154"/>
        <v>music</v>
      </c>
      <c r="R1632" t="str">
        <f t="shared" si="155"/>
        <v>rock</v>
      </c>
      <c r="S1632" s="10">
        <f t="shared" si="152"/>
        <v>40939.837673611109</v>
      </c>
      <c r="T1632" s="10">
        <f t="shared" si="15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6">
        <f t="shared" si="150"/>
        <v>117.23</v>
      </c>
      <c r="N1633" t="b">
        <v>1</v>
      </c>
      <c r="O1633" t="s">
        <v>8276</v>
      </c>
      <c r="P1633">
        <f t="shared" si="151"/>
        <v>156</v>
      </c>
      <c r="Q1633" t="str">
        <f t="shared" si="154"/>
        <v>music</v>
      </c>
      <c r="R1633" t="str">
        <f t="shared" si="155"/>
        <v>rock</v>
      </c>
      <c r="S1633" s="10">
        <f t="shared" si="152"/>
        <v>41164.859502314815</v>
      </c>
      <c r="T1633" s="10">
        <f t="shared" si="15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6">
        <f t="shared" si="150"/>
        <v>86.49</v>
      </c>
      <c r="N1634" t="b">
        <v>1</v>
      </c>
      <c r="O1634" t="s">
        <v>8276</v>
      </c>
      <c r="P1634">
        <f t="shared" si="151"/>
        <v>102</v>
      </c>
      <c r="Q1634" t="str">
        <f t="shared" si="154"/>
        <v>music</v>
      </c>
      <c r="R1634" t="str">
        <f t="shared" si="155"/>
        <v>rock</v>
      </c>
      <c r="S1634" s="10">
        <f t="shared" si="152"/>
        <v>40750.340902777774</v>
      </c>
      <c r="T1634" s="10">
        <f t="shared" si="15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6">
        <f t="shared" si="150"/>
        <v>172.41</v>
      </c>
      <c r="N1635" t="b">
        <v>1</v>
      </c>
      <c r="O1635" t="s">
        <v>8276</v>
      </c>
      <c r="P1635">
        <f t="shared" si="151"/>
        <v>100</v>
      </c>
      <c r="Q1635" t="str">
        <f t="shared" si="154"/>
        <v>music</v>
      </c>
      <c r="R1635" t="str">
        <f t="shared" si="155"/>
        <v>rock</v>
      </c>
      <c r="S1635" s="10">
        <f t="shared" si="152"/>
        <v>40896.883750000001</v>
      </c>
      <c r="T1635" s="10">
        <f t="shared" si="15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6">
        <f t="shared" si="150"/>
        <v>62.81</v>
      </c>
      <c r="N1636" t="b">
        <v>1</v>
      </c>
      <c r="O1636" t="s">
        <v>8276</v>
      </c>
      <c r="P1636">
        <f t="shared" si="151"/>
        <v>101</v>
      </c>
      <c r="Q1636" t="str">
        <f t="shared" si="154"/>
        <v>music</v>
      </c>
      <c r="R1636" t="str">
        <f t="shared" si="155"/>
        <v>rock</v>
      </c>
      <c r="S1636" s="10">
        <f t="shared" si="152"/>
        <v>40658.189826388887</v>
      </c>
      <c r="T1636" s="10">
        <f t="shared" si="15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6">
        <f t="shared" si="150"/>
        <v>67.73</v>
      </c>
      <c r="N1637" t="b">
        <v>1</v>
      </c>
      <c r="O1637" t="s">
        <v>8276</v>
      </c>
      <c r="P1637">
        <f t="shared" si="151"/>
        <v>125</v>
      </c>
      <c r="Q1637" t="str">
        <f t="shared" si="154"/>
        <v>music</v>
      </c>
      <c r="R1637" t="str">
        <f t="shared" si="155"/>
        <v>rock</v>
      </c>
      <c r="S1637" s="10">
        <f t="shared" si="152"/>
        <v>42502.868761574078</v>
      </c>
      <c r="T1637" s="10">
        <f t="shared" si="15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6">
        <f t="shared" si="150"/>
        <v>53.56</v>
      </c>
      <c r="N1638" t="b">
        <v>1</v>
      </c>
      <c r="O1638" t="s">
        <v>8276</v>
      </c>
      <c r="P1638">
        <f t="shared" si="151"/>
        <v>104</v>
      </c>
      <c r="Q1638" t="str">
        <f t="shared" si="154"/>
        <v>music</v>
      </c>
      <c r="R1638" t="str">
        <f t="shared" si="155"/>
        <v>rock</v>
      </c>
      <c r="S1638" s="10">
        <f t="shared" si="152"/>
        <v>40663.08666666667</v>
      </c>
      <c r="T1638" s="10">
        <f t="shared" si="15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6">
        <f t="shared" si="150"/>
        <v>34.6</v>
      </c>
      <c r="N1639" t="b">
        <v>1</v>
      </c>
      <c r="O1639" t="s">
        <v>8276</v>
      </c>
      <c r="P1639">
        <f t="shared" si="151"/>
        <v>104</v>
      </c>
      <c r="Q1639" t="str">
        <f t="shared" si="154"/>
        <v>music</v>
      </c>
      <c r="R1639" t="str">
        <f t="shared" si="155"/>
        <v>rock</v>
      </c>
      <c r="S1639" s="10">
        <f t="shared" si="152"/>
        <v>40122.751620370371</v>
      </c>
      <c r="T1639" s="10">
        <f t="shared" si="15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6">
        <f t="shared" si="150"/>
        <v>38.89</v>
      </c>
      <c r="N1640" t="b">
        <v>1</v>
      </c>
      <c r="O1640" t="s">
        <v>8276</v>
      </c>
      <c r="P1640">
        <f t="shared" si="151"/>
        <v>105</v>
      </c>
      <c r="Q1640" t="str">
        <f t="shared" si="154"/>
        <v>music</v>
      </c>
      <c r="R1640" t="str">
        <f t="shared" si="155"/>
        <v>rock</v>
      </c>
      <c r="S1640" s="10">
        <f t="shared" si="152"/>
        <v>41288.68712962963</v>
      </c>
      <c r="T1640" s="10">
        <f t="shared" si="15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6">
        <f t="shared" si="150"/>
        <v>94.74</v>
      </c>
      <c r="N1641" t="b">
        <v>1</v>
      </c>
      <c r="O1641" t="s">
        <v>8276</v>
      </c>
      <c r="P1641">
        <f t="shared" si="151"/>
        <v>100</v>
      </c>
      <c r="Q1641" t="str">
        <f t="shared" si="154"/>
        <v>music</v>
      </c>
      <c r="R1641" t="str">
        <f t="shared" si="155"/>
        <v>rock</v>
      </c>
      <c r="S1641" s="10">
        <f t="shared" si="152"/>
        <v>40941.652372685188</v>
      </c>
      <c r="T1641" s="10">
        <f t="shared" si="15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6">
        <f t="shared" si="150"/>
        <v>39.97</v>
      </c>
      <c r="N1642" t="b">
        <v>1</v>
      </c>
      <c r="O1642" t="s">
        <v>8276</v>
      </c>
      <c r="P1642">
        <f t="shared" si="151"/>
        <v>170</v>
      </c>
      <c r="Q1642" t="str">
        <f t="shared" si="154"/>
        <v>music</v>
      </c>
      <c r="R1642" t="str">
        <f t="shared" si="155"/>
        <v>rock</v>
      </c>
      <c r="S1642" s="10">
        <f t="shared" si="152"/>
        <v>40379.23096064815</v>
      </c>
      <c r="T1642" s="10">
        <f t="shared" si="15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6">
        <f t="shared" si="150"/>
        <v>97.5</v>
      </c>
      <c r="N1643" t="b">
        <v>1</v>
      </c>
      <c r="O1643" t="s">
        <v>8292</v>
      </c>
      <c r="P1643">
        <f t="shared" si="151"/>
        <v>101</v>
      </c>
      <c r="Q1643" t="str">
        <f t="shared" si="154"/>
        <v>music</v>
      </c>
      <c r="R1643" t="str">
        <f t="shared" si="155"/>
        <v>pop</v>
      </c>
      <c r="S1643" s="10">
        <f t="shared" si="152"/>
        <v>41962.596574074079</v>
      </c>
      <c r="T1643" s="10">
        <f t="shared" si="15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6">
        <f t="shared" si="150"/>
        <v>42.86</v>
      </c>
      <c r="N1644" t="b">
        <v>1</v>
      </c>
      <c r="O1644" t="s">
        <v>8292</v>
      </c>
      <c r="P1644">
        <f t="shared" si="151"/>
        <v>100</v>
      </c>
      <c r="Q1644" t="str">
        <f t="shared" si="154"/>
        <v>music</v>
      </c>
      <c r="R1644" t="str">
        <f t="shared" si="155"/>
        <v>pop</v>
      </c>
      <c r="S1644" s="10">
        <f t="shared" si="152"/>
        <v>40688.024618055555</v>
      </c>
      <c r="T1644" s="10">
        <f t="shared" si="15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6">
        <f t="shared" si="150"/>
        <v>168.51</v>
      </c>
      <c r="N1645" t="b">
        <v>1</v>
      </c>
      <c r="O1645" t="s">
        <v>8292</v>
      </c>
      <c r="P1645">
        <f t="shared" si="151"/>
        <v>125</v>
      </c>
      <c r="Q1645" t="str">
        <f t="shared" si="154"/>
        <v>music</v>
      </c>
      <c r="R1645" t="str">
        <f t="shared" si="155"/>
        <v>pop</v>
      </c>
      <c r="S1645" s="10">
        <f t="shared" si="152"/>
        <v>41146.824212962965</v>
      </c>
      <c r="T1645" s="10">
        <f t="shared" si="15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6">
        <f t="shared" si="150"/>
        <v>85.55</v>
      </c>
      <c r="N1646" t="b">
        <v>1</v>
      </c>
      <c r="O1646" t="s">
        <v>8292</v>
      </c>
      <c r="P1646">
        <f t="shared" si="151"/>
        <v>110</v>
      </c>
      <c r="Q1646" t="str">
        <f t="shared" si="154"/>
        <v>music</v>
      </c>
      <c r="R1646" t="str">
        <f t="shared" si="155"/>
        <v>pop</v>
      </c>
      <c r="S1646" s="10">
        <f t="shared" si="152"/>
        <v>41175.05972222222</v>
      </c>
      <c r="T1646" s="10">
        <f t="shared" si="15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6">
        <f t="shared" si="150"/>
        <v>554</v>
      </c>
      <c r="N1647" t="b">
        <v>1</v>
      </c>
      <c r="O1647" t="s">
        <v>8292</v>
      </c>
      <c r="P1647">
        <f t="shared" si="151"/>
        <v>111</v>
      </c>
      <c r="Q1647" t="str">
        <f t="shared" si="154"/>
        <v>music</v>
      </c>
      <c r="R1647" t="str">
        <f t="shared" si="155"/>
        <v>pop</v>
      </c>
      <c r="S1647" s="10">
        <f t="shared" si="152"/>
        <v>41521.617361111108</v>
      </c>
      <c r="T1647" s="10">
        <f t="shared" si="15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6">
        <f t="shared" si="150"/>
        <v>26.55</v>
      </c>
      <c r="N1648" t="b">
        <v>1</v>
      </c>
      <c r="O1648" t="s">
        <v>8292</v>
      </c>
      <c r="P1648">
        <f t="shared" si="151"/>
        <v>110</v>
      </c>
      <c r="Q1648" t="str">
        <f t="shared" si="154"/>
        <v>music</v>
      </c>
      <c r="R1648" t="str">
        <f t="shared" si="155"/>
        <v>pop</v>
      </c>
      <c r="S1648" s="10">
        <f t="shared" si="152"/>
        <v>41833.450266203705</v>
      </c>
      <c r="T1648" s="10">
        <f t="shared" si="15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6">
        <f t="shared" si="150"/>
        <v>113.83</v>
      </c>
      <c r="N1649" t="b">
        <v>1</v>
      </c>
      <c r="O1649" t="s">
        <v>8292</v>
      </c>
      <c r="P1649">
        <f t="shared" si="151"/>
        <v>105</v>
      </c>
      <c r="Q1649" t="str">
        <f t="shared" si="154"/>
        <v>music</v>
      </c>
      <c r="R1649" t="str">
        <f t="shared" si="155"/>
        <v>pop</v>
      </c>
      <c r="S1649" s="10">
        <f t="shared" si="152"/>
        <v>41039.409456018519</v>
      </c>
      <c r="T1649" s="10">
        <f t="shared" si="15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6">
        <f t="shared" si="150"/>
        <v>32.01</v>
      </c>
      <c r="N1650" t="b">
        <v>1</v>
      </c>
      <c r="O1650" t="s">
        <v>8292</v>
      </c>
      <c r="P1650">
        <f t="shared" si="151"/>
        <v>125</v>
      </c>
      <c r="Q1650" t="str">
        <f t="shared" si="154"/>
        <v>music</v>
      </c>
      <c r="R1650" t="str">
        <f t="shared" si="155"/>
        <v>pop</v>
      </c>
      <c r="S1650" s="10">
        <f t="shared" si="152"/>
        <v>40592.704652777778</v>
      </c>
      <c r="T1650" s="10">
        <f t="shared" si="15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6">
        <f t="shared" si="150"/>
        <v>47.19</v>
      </c>
      <c r="N1651" t="b">
        <v>1</v>
      </c>
      <c r="O1651" t="s">
        <v>8292</v>
      </c>
      <c r="P1651">
        <f t="shared" si="151"/>
        <v>101</v>
      </c>
      <c r="Q1651" t="str">
        <f t="shared" si="154"/>
        <v>music</v>
      </c>
      <c r="R1651" t="str">
        <f t="shared" si="155"/>
        <v>pop</v>
      </c>
      <c r="S1651" s="10">
        <f t="shared" si="152"/>
        <v>41737.684664351851</v>
      </c>
      <c r="T1651" s="10">
        <f t="shared" si="15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6">
        <f t="shared" si="150"/>
        <v>88.47</v>
      </c>
      <c r="N1652" t="b">
        <v>1</v>
      </c>
      <c r="O1652" t="s">
        <v>8292</v>
      </c>
      <c r="P1652">
        <f t="shared" si="151"/>
        <v>142</v>
      </c>
      <c r="Q1652" t="str">
        <f t="shared" si="154"/>
        <v>music</v>
      </c>
      <c r="R1652" t="str">
        <f t="shared" si="155"/>
        <v>pop</v>
      </c>
      <c r="S1652" s="10">
        <f t="shared" si="152"/>
        <v>41526.435613425929</v>
      </c>
      <c r="T1652" s="10">
        <f t="shared" si="15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6">
        <f t="shared" si="150"/>
        <v>100.75</v>
      </c>
      <c r="N1653" t="b">
        <v>1</v>
      </c>
      <c r="O1653" t="s">
        <v>8292</v>
      </c>
      <c r="P1653">
        <f t="shared" si="151"/>
        <v>101</v>
      </c>
      <c r="Q1653" t="str">
        <f t="shared" si="154"/>
        <v>music</v>
      </c>
      <c r="R1653" t="str">
        <f t="shared" si="155"/>
        <v>pop</v>
      </c>
      <c r="S1653" s="10">
        <f t="shared" si="152"/>
        <v>40625.900694444441</v>
      </c>
      <c r="T1653" s="10">
        <f t="shared" si="15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6">
        <f t="shared" si="150"/>
        <v>64.709999999999994</v>
      </c>
      <c r="N1654" t="b">
        <v>1</v>
      </c>
      <c r="O1654" t="s">
        <v>8292</v>
      </c>
      <c r="P1654">
        <f t="shared" si="151"/>
        <v>101</v>
      </c>
      <c r="Q1654" t="str">
        <f t="shared" si="154"/>
        <v>music</v>
      </c>
      <c r="R1654" t="str">
        <f t="shared" si="155"/>
        <v>pop</v>
      </c>
      <c r="S1654" s="10">
        <f t="shared" si="152"/>
        <v>41572.492974537039</v>
      </c>
      <c r="T1654" s="10">
        <f t="shared" si="15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6">
        <f t="shared" si="150"/>
        <v>51.85</v>
      </c>
      <c r="N1655" t="b">
        <v>1</v>
      </c>
      <c r="O1655" t="s">
        <v>8292</v>
      </c>
      <c r="P1655">
        <f t="shared" si="151"/>
        <v>174</v>
      </c>
      <c r="Q1655" t="str">
        <f t="shared" si="154"/>
        <v>music</v>
      </c>
      <c r="R1655" t="str">
        <f t="shared" si="155"/>
        <v>pop</v>
      </c>
      <c r="S1655" s="10">
        <f t="shared" si="152"/>
        <v>40626.834444444445</v>
      </c>
      <c r="T1655" s="10">
        <f t="shared" si="15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6">
        <f t="shared" si="150"/>
        <v>38.79</v>
      </c>
      <c r="N1656" t="b">
        <v>1</v>
      </c>
      <c r="O1656" t="s">
        <v>8292</v>
      </c>
      <c r="P1656">
        <f t="shared" si="151"/>
        <v>120</v>
      </c>
      <c r="Q1656" t="str">
        <f t="shared" si="154"/>
        <v>music</v>
      </c>
      <c r="R1656" t="str">
        <f t="shared" si="155"/>
        <v>pop</v>
      </c>
      <c r="S1656" s="10">
        <f t="shared" si="152"/>
        <v>40987.890740740739</v>
      </c>
      <c r="T1656" s="10">
        <f t="shared" si="15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6">
        <f t="shared" si="150"/>
        <v>44.65</v>
      </c>
      <c r="N1657" t="b">
        <v>1</v>
      </c>
      <c r="O1657" t="s">
        <v>8292</v>
      </c>
      <c r="P1657">
        <f t="shared" si="151"/>
        <v>143</v>
      </c>
      <c r="Q1657" t="str">
        <f t="shared" si="154"/>
        <v>music</v>
      </c>
      <c r="R1657" t="str">
        <f t="shared" si="155"/>
        <v>pop</v>
      </c>
      <c r="S1657" s="10">
        <f t="shared" si="152"/>
        <v>40974.791898148149</v>
      </c>
      <c r="T1657" s="10">
        <f t="shared" si="15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6">
        <f t="shared" si="150"/>
        <v>156.77000000000001</v>
      </c>
      <c r="N1658" t="b">
        <v>1</v>
      </c>
      <c r="O1658" t="s">
        <v>8292</v>
      </c>
      <c r="P1658">
        <f t="shared" si="151"/>
        <v>100</v>
      </c>
      <c r="Q1658" t="str">
        <f t="shared" si="154"/>
        <v>music</v>
      </c>
      <c r="R1658" t="str">
        <f t="shared" si="155"/>
        <v>pop</v>
      </c>
      <c r="S1658" s="10">
        <f t="shared" si="152"/>
        <v>41226.928842592592</v>
      </c>
      <c r="T1658" s="10">
        <f t="shared" si="15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6">
        <f t="shared" si="150"/>
        <v>118.7</v>
      </c>
      <c r="N1659" t="b">
        <v>1</v>
      </c>
      <c r="O1659" t="s">
        <v>8292</v>
      </c>
      <c r="P1659">
        <f t="shared" si="151"/>
        <v>105</v>
      </c>
      <c r="Q1659" t="str">
        <f t="shared" si="154"/>
        <v>music</v>
      </c>
      <c r="R1659" t="str">
        <f t="shared" si="155"/>
        <v>pop</v>
      </c>
      <c r="S1659" s="10">
        <f t="shared" si="152"/>
        <v>41023.782037037039</v>
      </c>
      <c r="T1659" s="10">
        <f t="shared" si="15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6">
        <f t="shared" si="150"/>
        <v>74.150000000000006</v>
      </c>
      <c r="N1660" t="b">
        <v>1</v>
      </c>
      <c r="O1660" t="s">
        <v>8292</v>
      </c>
      <c r="P1660">
        <f t="shared" si="151"/>
        <v>132</v>
      </c>
      <c r="Q1660" t="str">
        <f t="shared" si="154"/>
        <v>music</v>
      </c>
      <c r="R1660" t="str">
        <f t="shared" si="155"/>
        <v>pop</v>
      </c>
      <c r="S1660" s="10">
        <f t="shared" si="152"/>
        <v>41223.22184027778</v>
      </c>
      <c r="T1660" s="10">
        <f t="shared" si="15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6">
        <f t="shared" si="150"/>
        <v>12.53</v>
      </c>
      <c r="N1661" t="b">
        <v>1</v>
      </c>
      <c r="O1661" t="s">
        <v>8292</v>
      </c>
      <c r="P1661">
        <f t="shared" si="151"/>
        <v>113</v>
      </c>
      <c r="Q1661" t="str">
        <f t="shared" si="154"/>
        <v>music</v>
      </c>
      <c r="R1661" t="str">
        <f t="shared" si="155"/>
        <v>pop</v>
      </c>
      <c r="S1661" s="10">
        <f t="shared" si="152"/>
        <v>41596.913437499999</v>
      </c>
      <c r="T1661" s="10">
        <f t="shared" si="15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6">
        <f t="shared" si="150"/>
        <v>27.86</v>
      </c>
      <c r="N1662" t="b">
        <v>1</v>
      </c>
      <c r="O1662" t="s">
        <v>8292</v>
      </c>
      <c r="P1662">
        <f t="shared" si="151"/>
        <v>1254</v>
      </c>
      <c r="Q1662" t="str">
        <f t="shared" si="154"/>
        <v>music</v>
      </c>
      <c r="R1662" t="str">
        <f t="shared" si="155"/>
        <v>pop</v>
      </c>
      <c r="S1662" s="10">
        <f t="shared" si="152"/>
        <v>42459.693865740745</v>
      </c>
      <c r="T1662" s="10">
        <f t="shared" si="15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6">
        <f t="shared" si="150"/>
        <v>80.180000000000007</v>
      </c>
      <c r="N1663" t="b">
        <v>1</v>
      </c>
      <c r="O1663" t="s">
        <v>8292</v>
      </c>
      <c r="P1663">
        <f t="shared" si="151"/>
        <v>103</v>
      </c>
      <c r="Q1663" t="str">
        <f t="shared" si="154"/>
        <v>music</v>
      </c>
      <c r="R1663" t="str">
        <f t="shared" si="155"/>
        <v>pop</v>
      </c>
      <c r="S1663" s="10">
        <f t="shared" si="152"/>
        <v>42343.998043981483</v>
      </c>
      <c r="T1663" s="10">
        <f t="shared" si="15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6">
        <f t="shared" si="150"/>
        <v>132.44</v>
      </c>
      <c r="N1664" t="b">
        <v>1</v>
      </c>
      <c r="O1664" t="s">
        <v>8292</v>
      </c>
      <c r="P1664">
        <f t="shared" si="151"/>
        <v>103</v>
      </c>
      <c r="Q1664" t="str">
        <f t="shared" si="154"/>
        <v>music</v>
      </c>
      <c r="R1664" t="str">
        <f t="shared" si="155"/>
        <v>pop</v>
      </c>
      <c r="S1664" s="10">
        <f t="shared" si="152"/>
        <v>40848.198333333334</v>
      </c>
      <c r="T1664" s="10">
        <f t="shared" si="15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6">
        <f t="shared" si="150"/>
        <v>33.75</v>
      </c>
      <c r="N1665" t="b">
        <v>1</v>
      </c>
      <c r="O1665" t="s">
        <v>8292</v>
      </c>
      <c r="P1665">
        <f t="shared" si="151"/>
        <v>108</v>
      </c>
      <c r="Q1665" t="str">
        <f t="shared" si="154"/>
        <v>music</v>
      </c>
      <c r="R1665" t="str">
        <f t="shared" si="155"/>
        <v>pop</v>
      </c>
      <c r="S1665" s="10">
        <f t="shared" si="152"/>
        <v>42006.02207175926</v>
      </c>
      <c r="T1665" s="10">
        <f t="shared" si="15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6">
        <f t="shared" ref="M1666:M1729" si="156">ROUND(SUM(E1666/L1666),2)</f>
        <v>34.380000000000003</v>
      </c>
      <c r="N1666" t="b">
        <v>1</v>
      </c>
      <c r="O1666" t="s">
        <v>8292</v>
      </c>
      <c r="P1666">
        <f t="shared" ref="P1666:P1729" si="157">+ROUND(SUM(E1666/D1666)*100,0)</f>
        <v>122</v>
      </c>
      <c r="Q1666" t="str">
        <f t="shared" si="154"/>
        <v>music</v>
      </c>
      <c r="R1666" t="str">
        <f t="shared" si="155"/>
        <v>pop</v>
      </c>
      <c r="S1666" s="10">
        <f t="shared" ref="S1666:S1729" si="158">(((J1666/60)/60)/24)+DATE(1970,1,1)</f>
        <v>40939.761782407404</v>
      </c>
      <c r="T1666" s="10">
        <f t="shared" ref="T1666:T1729" si="159"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6">
        <f t="shared" si="156"/>
        <v>44.96</v>
      </c>
      <c r="N1667" t="b">
        <v>1</v>
      </c>
      <c r="O1667" t="s">
        <v>8292</v>
      </c>
      <c r="P1667">
        <f t="shared" si="157"/>
        <v>119</v>
      </c>
      <c r="Q1667" t="str">
        <f t="shared" ref="Q1667:Q1730" si="160">LEFT(O1667,FIND("/",O1667)-1)</f>
        <v>music</v>
      </c>
      <c r="R1667" t="str">
        <f t="shared" ref="R1667:R1730" si="161">RIGHT(O1667,LEN(O1667)-FIND("/",O1667))</f>
        <v>pop</v>
      </c>
      <c r="S1667" s="10">
        <f t="shared" si="158"/>
        <v>40564.649456018517</v>
      </c>
      <c r="T1667" s="10">
        <f t="shared" si="159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6">
        <f t="shared" si="156"/>
        <v>41.04</v>
      </c>
      <c r="N1668" t="b">
        <v>1</v>
      </c>
      <c r="O1668" t="s">
        <v>8292</v>
      </c>
      <c r="P1668">
        <f t="shared" si="157"/>
        <v>161</v>
      </c>
      <c r="Q1668" t="str">
        <f t="shared" si="160"/>
        <v>music</v>
      </c>
      <c r="R1668" t="str">
        <f t="shared" si="161"/>
        <v>pop</v>
      </c>
      <c r="S1668" s="10">
        <f t="shared" si="158"/>
        <v>41331.253159722226</v>
      </c>
      <c r="T1668" s="10">
        <f t="shared" si="159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6">
        <f t="shared" si="156"/>
        <v>52.6</v>
      </c>
      <c r="N1669" t="b">
        <v>1</v>
      </c>
      <c r="O1669" t="s">
        <v>8292</v>
      </c>
      <c r="P1669">
        <f t="shared" si="157"/>
        <v>127</v>
      </c>
      <c r="Q1669" t="str">
        <f t="shared" si="160"/>
        <v>music</v>
      </c>
      <c r="R1669" t="str">
        <f t="shared" si="161"/>
        <v>pop</v>
      </c>
      <c r="S1669" s="10">
        <f t="shared" si="158"/>
        <v>41682.0705787037</v>
      </c>
      <c r="T1669" s="10">
        <f t="shared" si="159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6">
        <f t="shared" si="156"/>
        <v>70.78</v>
      </c>
      <c r="N1670" t="b">
        <v>1</v>
      </c>
      <c r="O1670" t="s">
        <v>8292</v>
      </c>
      <c r="P1670">
        <f t="shared" si="157"/>
        <v>103</v>
      </c>
      <c r="Q1670" t="str">
        <f t="shared" si="160"/>
        <v>music</v>
      </c>
      <c r="R1670" t="str">
        <f t="shared" si="161"/>
        <v>pop</v>
      </c>
      <c r="S1670" s="10">
        <f t="shared" si="158"/>
        <v>40845.14975694444</v>
      </c>
      <c r="T1670" s="10">
        <f t="shared" si="159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6">
        <f t="shared" si="156"/>
        <v>53.75</v>
      </c>
      <c r="N1671" t="b">
        <v>1</v>
      </c>
      <c r="O1671" t="s">
        <v>8292</v>
      </c>
      <c r="P1671">
        <f t="shared" si="157"/>
        <v>140</v>
      </c>
      <c r="Q1671" t="str">
        <f t="shared" si="160"/>
        <v>music</v>
      </c>
      <c r="R1671" t="str">
        <f t="shared" si="161"/>
        <v>pop</v>
      </c>
      <c r="S1671" s="10">
        <f t="shared" si="158"/>
        <v>42461.885138888887</v>
      </c>
      <c r="T1671" s="10">
        <f t="shared" si="159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6">
        <f t="shared" si="156"/>
        <v>44.61</v>
      </c>
      <c r="N1672" t="b">
        <v>1</v>
      </c>
      <c r="O1672" t="s">
        <v>8292</v>
      </c>
      <c r="P1672">
        <f t="shared" si="157"/>
        <v>103</v>
      </c>
      <c r="Q1672" t="str">
        <f t="shared" si="160"/>
        <v>music</v>
      </c>
      <c r="R1672" t="str">
        <f t="shared" si="161"/>
        <v>pop</v>
      </c>
      <c r="S1672" s="10">
        <f t="shared" si="158"/>
        <v>40313.930543981485</v>
      </c>
      <c r="T1672" s="10">
        <f t="shared" si="159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6">
        <f t="shared" si="156"/>
        <v>26.15</v>
      </c>
      <c r="N1673" t="b">
        <v>1</v>
      </c>
      <c r="O1673" t="s">
        <v>8292</v>
      </c>
      <c r="P1673">
        <f t="shared" si="157"/>
        <v>101</v>
      </c>
      <c r="Q1673" t="str">
        <f t="shared" si="160"/>
        <v>music</v>
      </c>
      <c r="R1673" t="str">
        <f t="shared" si="161"/>
        <v>pop</v>
      </c>
      <c r="S1673" s="10">
        <f t="shared" si="158"/>
        <v>42553.54414351852</v>
      </c>
      <c r="T1673" s="10">
        <f t="shared" si="159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6">
        <f t="shared" si="156"/>
        <v>39.18</v>
      </c>
      <c r="N1674" t="b">
        <v>1</v>
      </c>
      <c r="O1674" t="s">
        <v>8292</v>
      </c>
      <c r="P1674">
        <f t="shared" si="157"/>
        <v>113</v>
      </c>
      <c r="Q1674" t="str">
        <f t="shared" si="160"/>
        <v>music</v>
      </c>
      <c r="R1674" t="str">
        <f t="shared" si="161"/>
        <v>pop</v>
      </c>
      <c r="S1674" s="10">
        <f t="shared" si="158"/>
        <v>41034.656597222223</v>
      </c>
      <c r="T1674" s="10">
        <f t="shared" si="159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6">
        <f t="shared" si="156"/>
        <v>45.59</v>
      </c>
      <c r="N1675" t="b">
        <v>1</v>
      </c>
      <c r="O1675" t="s">
        <v>8292</v>
      </c>
      <c r="P1675">
        <f t="shared" si="157"/>
        <v>128</v>
      </c>
      <c r="Q1675" t="str">
        <f t="shared" si="160"/>
        <v>music</v>
      </c>
      <c r="R1675" t="str">
        <f t="shared" si="161"/>
        <v>pop</v>
      </c>
      <c r="S1675" s="10">
        <f t="shared" si="158"/>
        <v>42039.878379629634</v>
      </c>
      <c r="T1675" s="10">
        <f t="shared" si="159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6">
        <f t="shared" si="156"/>
        <v>89.25</v>
      </c>
      <c r="N1676" t="b">
        <v>1</v>
      </c>
      <c r="O1676" t="s">
        <v>8292</v>
      </c>
      <c r="P1676">
        <f t="shared" si="157"/>
        <v>202</v>
      </c>
      <c r="Q1676" t="str">
        <f t="shared" si="160"/>
        <v>music</v>
      </c>
      <c r="R1676" t="str">
        <f t="shared" si="161"/>
        <v>pop</v>
      </c>
      <c r="S1676" s="10">
        <f t="shared" si="158"/>
        <v>42569.605393518519</v>
      </c>
      <c r="T1676" s="10">
        <f t="shared" si="159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6">
        <f t="shared" si="156"/>
        <v>40.42</v>
      </c>
      <c r="N1677" t="b">
        <v>1</v>
      </c>
      <c r="O1677" t="s">
        <v>8292</v>
      </c>
      <c r="P1677">
        <f t="shared" si="157"/>
        <v>137</v>
      </c>
      <c r="Q1677" t="str">
        <f t="shared" si="160"/>
        <v>music</v>
      </c>
      <c r="R1677" t="str">
        <f t="shared" si="161"/>
        <v>pop</v>
      </c>
      <c r="S1677" s="10">
        <f t="shared" si="158"/>
        <v>40802.733101851853</v>
      </c>
      <c r="T1677" s="10">
        <f t="shared" si="159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6">
        <f t="shared" si="156"/>
        <v>82.38</v>
      </c>
      <c r="N1678" t="b">
        <v>1</v>
      </c>
      <c r="O1678" t="s">
        <v>8292</v>
      </c>
      <c r="P1678">
        <f t="shared" si="157"/>
        <v>115</v>
      </c>
      <c r="Q1678" t="str">
        <f t="shared" si="160"/>
        <v>music</v>
      </c>
      <c r="R1678" t="str">
        <f t="shared" si="161"/>
        <v>pop</v>
      </c>
      <c r="S1678" s="10">
        <f t="shared" si="158"/>
        <v>40973.72623842593</v>
      </c>
      <c r="T1678" s="10">
        <f t="shared" si="159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6">
        <f t="shared" si="156"/>
        <v>159.52000000000001</v>
      </c>
      <c r="N1679" t="b">
        <v>1</v>
      </c>
      <c r="O1679" t="s">
        <v>8292</v>
      </c>
      <c r="P1679">
        <f t="shared" si="157"/>
        <v>112</v>
      </c>
      <c r="Q1679" t="str">
        <f t="shared" si="160"/>
        <v>music</v>
      </c>
      <c r="R1679" t="str">
        <f t="shared" si="161"/>
        <v>pop</v>
      </c>
      <c r="S1679" s="10">
        <f t="shared" si="158"/>
        <v>42416.407129629632</v>
      </c>
      <c r="T1679" s="10">
        <f t="shared" si="159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6">
        <f t="shared" si="156"/>
        <v>36.24</v>
      </c>
      <c r="N1680" t="b">
        <v>1</v>
      </c>
      <c r="O1680" t="s">
        <v>8292</v>
      </c>
      <c r="P1680">
        <f t="shared" si="157"/>
        <v>118</v>
      </c>
      <c r="Q1680" t="str">
        <f t="shared" si="160"/>
        <v>music</v>
      </c>
      <c r="R1680" t="str">
        <f t="shared" si="161"/>
        <v>pop</v>
      </c>
      <c r="S1680" s="10">
        <f t="shared" si="158"/>
        <v>41662.854988425926</v>
      </c>
      <c r="T1680" s="10">
        <f t="shared" si="159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6">
        <f t="shared" si="156"/>
        <v>62.5</v>
      </c>
      <c r="N1681" t="b">
        <v>1</v>
      </c>
      <c r="O1681" t="s">
        <v>8292</v>
      </c>
      <c r="P1681">
        <f t="shared" si="157"/>
        <v>175</v>
      </c>
      <c r="Q1681" t="str">
        <f t="shared" si="160"/>
        <v>music</v>
      </c>
      <c r="R1681" t="str">
        <f t="shared" si="161"/>
        <v>pop</v>
      </c>
      <c r="S1681" s="10">
        <f t="shared" si="158"/>
        <v>40723.068807870368</v>
      </c>
      <c r="T1681" s="10">
        <f t="shared" si="159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6">
        <f t="shared" si="156"/>
        <v>47</v>
      </c>
      <c r="N1682" t="b">
        <v>1</v>
      </c>
      <c r="O1682" t="s">
        <v>8292</v>
      </c>
      <c r="P1682">
        <f t="shared" si="157"/>
        <v>118</v>
      </c>
      <c r="Q1682" t="str">
        <f t="shared" si="160"/>
        <v>music</v>
      </c>
      <c r="R1682" t="str">
        <f t="shared" si="161"/>
        <v>pop</v>
      </c>
      <c r="S1682" s="10">
        <f t="shared" si="158"/>
        <v>41802.757719907408</v>
      </c>
      <c r="T1682" s="10">
        <f t="shared" si="159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6">
        <f t="shared" si="156"/>
        <v>74.58</v>
      </c>
      <c r="N1683" t="b">
        <v>0</v>
      </c>
      <c r="O1683" t="s">
        <v>8293</v>
      </c>
      <c r="P1683">
        <f t="shared" si="157"/>
        <v>101</v>
      </c>
      <c r="Q1683" t="str">
        <f t="shared" si="160"/>
        <v>music</v>
      </c>
      <c r="R1683" t="str">
        <f t="shared" si="161"/>
        <v>faith</v>
      </c>
      <c r="S1683" s="10">
        <f t="shared" si="158"/>
        <v>42774.121342592596</v>
      </c>
      <c r="T1683" s="10">
        <f t="shared" si="159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6" t="e">
        <f t="shared" si="156"/>
        <v>#DIV/0!</v>
      </c>
      <c r="N1684" t="b">
        <v>0</v>
      </c>
      <c r="O1684" t="s">
        <v>8293</v>
      </c>
      <c r="P1684">
        <f t="shared" si="157"/>
        <v>0</v>
      </c>
      <c r="Q1684" t="str">
        <f t="shared" si="160"/>
        <v>music</v>
      </c>
      <c r="R1684" t="str">
        <f t="shared" si="161"/>
        <v>faith</v>
      </c>
      <c r="S1684" s="10">
        <f t="shared" si="158"/>
        <v>42779.21365740741</v>
      </c>
      <c r="T1684" s="10">
        <f t="shared" si="159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6">
        <f t="shared" si="156"/>
        <v>76</v>
      </c>
      <c r="N1685" t="b">
        <v>0</v>
      </c>
      <c r="O1685" t="s">
        <v>8293</v>
      </c>
      <c r="P1685">
        <f t="shared" si="157"/>
        <v>22</v>
      </c>
      <c r="Q1685" t="str">
        <f t="shared" si="160"/>
        <v>music</v>
      </c>
      <c r="R1685" t="str">
        <f t="shared" si="161"/>
        <v>faith</v>
      </c>
      <c r="S1685" s="10">
        <f t="shared" si="158"/>
        <v>42808.781689814816</v>
      </c>
      <c r="T1685" s="10">
        <f t="shared" si="159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6">
        <f t="shared" si="156"/>
        <v>86.44</v>
      </c>
      <c r="N1686" t="b">
        <v>0</v>
      </c>
      <c r="O1686" t="s">
        <v>8293</v>
      </c>
      <c r="P1686">
        <f t="shared" si="157"/>
        <v>109</v>
      </c>
      <c r="Q1686" t="str">
        <f t="shared" si="160"/>
        <v>music</v>
      </c>
      <c r="R1686" t="str">
        <f t="shared" si="161"/>
        <v>faith</v>
      </c>
      <c r="S1686" s="10">
        <f t="shared" si="158"/>
        <v>42783.815289351856</v>
      </c>
      <c r="T1686" s="10">
        <f t="shared" si="159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6">
        <f t="shared" si="156"/>
        <v>24</v>
      </c>
      <c r="N1687" t="b">
        <v>0</v>
      </c>
      <c r="O1687" t="s">
        <v>8293</v>
      </c>
      <c r="P1687">
        <f t="shared" si="157"/>
        <v>103</v>
      </c>
      <c r="Q1687" t="str">
        <f t="shared" si="160"/>
        <v>music</v>
      </c>
      <c r="R1687" t="str">
        <f t="shared" si="161"/>
        <v>faith</v>
      </c>
      <c r="S1687" s="10">
        <f t="shared" si="158"/>
        <v>42788.2502662037</v>
      </c>
      <c r="T1687" s="10">
        <f t="shared" si="159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6">
        <f t="shared" si="156"/>
        <v>18</v>
      </c>
      <c r="N1688" t="b">
        <v>0</v>
      </c>
      <c r="O1688" t="s">
        <v>8293</v>
      </c>
      <c r="P1688">
        <f t="shared" si="157"/>
        <v>0</v>
      </c>
      <c r="Q1688" t="str">
        <f t="shared" si="160"/>
        <v>music</v>
      </c>
      <c r="R1688" t="str">
        <f t="shared" si="161"/>
        <v>faith</v>
      </c>
      <c r="S1688" s="10">
        <f t="shared" si="158"/>
        <v>42792.843969907408</v>
      </c>
      <c r="T1688" s="10">
        <f t="shared" si="159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6">
        <f t="shared" si="156"/>
        <v>80.13</v>
      </c>
      <c r="N1689" t="b">
        <v>0</v>
      </c>
      <c r="O1689" t="s">
        <v>8293</v>
      </c>
      <c r="P1689">
        <f t="shared" si="157"/>
        <v>31</v>
      </c>
      <c r="Q1689" t="str">
        <f t="shared" si="160"/>
        <v>music</v>
      </c>
      <c r="R1689" t="str">
        <f t="shared" si="161"/>
        <v>faith</v>
      </c>
      <c r="S1689" s="10">
        <f t="shared" si="158"/>
        <v>42802.046817129631</v>
      </c>
      <c r="T1689" s="10">
        <f t="shared" si="159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6">
        <f t="shared" si="156"/>
        <v>253.14</v>
      </c>
      <c r="N1690" t="b">
        <v>0</v>
      </c>
      <c r="O1690" t="s">
        <v>8293</v>
      </c>
      <c r="P1690">
        <f t="shared" si="157"/>
        <v>44</v>
      </c>
      <c r="Q1690" t="str">
        <f t="shared" si="160"/>
        <v>music</v>
      </c>
      <c r="R1690" t="str">
        <f t="shared" si="161"/>
        <v>faith</v>
      </c>
      <c r="S1690" s="10">
        <f t="shared" si="158"/>
        <v>42804.534652777773</v>
      </c>
      <c r="T1690" s="10">
        <f t="shared" si="159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6">
        <f t="shared" si="156"/>
        <v>171.43</v>
      </c>
      <c r="N1691" t="b">
        <v>0</v>
      </c>
      <c r="O1691" t="s">
        <v>8293</v>
      </c>
      <c r="P1691">
        <f t="shared" si="157"/>
        <v>100</v>
      </c>
      <c r="Q1691" t="str">
        <f t="shared" si="160"/>
        <v>music</v>
      </c>
      <c r="R1691" t="str">
        <f t="shared" si="161"/>
        <v>faith</v>
      </c>
      <c r="S1691" s="10">
        <f t="shared" si="158"/>
        <v>42780.942476851851</v>
      </c>
      <c r="T1691" s="10">
        <f t="shared" si="159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6">
        <f t="shared" si="156"/>
        <v>57.73</v>
      </c>
      <c r="N1692" t="b">
        <v>0</v>
      </c>
      <c r="O1692" t="s">
        <v>8293</v>
      </c>
      <c r="P1692">
        <f t="shared" si="157"/>
        <v>25</v>
      </c>
      <c r="Q1692" t="str">
        <f t="shared" si="160"/>
        <v>music</v>
      </c>
      <c r="R1692" t="str">
        <f t="shared" si="161"/>
        <v>faith</v>
      </c>
      <c r="S1692" s="10">
        <f t="shared" si="158"/>
        <v>42801.43104166667</v>
      </c>
      <c r="T1692" s="10">
        <f t="shared" si="159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6">
        <f t="shared" si="156"/>
        <v>264.26</v>
      </c>
      <c r="N1693" t="b">
        <v>0</v>
      </c>
      <c r="O1693" t="s">
        <v>8293</v>
      </c>
      <c r="P1693">
        <f t="shared" si="157"/>
        <v>33</v>
      </c>
      <c r="Q1693" t="str">
        <f t="shared" si="160"/>
        <v>music</v>
      </c>
      <c r="R1693" t="str">
        <f t="shared" si="161"/>
        <v>faith</v>
      </c>
      <c r="S1693" s="10">
        <f t="shared" si="158"/>
        <v>42795.701481481476</v>
      </c>
      <c r="T1693" s="10">
        <f t="shared" si="159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6">
        <f t="shared" si="156"/>
        <v>159.33000000000001</v>
      </c>
      <c r="N1694" t="b">
        <v>0</v>
      </c>
      <c r="O1694" t="s">
        <v>8293</v>
      </c>
      <c r="P1694">
        <f t="shared" si="157"/>
        <v>48</v>
      </c>
      <c r="Q1694" t="str">
        <f t="shared" si="160"/>
        <v>music</v>
      </c>
      <c r="R1694" t="str">
        <f t="shared" si="161"/>
        <v>faith</v>
      </c>
      <c r="S1694" s="10">
        <f t="shared" si="158"/>
        <v>42788.151238425926</v>
      </c>
      <c r="T1694" s="10">
        <f t="shared" si="159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6">
        <f t="shared" si="156"/>
        <v>35</v>
      </c>
      <c r="N1695" t="b">
        <v>0</v>
      </c>
      <c r="O1695" t="s">
        <v>8293</v>
      </c>
      <c r="P1695">
        <f t="shared" si="157"/>
        <v>9</v>
      </c>
      <c r="Q1695" t="str">
        <f t="shared" si="160"/>
        <v>music</v>
      </c>
      <c r="R1695" t="str">
        <f t="shared" si="161"/>
        <v>faith</v>
      </c>
      <c r="S1695" s="10">
        <f t="shared" si="158"/>
        <v>42803.920277777783</v>
      </c>
      <c r="T1695" s="10">
        <f t="shared" si="159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6">
        <f t="shared" si="156"/>
        <v>5</v>
      </c>
      <c r="N1696" t="b">
        <v>0</v>
      </c>
      <c r="O1696" t="s">
        <v>8293</v>
      </c>
      <c r="P1696">
        <f t="shared" si="157"/>
        <v>0</v>
      </c>
      <c r="Q1696" t="str">
        <f t="shared" si="160"/>
        <v>music</v>
      </c>
      <c r="R1696" t="str">
        <f t="shared" si="161"/>
        <v>faith</v>
      </c>
      <c r="S1696" s="10">
        <f t="shared" si="158"/>
        <v>42791.669837962967</v>
      </c>
      <c r="T1696" s="10">
        <f t="shared" si="159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6">
        <f t="shared" si="156"/>
        <v>61.09</v>
      </c>
      <c r="N1697" t="b">
        <v>0</v>
      </c>
      <c r="O1697" t="s">
        <v>8293</v>
      </c>
      <c r="P1697">
        <f t="shared" si="157"/>
        <v>12</v>
      </c>
      <c r="Q1697" t="str">
        <f t="shared" si="160"/>
        <v>music</v>
      </c>
      <c r="R1697" t="str">
        <f t="shared" si="161"/>
        <v>faith</v>
      </c>
      <c r="S1697" s="10">
        <f t="shared" si="158"/>
        <v>42801.031412037039</v>
      </c>
      <c r="T1697" s="10">
        <f t="shared" si="159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6" t="e">
        <f t="shared" si="156"/>
        <v>#DIV/0!</v>
      </c>
      <c r="N1698" t="b">
        <v>0</v>
      </c>
      <c r="O1698" t="s">
        <v>8293</v>
      </c>
      <c r="P1698">
        <f t="shared" si="157"/>
        <v>0</v>
      </c>
      <c r="Q1698" t="str">
        <f t="shared" si="160"/>
        <v>music</v>
      </c>
      <c r="R1698" t="str">
        <f t="shared" si="161"/>
        <v>faith</v>
      </c>
      <c r="S1698" s="10">
        <f t="shared" si="158"/>
        <v>42796.069571759261</v>
      </c>
      <c r="T1698" s="10">
        <f t="shared" si="159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6">
        <f t="shared" si="156"/>
        <v>114.82</v>
      </c>
      <c r="N1699" t="b">
        <v>0</v>
      </c>
      <c r="O1699" t="s">
        <v>8293</v>
      </c>
      <c r="P1699">
        <f t="shared" si="157"/>
        <v>20</v>
      </c>
      <c r="Q1699" t="str">
        <f t="shared" si="160"/>
        <v>music</v>
      </c>
      <c r="R1699" t="str">
        <f t="shared" si="161"/>
        <v>faith</v>
      </c>
      <c r="S1699" s="10">
        <f t="shared" si="158"/>
        <v>42805.032962962956</v>
      </c>
      <c r="T1699" s="10">
        <f t="shared" si="159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6" t="e">
        <f t="shared" si="156"/>
        <v>#DIV/0!</v>
      </c>
      <c r="N1700" t="b">
        <v>0</v>
      </c>
      <c r="O1700" t="s">
        <v>8293</v>
      </c>
      <c r="P1700">
        <f t="shared" si="157"/>
        <v>0</v>
      </c>
      <c r="Q1700" t="str">
        <f t="shared" si="160"/>
        <v>music</v>
      </c>
      <c r="R1700" t="str">
        <f t="shared" si="161"/>
        <v>faith</v>
      </c>
      <c r="S1700" s="10">
        <f t="shared" si="158"/>
        <v>42796.207870370374</v>
      </c>
      <c r="T1700" s="10">
        <f t="shared" si="159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6">
        <f t="shared" si="156"/>
        <v>54</v>
      </c>
      <c r="N1701" t="b">
        <v>0</v>
      </c>
      <c r="O1701" t="s">
        <v>8293</v>
      </c>
      <c r="P1701">
        <f t="shared" si="157"/>
        <v>4</v>
      </c>
      <c r="Q1701" t="str">
        <f t="shared" si="160"/>
        <v>music</v>
      </c>
      <c r="R1701" t="str">
        <f t="shared" si="161"/>
        <v>faith</v>
      </c>
      <c r="S1701" s="10">
        <f t="shared" si="158"/>
        <v>42806.863946759258</v>
      </c>
      <c r="T1701" s="10">
        <f t="shared" si="159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6">
        <f t="shared" si="156"/>
        <v>65.97</v>
      </c>
      <c r="N1702" t="b">
        <v>0</v>
      </c>
      <c r="O1702" t="s">
        <v>8293</v>
      </c>
      <c r="P1702">
        <f t="shared" si="157"/>
        <v>26</v>
      </c>
      <c r="Q1702" t="str">
        <f t="shared" si="160"/>
        <v>music</v>
      </c>
      <c r="R1702" t="str">
        <f t="shared" si="161"/>
        <v>faith</v>
      </c>
      <c r="S1702" s="10">
        <f t="shared" si="158"/>
        <v>42796.071643518517</v>
      </c>
      <c r="T1702" s="10">
        <f t="shared" si="159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6">
        <f t="shared" si="156"/>
        <v>5</v>
      </c>
      <c r="N1703" t="b">
        <v>0</v>
      </c>
      <c r="O1703" t="s">
        <v>8293</v>
      </c>
      <c r="P1703">
        <f t="shared" si="157"/>
        <v>0</v>
      </c>
      <c r="Q1703" t="str">
        <f t="shared" si="160"/>
        <v>music</v>
      </c>
      <c r="R1703" t="str">
        <f t="shared" si="161"/>
        <v>faith</v>
      </c>
      <c r="S1703" s="10">
        <f t="shared" si="158"/>
        <v>41989.664409722223</v>
      </c>
      <c r="T1703" s="10">
        <f t="shared" si="159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6">
        <f t="shared" si="156"/>
        <v>1</v>
      </c>
      <c r="N1704" t="b">
        <v>0</v>
      </c>
      <c r="O1704" t="s">
        <v>8293</v>
      </c>
      <c r="P1704">
        <f t="shared" si="157"/>
        <v>0</v>
      </c>
      <c r="Q1704" t="str">
        <f t="shared" si="160"/>
        <v>music</v>
      </c>
      <c r="R1704" t="str">
        <f t="shared" si="161"/>
        <v>faith</v>
      </c>
      <c r="S1704" s="10">
        <f t="shared" si="158"/>
        <v>42063.869791666672</v>
      </c>
      <c r="T1704" s="10">
        <f t="shared" si="159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6">
        <f t="shared" si="156"/>
        <v>25.5</v>
      </c>
      <c r="N1705" t="b">
        <v>0</v>
      </c>
      <c r="O1705" t="s">
        <v>8293</v>
      </c>
      <c r="P1705">
        <f t="shared" si="157"/>
        <v>1</v>
      </c>
      <c r="Q1705" t="str">
        <f t="shared" si="160"/>
        <v>music</v>
      </c>
      <c r="R1705" t="str">
        <f t="shared" si="161"/>
        <v>faith</v>
      </c>
      <c r="S1705" s="10">
        <f t="shared" si="158"/>
        <v>42187.281678240746</v>
      </c>
      <c r="T1705" s="10">
        <f t="shared" si="159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6">
        <f t="shared" si="156"/>
        <v>118.36</v>
      </c>
      <c r="N1706" t="b">
        <v>0</v>
      </c>
      <c r="O1706" t="s">
        <v>8293</v>
      </c>
      <c r="P1706">
        <f t="shared" si="157"/>
        <v>65</v>
      </c>
      <c r="Q1706" t="str">
        <f t="shared" si="160"/>
        <v>music</v>
      </c>
      <c r="R1706" t="str">
        <f t="shared" si="161"/>
        <v>faith</v>
      </c>
      <c r="S1706" s="10">
        <f t="shared" si="158"/>
        <v>42021.139733796299</v>
      </c>
      <c r="T1706" s="10">
        <f t="shared" si="159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6" t="e">
        <f t="shared" si="156"/>
        <v>#DIV/0!</v>
      </c>
      <c r="N1707" t="b">
        <v>0</v>
      </c>
      <c r="O1707" t="s">
        <v>8293</v>
      </c>
      <c r="P1707">
        <f t="shared" si="157"/>
        <v>0</v>
      </c>
      <c r="Q1707" t="str">
        <f t="shared" si="160"/>
        <v>music</v>
      </c>
      <c r="R1707" t="str">
        <f t="shared" si="161"/>
        <v>faith</v>
      </c>
      <c r="S1707" s="10">
        <f t="shared" si="158"/>
        <v>42245.016736111109</v>
      </c>
      <c r="T1707" s="10">
        <f t="shared" si="159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6" t="e">
        <f t="shared" si="156"/>
        <v>#DIV/0!</v>
      </c>
      <c r="N1708" t="b">
        <v>0</v>
      </c>
      <c r="O1708" t="s">
        <v>8293</v>
      </c>
      <c r="P1708">
        <f t="shared" si="157"/>
        <v>0</v>
      </c>
      <c r="Q1708" t="str">
        <f t="shared" si="160"/>
        <v>music</v>
      </c>
      <c r="R1708" t="str">
        <f t="shared" si="161"/>
        <v>faith</v>
      </c>
      <c r="S1708" s="10">
        <f t="shared" si="158"/>
        <v>42179.306388888886</v>
      </c>
      <c r="T1708" s="10">
        <f t="shared" si="159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6">
        <f t="shared" si="156"/>
        <v>54.11</v>
      </c>
      <c r="N1709" t="b">
        <v>0</v>
      </c>
      <c r="O1709" t="s">
        <v>8293</v>
      </c>
      <c r="P1709">
        <f t="shared" si="157"/>
        <v>10</v>
      </c>
      <c r="Q1709" t="str">
        <f t="shared" si="160"/>
        <v>music</v>
      </c>
      <c r="R1709" t="str">
        <f t="shared" si="161"/>
        <v>faith</v>
      </c>
      <c r="S1709" s="10">
        <f t="shared" si="158"/>
        <v>42427.721006944441</v>
      </c>
      <c r="T1709" s="10">
        <f t="shared" si="159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6" t="e">
        <f t="shared" si="156"/>
        <v>#DIV/0!</v>
      </c>
      <c r="N1710" t="b">
        <v>0</v>
      </c>
      <c r="O1710" t="s">
        <v>8293</v>
      </c>
      <c r="P1710">
        <f t="shared" si="157"/>
        <v>0</v>
      </c>
      <c r="Q1710" t="str">
        <f t="shared" si="160"/>
        <v>music</v>
      </c>
      <c r="R1710" t="str">
        <f t="shared" si="161"/>
        <v>faith</v>
      </c>
      <c r="S1710" s="10">
        <f t="shared" si="158"/>
        <v>42451.866967592592</v>
      </c>
      <c r="T1710" s="10">
        <f t="shared" si="159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6">
        <f t="shared" si="156"/>
        <v>21.25</v>
      </c>
      <c r="N1711" t="b">
        <v>0</v>
      </c>
      <c r="O1711" t="s">
        <v>8293</v>
      </c>
      <c r="P1711">
        <f t="shared" si="157"/>
        <v>5</v>
      </c>
      <c r="Q1711" t="str">
        <f t="shared" si="160"/>
        <v>music</v>
      </c>
      <c r="R1711" t="str">
        <f t="shared" si="161"/>
        <v>faith</v>
      </c>
      <c r="S1711" s="10">
        <f t="shared" si="158"/>
        <v>41841.56381944444</v>
      </c>
      <c r="T1711" s="10">
        <f t="shared" si="159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6">
        <f t="shared" si="156"/>
        <v>34</v>
      </c>
      <c r="N1712" t="b">
        <v>0</v>
      </c>
      <c r="O1712" t="s">
        <v>8293</v>
      </c>
      <c r="P1712">
        <f t="shared" si="157"/>
        <v>1</v>
      </c>
      <c r="Q1712" t="str">
        <f t="shared" si="160"/>
        <v>music</v>
      </c>
      <c r="R1712" t="str">
        <f t="shared" si="161"/>
        <v>faith</v>
      </c>
      <c r="S1712" s="10">
        <f t="shared" si="158"/>
        <v>42341.59129629629</v>
      </c>
      <c r="T1712" s="10">
        <f t="shared" si="159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6">
        <f t="shared" si="156"/>
        <v>525</v>
      </c>
      <c r="N1713" t="b">
        <v>0</v>
      </c>
      <c r="O1713" t="s">
        <v>8293</v>
      </c>
      <c r="P1713">
        <f t="shared" si="157"/>
        <v>11</v>
      </c>
      <c r="Q1713" t="str">
        <f t="shared" si="160"/>
        <v>music</v>
      </c>
      <c r="R1713" t="str">
        <f t="shared" si="161"/>
        <v>faith</v>
      </c>
      <c r="S1713" s="10">
        <f t="shared" si="158"/>
        <v>41852.646226851852</v>
      </c>
      <c r="T1713" s="10">
        <f t="shared" si="159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6" t="e">
        <f t="shared" si="156"/>
        <v>#DIV/0!</v>
      </c>
      <c r="N1714" t="b">
        <v>0</v>
      </c>
      <c r="O1714" t="s">
        <v>8293</v>
      </c>
      <c r="P1714">
        <f t="shared" si="157"/>
        <v>0</v>
      </c>
      <c r="Q1714" t="str">
        <f t="shared" si="160"/>
        <v>music</v>
      </c>
      <c r="R1714" t="str">
        <f t="shared" si="161"/>
        <v>faith</v>
      </c>
      <c r="S1714" s="10">
        <f t="shared" si="158"/>
        <v>42125.913807870369</v>
      </c>
      <c r="T1714" s="10">
        <f t="shared" si="159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6">
        <f t="shared" si="156"/>
        <v>50</v>
      </c>
      <c r="N1715" t="b">
        <v>0</v>
      </c>
      <c r="O1715" t="s">
        <v>8293</v>
      </c>
      <c r="P1715">
        <f t="shared" si="157"/>
        <v>2</v>
      </c>
      <c r="Q1715" t="str">
        <f t="shared" si="160"/>
        <v>music</v>
      </c>
      <c r="R1715" t="str">
        <f t="shared" si="161"/>
        <v>faith</v>
      </c>
      <c r="S1715" s="10">
        <f t="shared" si="158"/>
        <v>41887.801064814819</v>
      </c>
      <c r="T1715" s="10">
        <f t="shared" si="159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6">
        <f t="shared" si="156"/>
        <v>115.71</v>
      </c>
      <c r="N1716" t="b">
        <v>0</v>
      </c>
      <c r="O1716" t="s">
        <v>8293</v>
      </c>
      <c r="P1716">
        <f t="shared" si="157"/>
        <v>8</v>
      </c>
      <c r="Q1716" t="str">
        <f t="shared" si="160"/>
        <v>music</v>
      </c>
      <c r="R1716" t="str">
        <f t="shared" si="161"/>
        <v>faith</v>
      </c>
      <c r="S1716" s="10">
        <f t="shared" si="158"/>
        <v>42095.918530092589</v>
      </c>
      <c r="T1716" s="10">
        <f t="shared" si="159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6">
        <f t="shared" si="156"/>
        <v>5.5</v>
      </c>
      <c r="N1717" t="b">
        <v>0</v>
      </c>
      <c r="O1717" t="s">
        <v>8293</v>
      </c>
      <c r="P1717">
        <f t="shared" si="157"/>
        <v>0</v>
      </c>
      <c r="Q1717" t="str">
        <f t="shared" si="160"/>
        <v>music</v>
      </c>
      <c r="R1717" t="str">
        <f t="shared" si="161"/>
        <v>faith</v>
      </c>
      <c r="S1717" s="10">
        <f t="shared" si="158"/>
        <v>42064.217418981483</v>
      </c>
      <c r="T1717" s="10">
        <f t="shared" si="159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6">
        <f t="shared" si="156"/>
        <v>50</v>
      </c>
      <c r="N1718" t="b">
        <v>0</v>
      </c>
      <c r="O1718" t="s">
        <v>8293</v>
      </c>
      <c r="P1718">
        <f t="shared" si="157"/>
        <v>8</v>
      </c>
      <c r="Q1718" t="str">
        <f t="shared" si="160"/>
        <v>music</v>
      </c>
      <c r="R1718" t="str">
        <f t="shared" si="161"/>
        <v>faith</v>
      </c>
      <c r="S1718" s="10">
        <f t="shared" si="158"/>
        <v>42673.577534722222</v>
      </c>
      <c r="T1718" s="10">
        <f t="shared" si="159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6">
        <f t="shared" si="156"/>
        <v>34.020000000000003</v>
      </c>
      <c r="N1719" t="b">
        <v>0</v>
      </c>
      <c r="O1719" t="s">
        <v>8293</v>
      </c>
      <c r="P1719">
        <f t="shared" si="157"/>
        <v>43</v>
      </c>
      <c r="Q1719" t="str">
        <f t="shared" si="160"/>
        <v>music</v>
      </c>
      <c r="R1719" t="str">
        <f t="shared" si="161"/>
        <v>faith</v>
      </c>
      <c r="S1719" s="10">
        <f t="shared" si="158"/>
        <v>42460.98192129629</v>
      </c>
      <c r="T1719" s="10">
        <f t="shared" si="159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6">
        <f t="shared" si="156"/>
        <v>37.5</v>
      </c>
      <c r="N1720" t="b">
        <v>0</v>
      </c>
      <c r="O1720" t="s">
        <v>8293</v>
      </c>
      <c r="P1720">
        <f t="shared" si="157"/>
        <v>0</v>
      </c>
      <c r="Q1720" t="str">
        <f t="shared" si="160"/>
        <v>music</v>
      </c>
      <c r="R1720" t="str">
        <f t="shared" si="161"/>
        <v>faith</v>
      </c>
      <c r="S1720" s="10">
        <f t="shared" si="158"/>
        <v>42460.610520833332</v>
      </c>
      <c r="T1720" s="10">
        <f t="shared" si="159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6">
        <f t="shared" si="156"/>
        <v>11.67</v>
      </c>
      <c r="N1721" t="b">
        <v>0</v>
      </c>
      <c r="O1721" t="s">
        <v>8293</v>
      </c>
      <c r="P1721">
        <f t="shared" si="157"/>
        <v>1</v>
      </c>
      <c r="Q1721" t="str">
        <f t="shared" si="160"/>
        <v>music</v>
      </c>
      <c r="R1721" t="str">
        <f t="shared" si="161"/>
        <v>faith</v>
      </c>
      <c r="S1721" s="10">
        <f t="shared" si="158"/>
        <v>41869.534618055557</v>
      </c>
      <c r="T1721" s="10">
        <f t="shared" si="159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6">
        <f t="shared" si="156"/>
        <v>28.13</v>
      </c>
      <c r="N1722" t="b">
        <v>0</v>
      </c>
      <c r="O1722" t="s">
        <v>8293</v>
      </c>
      <c r="P1722">
        <f t="shared" si="157"/>
        <v>6</v>
      </c>
      <c r="Q1722" t="str">
        <f t="shared" si="160"/>
        <v>music</v>
      </c>
      <c r="R1722" t="str">
        <f t="shared" si="161"/>
        <v>faith</v>
      </c>
      <c r="S1722" s="10">
        <f t="shared" si="158"/>
        <v>41922.783229166671</v>
      </c>
      <c r="T1722" s="10">
        <f t="shared" si="159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6" t="e">
        <f t="shared" si="156"/>
        <v>#DIV/0!</v>
      </c>
      <c r="N1723" t="b">
        <v>0</v>
      </c>
      <c r="O1723" t="s">
        <v>8293</v>
      </c>
      <c r="P1723">
        <f t="shared" si="157"/>
        <v>0</v>
      </c>
      <c r="Q1723" t="str">
        <f t="shared" si="160"/>
        <v>music</v>
      </c>
      <c r="R1723" t="str">
        <f t="shared" si="161"/>
        <v>faith</v>
      </c>
      <c r="S1723" s="10">
        <f t="shared" si="158"/>
        <v>42319.461377314816</v>
      </c>
      <c r="T1723" s="10">
        <f t="shared" si="159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6">
        <f t="shared" si="156"/>
        <v>1</v>
      </c>
      <c r="N1724" t="b">
        <v>0</v>
      </c>
      <c r="O1724" t="s">
        <v>8293</v>
      </c>
      <c r="P1724">
        <f t="shared" si="157"/>
        <v>0</v>
      </c>
      <c r="Q1724" t="str">
        <f t="shared" si="160"/>
        <v>music</v>
      </c>
      <c r="R1724" t="str">
        <f t="shared" si="161"/>
        <v>faith</v>
      </c>
      <c r="S1724" s="10">
        <f t="shared" si="158"/>
        <v>42425.960983796293</v>
      </c>
      <c r="T1724" s="10">
        <f t="shared" si="159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6">
        <f t="shared" si="156"/>
        <v>216.67</v>
      </c>
      <c r="N1725" t="b">
        <v>0</v>
      </c>
      <c r="O1725" t="s">
        <v>8293</v>
      </c>
      <c r="P1725">
        <f t="shared" si="157"/>
        <v>7</v>
      </c>
      <c r="Q1725" t="str">
        <f t="shared" si="160"/>
        <v>music</v>
      </c>
      <c r="R1725" t="str">
        <f t="shared" si="161"/>
        <v>faith</v>
      </c>
      <c r="S1725" s="10">
        <f t="shared" si="158"/>
        <v>42129.82540509259</v>
      </c>
      <c r="T1725" s="10">
        <f t="shared" si="159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6">
        <f t="shared" si="156"/>
        <v>8.75</v>
      </c>
      <c r="N1726" t="b">
        <v>0</v>
      </c>
      <c r="O1726" t="s">
        <v>8293</v>
      </c>
      <c r="P1726">
        <f t="shared" si="157"/>
        <v>1</v>
      </c>
      <c r="Q1726" t="str">
        <f t="shared" si="160"/>
        <v>music</v>
      </c>
      <c r="R1726" t="str">
        <f t="shared" si="161"/>
        <v>faith</v>
      </c>
      <c r="S1726" s="10">
        <f t="shared" si="158"/>
        <v>41912.932430555556</v>
      </c>
      <c r="T1726" s="10">
        <f t="shared" si="159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6">
        <f t="shared" si="156"/>
        <v>62.22</v>
      </c>
      <c r="N1727" t="b">
        <v>0</v>
      </c>
      <c r="O1727" t="s">
        <v>8293</v>
      </c>
      <c r="P1727">
        <f t="shared" si="157"/>
        <v>10</v>
      </c>
      <c r="Q1727" t="str">
        <f t="shared" si="160"/>
        <v>music</v>
      </c>
      <c r="R1727" t="str">
        <f t="shared" si="161"/>
        <v>faith</v>
      </c>
      <c r="S1727" s="10">
        <f t="shared" si="158"/>
        <v>41845.968159722222</v>
      </c>
      <c r="T1727" s="10">
        <f t="shared" si="159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6">
        <f t="shared" si="156"/>
        <v>137.25</v>
      </c>
      <c r="N1728" t="b">
        <v>0</v>
      </c>
      <c r="O1728" t="s">
        <v>8293</v>
      </c>
      <c r="P1728">
        <f t="shared" si="157"/>
        <v>34</v>
      </c>
      <c r="Q1728" t="str">
        <f t="shared" si="160"/>
        <v>music</v>
      </c>
      <c r="R1728" t="str">
        <f t="shared" si="161"/>
        <v>faith</v>
      </c>
      <c r="S1728" s="10">
        <f t="shared" si="158"/>
        <v>41788.919722222221</v>
      </c>
      <c r="T1728" s="10">
        <f t="shared" si="159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6">
        <f t="shared" si="156"/>
        <v>1</v>
      </c>
      <c r="N1729" t="b">
        <v>0</v>
      </c>
      <c r="O1729" t="s">
        <v>8293</v>
      </c>
      <c r="P1729">
        <f t="shared" si="157"/>
        <v>0</v>
      </c>
      <c r="Q1729" t="str">
        <f t="shared" si="160"/>
        <v>music</v>
      </c>
      <c r="R1729" t="str">
        <f t="shared" si="161"/>
        <v>faith</v>
      </c>
      <c r="S1729" s="10">
        <f t="shared" si="158"/>
        <v>42044.927974537044</v>
      </c>
      <c r="T1729" s="10">
        <f t="shared" si="159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6">
        <f t="shared" ref="M1730:M1793" si="162">ROUND(SUM(E1730/L1730),2)</f>
        <v>122.14</v>
      </c>
      <c r="N1730" t="b">
        <v>0</v>
      </c>
      <c r="O1730" t="s">
        <v>8293</v>
      </c>
      <c r="P1730">
        <f t="shared" ref="P1730:P1793" si="163">+ROUND(SUM(E1730/D1730)*100,0)</f>
        <v>68</v>
      </c>
      <c r="Q1730" t="str">
        <f t="shared" si="160"/>
        <v>music</v>
      </c>
      <c r="R1730" t="str">
        <f t="shared" si="161"/>
        <v>faith</v>
      </c>
      <c r="S1730" s="10">
        <f t="shared" ref="S1730:S1793" si="164">(((J1730/60)/60)/24)+DATE(1970,1,1)</f>
        <v>42268.625856481478</v>
      </c>
      <c r="T1730" s="10">
        <f t="shared" ref="T1730:T1793" si="165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6" t="e">
        <f t="shared" si="162"/>
        <v>#DIV/0!</v>
      </c>
      <c r="N1731" t="b">
        <v>0</v>
      </c>
      <c r="O1731" t="s">
        <v>8293</v>
      </c>
      <c r="P1731">
        <f t="shared" si="163"/>
        <v>0</v>
      </c>
      <c r="Q1731" t="str">
        <f t="shared" ref="Q1731:Q1794" si="166">LEFT(O1731,FIND("/",O1731)-1)</f>
        <v>music</v>
      </c>
      <c r="R1731" t="str">
        <f t="shared" ref="R1731:R1794" si="167">RIGHT(O1731,LEN(O1731)-FIND("/",O1731))</f>
        <v>faith</v>
      </c>
      <c r="S1731" s="10">
        <f t="shared" si="164"/>
        <v>42471.052152777775</v>
      </c>
      <c r="T1731" s="10">
        <f t="shared" si="165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6" t="e">
        <f t="shared" si="162"/>
        <v>#DIV/0!</v>
      </c>
      <c r="N1732" t="b">
        <v>0</v>
      </c>
      <c r="O1732" t="s">
        <v>8293</v>
      </c>
      <c r="P1732">
        <f t="shared" si="163"/>
        <v>0</v>
      </c>
      <c r="Q1732" t="str">
        <f t="shared" si="166"/>
        <v>music</v>
      </c>
      <c r="R1732" t="str">
        <f t="shared" si="167"/>
        <v>faith</v>
      </c>
      <c r="S1732" s="10">
        <f t="shared" si="164"/>
        <v>42272.087766203709</v>
      </c>
      <c r="T1732" s="10">
        <f t="shared" si="165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6" t="e">
        <f t="shared" si="162"/>
        <v>#DIV/0!</v>
      </c>
      <c r="N1733" t="b">
        <v>0</v>
      </c>
      <c r="O1733" t="s">
        <v>8293</v>
      </c>
      <c r="P1733">
        <f t="shared" si="163"/>
        <v>0</v>
      </c>
      <c r="Q1733" t="str">
        <f t="shared" si="166"/>
        <v>music</v>
      </c>
      <c r="R1733" t="str">
        <f t="shared" si="167"/>
        <v>faith</v>
      </c>
      <c r="S1733" s="10">
        <f t="shared" si="164"/>
        <v>42152.906851851847</v>
      </c>
      <c r="T1733" s="10">
        <f t="shared" si="165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6" t="e">
        <f t="shared" si="162"/>
        <v>#DIV/0!</v>
      </c>
      <c r="N1734" t="b">
        <v>0</v>
      </c>
      <c r="O1734" t="s">
        <v>8293</v>
      </c>
      <c r="P1734">
        <f t="shared" si="163"/>
        <v>0</v>
      </c>
      <c r="Q1734" t="str">
        <f t="shared" si="166"/>
        <v>music</v>
      </c>
      <c r="R1734" t="str">
        <f t="shared" si="167"/>
        <v>faith</v>
      </c>
      <c r="S1734" s="10">
        <f t="shared" si="164"/>
        <v>42325.683807870373</v>
      </c>
      <c r="T1734" s="10">
        <f t="shared" si="165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6" t="e">
        <f t="shared" si="162"/>
        <v>#DIV/0!</v>
      </c>
      <c r="N1735" t="b">
        <v>0</v>
      </c>
      <c r="O1735" t="s">
        <v>8293</v>
      </c>
      <c r="P1735">
        <f t="shared" si="163"/>
        <v>0</v>
      </c>
      <c r="Q1735" t="str">
        <f t="shared" si="166"/>
        <v>music</v>
      </c>
      <c r="R1735" t="str">
        <f t="shared" si="167"/>
        <v>faith</v>
      </c>
      <c r="S1735" s="10">
        <f t="shared" si="164"/>
        <v>42614.675625000003</v>
      </c>
      <c r="T1735" s="10">
        <f t="shared" si="165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6">
        <f t="shared" si="162"/>
        <v>1</v>
      </c>
      <c r="N1736" t="b">
        <v>0</v>
      </c>
      <c r="O1736" t="s">
        <v>8293</v>
      </c>
      <c r="P1736">
        <f t="shared" si="163"/>
        <v>0</v>
      </c>
      <c r="Q1736" t="str">
        <f t="shared" si="166"/>
        <v>music</v>
      </c>
      <c r="R1736" t="str">
        <f t="shared" si="167"/>
        <v>faith</v>
      </c>
      <c r="S1736" s="10">
        <f t="shared" si="164"/>
        <v>42102.036527777775</v>
      </c>
      <c r="T1736" s="10">
        <f t="shared" si="165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6">
        <f t="shared" si="162"/>
        <v>55</v>
      </c>
      <c r="N1737" t="b">
        <v>0</v>
      </c>
      <c r="O1737" t="s">
        <v>8293</v>
      </c>
      <c r="P1737">
        <f t="shared" si="163"/>
        <v>11</v>
      </c>
      <c r="Q1737" t="str">
        <f t="shared" si="166"/>
        <v>music</v>
      </c>
      <c r="R1737" t="str">
        <f t="shared" si="167"/>
        <v>faith</v>
      </c>
      <c r="S1737" s="10">
        <f t="shared" si="164"/>
        <v>42559.814178240747</v>
      </c>
      <c r="T1737" s="10">
        <f t="shared" si="165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6">
        <f t="shared" si="162"/>
        <v>22</v>
      </c>
      <c r="N1738" t="b">
        <v>0</v>
      </c>
      <c r="O1738" t="s">
        <v>8293</v>
      </c>
      <c r="P1738">
        <f t="shared" si="163"/>
        <v>1</v>
      </c>
      <c r="Q1738" t="str">
        <f t="shared" si="166"/>
        <v>music</v>
      </c>
      <c r="R1738" t="str">
        <f t="shared" si="167"/>
        <v>faith</v>
      </c>
      <c r="S1738" s="10">
        <f t="shared" si="164"/>
        <v>42286.861493055556</v>
      </c>
      <c r="T1738" s="10">
        <f t="shared" si="165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6">
        <f t="shared" si="162"/>
        <v>56.67</v>
      </c>
      <c r="N1739" t="b">
        <v>0</v>
      </c>
      <c r="O1739" t="s">
        <v>8293</v>
      </c>
      <c r="P1739">
        <f t="shared" si="163"/>
        <v>21</v>
      </c>
      <c r="Q1739" t="str">
        <f t="shared" si="166"/>
        <v>music</v>
      </c>
      <c r="R1739" t="str">
        <f t="shared" si="167"/>
        <v>faith</v>
      </c>
      <c r="S1739" s="10">
        <f t="shared" si="164"/>
        <v>42175.948981481488</v>
      </c>
      <c r="T1739" s="10">
        <f t="shared" si="165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6">
        <f t="shared" si="162"/>
        <v>20</v>
      </c>
      <c r="N1740" t="b">
        <v>0</v>
      </c>
      <c r="O1740" t="s">
        <v>8293</v>
      </c>
      <c r="P1740">
        <f t="shared" si="163"/>
        <v>0</v>
      </c>
      <c r="Q1740" t="str">
        <f t="shared" si="166"/>
        <v>music</v>
      </c>
      <c r="R1740" t="str">
        <f t="shared" si="167"/>
        <v>faith</v>
      </c>
      <c r="S1740" s="10">
        <f t="shared" si="164"/>
        <v>41884.874328703707</v>
      </c>
      <c r="T1740" s="10">
        <f t="shared" si="165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6">
        <f t="shared" si="162"/>
        <v>1</v>
      </c>
      <c r="N1741" t="b">
        <v>0</v>
      </c>
      <c r="O1741" t="s">
        <v>8293</v>
      </c>
      <c r="P1741">
        <f t="shared" si="163"/>
        <v>0</v>
      </c>
      <c r="Q1741" t="str">
        <f t="shared" si="166"/>
        <v>music</v>
      </c>
      <c r="R1741" t="str">
        <f t="shared" si="167"/>
        <v>faith</v>
      </c>
      <c r="S1741" s="10">
        <f t="shared" si="164"/>
        <v>42435.874212962968</v>
      </c>
      <c r="T1741" s="10">
        <f t="shared" si="165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6" t="e">
        <f t="shared" si="162"/>
        <v>#DIV/0!</v>
      </c>
      <c r="N1742" t="b">
        <v>0</v>
      </c>
      <c r="O1742" t="s">
        <v>8293</v>
      </c>
      <c r="P1742">
        <f t="shared" si="163"/>
        <v>0</v>
      </c>
      <c r="Q1742" t="str">
        <f t="shared" si="166"/>
        <v>music</v>
      </c>
      <c r="R1742" t="str">
        <f t="shared" si="167"/>
        <v>faith</v>
      </c>
      <c r="S1742" s="10">
        <f t="shared" si="164"/>
        <v>42171.817384259266</v>
      </c>
      <c r="T1742" s="10">
        <f t="shared" si="165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6">
        <f t="shared" si="162"/>
        <v>25.58</v>
      </c>
      <c r="N1743" t="b">
        <v>1</v>
      </c>
      <c r="O1743" t="s">
        <v>8285</v>
      </c>
      <c r="P1743">
        <f t="shared" si="163"/>
        <v>111</v>
      </c>
      <c r="Q1743" t="str">
        <f t="shared" si="166"/>
        <v>photography</v>
      </c>
      <c r="R1743" t="str">
        <f t="shared" si="167"/>
        <v>photobooks</v>
      </c>
      <c r="S1743" s="10">
        <f t="shared" si="164"/>
        <v>42120.628136574072</v>
      </c>
      <c r="T1743" s="10">
        <f t="shared" si="165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6">
        <f t="shared" si="162"/>
        <v>63.97</v>
      </c>
      <c r="N1744" t="b">
        <v>1</v>
      </c>
      <c r="O1744" t="s">
        <v>8285</v>
      </c>
      <c r="P1744">
        <f t="shared" si="163"/>
        <v>109</v>
      </c>
      <c r="Q1744" t="str">
        <f t="shared" si="166"/>
        <v>photography</v>
      </c>
      <c r="R1744" t="str">
        <f t="shared" si="167"/>
        <v>photobooks</v>
      </c>
      <c r="S1744" s="10">
        <f t="shared" si="164"/>
        <v>42710.876967592587</v>
      </c>
      <c r="T1744" s="10">
        <f t="shared" si="165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6">
        <f t="shared" si="162"/>
        <v>89.93</v>
      </c>
      <c r="N1745" t="b">
        <v>1</v>
      </c>
      <c r="O1745" t="s">
        <v>8285</v>
      </c>
      <c r="P1745">
        <f t="shared" si="163"/>
        <v>100</v>
      </c>
      <c r="Q1745" t="str">
        <f t="shared" si="166"/>
        <v>photography</v>
      </c>
      <c r="R1745" t="str">
        <f t="shared" si="167"/>
        <v>photobooks</v>
      </c>
      <c r="S1745" s="10">
        <f t="shared" si="164"/>
        <v>42586.925636574073</v>
      </c>
      <c r="T1745" s="10">
        <f t="shared" si="165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6">
        <f t="shared" si="162"/>
        <v>93.07</v>
      </c>
      <c r="N1746" t="b">
        <v>1</v>
      </c>
      <c r="O1746" t="s">
        <v>8285</v>
      </c>
      <c r="P1746">
        <f t="shared" si="163"/>
        <v>118</v>
      </c>
      <c r="Q1746" t="str">
        <f t="shared" si="166"/>
        <v>photography</v>
      </c>
      <c r="R1746" t="str">
        <f t="shared" si="167"/>
        <v>photobooks</v>
      </c>
      <c r="S1746" s="10">
        <f t="shared" si="164"/>
        <v>42026.605057870373</v>
      </c>
      <c r="T1746" s="10">
        <f t="shared" si="165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6">
        <f t="shared" si="162"/>
        <v>89.67</v>
      </c>
      <c r="N1747" t="b">
        <v>1</v>
      </c>
      <c r="O1747" t="s">
        <v>8285</v>
      </c>
      <c r="P1747">
        <f t="shared" si="163"/>
        <v>114</v>
      </c>
      <c r="Q1747" t="str">
        <f t="shared" si="166"/>
        <v>photography</v>
      </c>
      <c r="R1747" t="str">
        <f t="shared" si="167"/>
        <v>photobooks</v>
      </c>
      <c r="S1747" s="10">
        <f t="shared" si="164"/>
        <v>42690.259699074071</v>
      </c>
      <c r="T1747" s="10">
        <f t="shared" si="165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6">
        <f t="shared" si="162"/>
        <v>207.62</v>
      </c>
      <c r="N1748" t="b">
        <v>1</v>
      </c>
      <c r="O1748" t="s">
        <v>8285</v>
      </c>
      <c r="P1748">
        <f t="shared" si="163"/>
        <v>148</v>
      </c>
      <c r="Q1748" t="str">
        <f t="shared" si="166"/>
        <v>photography</v>
      </c>
      <c r="R1748" t="str">
        <f t="shared" si="167"/>
        <v>photobooks</v>
      </c>
      <c r="S1748" s="10">
        <f t="shared" si="164"/>
        <v>42668.176701388889</v>
      </c>
      <c r="T1748" s="10">
        <f t="shared" si="165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6">
        <f t="shared" si="162"/>
        <v>59.41</v>
      </c>
      <c r="N1749" t="b">
        <v>1</v>
      </c>
      <c r="O1749" t="s">
        <v>8285</v>
      </c>
      <c r="P1749">
        <f t="shared" si="163"/>
        <v>105</v>
      </c>
      <c r="Q1749" t="str">
        <f t="shared" si="166"/>
        <v>photography</v>
      </c>
      <c r="R1749" t="str">
        <f t="shared" si="167"/>
        <v>photobooks</v>
      </c>
      <c r="S1749" s="10">
        <f t="shared" si="164"/>
        <v>42292.435532407413</v>
      </c>
      <c r="T1749" s="10">
        <f t="shared" si="165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6">
        <f t="shared" si="162"/>
        <v>358.97</v>
      </c>
      <c r="N1750" t="b">
        <v>1</v>
      </c>
      <c r="O1750" t="s">
        <v>8285</v>
      </c>
      <c r="P1750">
        <f t="shared" si="163"/>
        <v>130</v>
      </c>
      <c r="Q1750" t="str">
        <f t="shared" si="166"/>
        <v>photography</v>
      </c>
      <c r="R1750" t="str">
        <f t="shared" si="167"/>
        <v>photobooks</v>
      </c>
      <c r="S1750" s="10">
        <f t="shared" si="164"/>
        <v>42219.950729166667</v>
      </c>
      <c r="T1750" s="10">
        <f t="shared" si="165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6">
        <f t="shared" si="162"/>
        <v>94.74</v>
      </c>
      <c r="N1751" t="b">
        <v>1</v>
      </c>
      <c r="O1751" t="s">
        <v>8285</v>
      </c>
      <c r="P1751">
        <f t="shared" si="163"/>
        <v>123</v>
      </c>
      <c r="Q1751" t="str">
        <f t="shared" si="166"/>
        <v>photography</v>
      </c>
      <c r="R1751" t="str">
        <f t="shared" si="167"/>
        <v>photobooks</v>
      </c>
      <c r="S1751" s="10">
        <f t="shared" si="164"/>
        <v>42758.975937499999</v>
      </c>
      <c r="T1751" s="10">
        <f t="shared" si="165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6">
        <f t="shared" si="162"/>
        <v>80.650000000000006</v>
      </c>
      <c r="N1752" t="b">
        <v>1</v>
      </c>
      <c r="O1752" t="s">
        <v>8285</v>
      </c>
      <c r="P1752">
        <f t="shared" si="163"/>
        <v>202</v>
      </c>
      <c r="Q1752" t="str">
        <f t="shared" si="166"/>
        <v>photography</v>
      </c>
      <c r="R1752" t="str">
        <f t="shared" si="167"/>
        <v>photobooks</v>
      </c>
      <c r="S1752" s="10">
        <f t="shared" si="164"/>
        <v>42454.836851851855</v>
      </c>
      <c r="T1752" s="10">
        <f t="shared" si="165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6">
        <f t="shared" si="162"/>
        <v>168.69</v>
      </c>
      <c r="N1753" t="b">
        <v>1</v>
      </c>
      <c r="O1753" t="s">
        <v>8285</v>
      </c>
      <c r="P1753">
        <f t="shared" si="163"/>
        <v>103</v>
      </c>
      <c r="Q1753" t="str">
        <f t="shared" si="166"/>
        <v>photography</v>
      </c>
      <c r="R1753" t="str">
        <f t="shared" si="167"/>
        <v>photobooks</v>
      </c>
      <c r="S1753" s="10">
        <f t="shared" si="164"/>
        <v>42052.7815162037</v>
      </c>
      <c r="T1753" s="10">
        <f t="shared" si="165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6">
        <f t="shared" si="162"/>
        <v>34.69</v>
      </c>
      <c r="N1754" t="b">
        <v>1</v>
      </c>
      <c r="O1754" t="s">
        <v>8285</v>
      </c>
      <c r="P1754">
        <f t="shared" si="163"/>
        <v>260</v>
      </c>
      <c r="Q1754" t="str">
        <f t="shared" si="166"/>
        <v>photography</v>
      </c>
      <c r="R1754" t="str">
        <f t="shared" si="167"/>
        <v>photobooks</v>
      </c>
      <c r="S1754" s="10">
        <f t="shared" si="164"/>
        <v>42627.253263888888</v>
      </c>
      <c r="T1754" s="10">
        <f t="shared" si="165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6">
        <f t="shared" si="162"/>
        <v>462.86</v>
      </c>
      <c r="N1755" t="b">
        <v>1</v>
      </c>
      <c r="O1755" t="s">
        <v>8285</v>
      </c>
      <c r="P1755">
        <f t="shared" si="163"/>
        <v>108</v>
      </c>
      <c r="Q1755" t="str">
        <f t="shared" si="166"/>
        <v>photography</v>
      </c>
      <c r="R1755" t="str">
        <f t="shared" si="167"/>
        <v>photobooks</v>
      </c>
      <c r="S1755" s="10">
        <f t="shared" si="164"/>
        <v>42420.74962962963</v>
      </c>
      <c r="T1755" s="10">
        <f t="shared" si="165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6">
        <f t="shared" si="162"/>
        <v>104.39</v>
      </c>
      <c r="N1756" t="b">
        <v>1</v>
      </c>
      <c r="O1756" t="s">
        <v>8285</v>
      </c>
      <c r="P1756">
        <f t="shared" si="163"/>
        <v>111</v>
      </c>
      <c r="Q1756" t="str">
        <f t="shared" si="166"/>
        <v>photography</v>
      </c>
      <c r="R1756" t="str">
        <f t="shared" si="167"/>
        <v>photobooks</v>
      </c>
      <c r="S1756" s="10">
        <f t="shared" si="164"/>
        <v>42067.876770833333</v>
      </c>
      <c r="T1756" s="10">
        <f t="shared" si="165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6">
        <f t="shared" si="162"/>
        <v>7.5</v>
      </c>
      <c r="N1757" t="b">
        <v>1</v>
      </c>
      <c r="O1757" t="s">
        <v>8285</v>
      </c>
      <c r="P1757">
        <f t="shared" si="163"/>
        <v>120</v>
      </c>
      <c r="Q1757" t="str">
        <f t="shared" si="166"/>
        <v>photography</v>
      </c>
      <c r="R1757" t="str">
        <f t="shared" si="167"/>
        <v>photobooks</v>
      </c>
      <c r="S1757" s="10">
        <f t="shared" si="164"/>
        <v>42252.788900462961</v>
      </c>
      <c r="T1757" s="10">
        <f t="shared" si="165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6">
        <f t="shared" si="162"/>
        <v>47.13</v>
      </c>
      <c r="N1758" t="b">
        <v>1</v>
      </c>
      <c r="O1758" t="s">
        <v>8285</v>
      </c>
      <c r="P1758">
        <f t="shared" si="163"/>
        <v>103</v>
      </c>
      <c r="Q1758" t="str">
        <f t="shared" si="166"/>
        <v>photography</v>
      </c>
      <c r="R1758" t="str">
        <f t="shared" si="167"/>
        <v>photobooks</v>
      </c>
      <c r="S1758" s="10">
        <f t="shared" si="164"/>
        <v>42571.167465277773</v>
      </c>
      <c r="T1758" s="10">
        <f t="shared" si="165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6">
        <f t="shared" si="162"/>
        <v>414.29</v>
      </c>
      <c r="N1759" t="b">
        <v>1</v>
      </c>
      <c r="O1759" t="s">
        <v>8285</v>
      </c>
      <c r="P1759">
        <f t="shared" si="163"/>
        <v>116</v>
      </c>
      <c r="Q1759" t="str">
        <f t="shared" si="166"/>
        <v>photography</v>
      </c>
      <c r="R1759" t="str">
        <f t="shared" si="167"/>
        <v>photobooks</v>
      </c>
      <c r="S1759" s="10">
        <f t="shared" si="164"/>
        <v>42733.827349537038</v>
      </c>
      <c r="T1759" s="10">
        <f t="shared" si="165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6">
        <f t="shared" si="162"/>
        <v>42.48</v>
      </c>
      <c r="N1760" t="b">
        <v>1</v>
      </c>
      <c r="O1760" t="s">
        <v>8285</v>
      </c>
      <c r="P1760">
        <f t="shared" si="163"/>
        <v>115</v>
      </c>
      <c r="Q1760" t="str">
        <f t="shared" si="166"/>
        <v>photography</v>
      </c>
      <c r="R1760" t="str">
        <f t="shared" si="167"/>
        <v>photobooks</v>
      </c>
      <c r="S1760" s="10">
        <f t="shared" si="164"/>
        <v>42505.955925925926</v>
      </c>
      <c r="T1760" s="10">
        <f t="shared" si="165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6">
        <f t="shared" si="162"/>
        <v>108.78</v>
      </c>
      <c r="N1761" t="b">
        <v>1</v>
      </c>
      <c r="O1761" t="s">
        <v>8285</v>
      </c>
      <c r="P1761">
        <f t="shared" si="163"/>
        <v>107</v>
      </c>
      <c r="Q1761" t="str">
        <f t="shared" si="166"/>
        <v>photography</v>
      </c>
      <c r="R1761" t="str">
        <f t="shared" si="167"/>
        <v>photobooks</v>
      </c>
      <c r="S1761" s="10">
        <f t="shared" si="164"/>
        <v>42068.829039351855</v>
      </c>
      <c r="T1761" s="10">
        <f t="shared" si="165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6">
        <f t="shared" si="162"/>
        <v>81.099999999999994</v>
      </c>
      <c r="N1762" t="b">
        <v>1</v>
      </c>
      <c r="O1762" t="s">
        <v>8285</v>
      </c>
      <c r="P1762">
        <f t="shared" si="163"/>
        <v>165</v>
      </c>
      <c r="Q1762" t="str">
        <f t="shared" si="166"/>
        <v>photography</v>
      </c>
      <c r="R1762" t="str">
        <f t="shared" si="167"/>
        <v>photobooks</v>
      </c>
      <c r="S1762" s="10">
        <f t="shared" si="164"/>
        <v>42405.67260416667</v>
      </c>
      <c r="T1762" s="10">
        <f t="shared" si="165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6">
        <f t="shared" si="162"/>
        <v>51.67</v>
      </c>
      <c r="N1763" t="b">
        <v>1</v>
      </c>
      <c r="O1763" t="s">
        <v>8285</v>
      </c>
      <c r="P1763">
        <f t="shared" si="163"/>
        <v>155</v>
      </c>
      <c r="Q1763" t="str">
        <f t="shared" si="166"/>
        <v>photography</v>
      </c>
      <c r="R1763" t="str">
        <f t="shared" si="167"/>
        <v>photobooks</v>
      </c>
      <c r="S1763" s="10">
        <f t="shared" si="164"/>
        <v>42209.567824074074</v>
      </c>
      <c r="T1763" s="10">
        <f t="shared" si="165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6">
        <f t="shared" si="162"/>
        <v>35.4</v>
      </c>
      <c r="N1764" t="b">
        <v>1</v>
      </c>
      <c r="O1764" t="s">
        <v>8285</v>
      </c>
      <c r="P1764">
        <f t="shared" si="163"/>
        <v>885</v>
      </c>
      <c r="Q1764" t="str">
        <f t="shared" si="166"/>
        <v>photography</v>
      </c>
      <c r="R1764" t="str">
        <f t="shared" si="167"/>
        <v>photobooks</v>
      </c>
      <c r="S1764" s="10">
        <f t="shared" si="164"/>
        <v>42410.982002314813</v>
      </c>
      <c r="T1764" s="10">
        <f t="shared" si="165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6">
        <f t="shared" si="162"/>
        <v>103.64</v>
      </c>
      <c r="N1765" t="b">
        <v>1</v>
      </c>
      <c r="O1765" t="s">
        <v>8285</v>
      </c>
      <c r="P1765">
        <f t="shared" si="163"/>
        <v>102</v>
      </c>
      <c r="Q1765" t="str">
        <f t="shared" si="166"/>
        <v>photography</v>
      </c>
      <c r="R1765" t="str">
        <f t="shared" si="167"/>
        <v>photobooks</v>
      </c>
      <c r="S1765" s="10">
        <f t="shared" si="164"/>
        <v>42636.868518518517</v>
      </c>
      <c r="T1765" s="10">
        <f t="shared" si="165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6">
        <f t="shared" si="162"/>
        <v>55.28</v>
      </c>
      <c r="N1766" t="b">
        <v>0</v>
      </c>
      <c r="O1766" t="s">
        <v>8285</v>
      </c>
      <c r="P1766">
        <f t="shared" si="163"/>
        <v>20</v>
      </c>
      <c r="Q1766" t="str">
        <f t="shared" si="166"/>
        <v>photography</v>
      </c>
      <c r="R1766" t="str">
        <f t="shared" si="167"/>
        <v>photobooks</v>
      </c>
      <c r="S1766" s="10">
        <f t="shared" si="164"/>
        <v>41825.485868055555</v>
      </c>
      <c r="T1766" s="10">
        <f t="shared" si="165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6">
        <f t="shared" si="162"/>
        <v>72.17</v>
      </c>
      <c r="N1767" t="b">
        <v>0</v>
      </c>
      <c r="O1767" t="s">
        <v>8285</v>
      </c>
      <c r="P1767">
        <f t="shared" si="163"/>
        <v>59</v>
      </c>
      <c r="Q1767" t="str">
        <f t="shared" si="166"/>
        <v>photography</v>
      </c>
      <c r="R1767" t="str">
        <f t="shared" si="167"/>
        <v>photobooks</v>
      </c>
      <c r="S1767" s="10">
        <f t="shared" si="164"/>
        <v>41834.980462962965</v>
      </c>
      <c r="T1767" s="10">
        <f t="shared" si="165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6" t="e">
        <f t="shared" si="162"/>
        <v>#DIV/0!</v>
      </c>
      <c r="N1768" t="b">
        <v>0</v>
      </c>
      <c r="O1768" t="s">
        <v>8285</v>
      </c>
      <c r="P1768">
        <f t="shared" si="163"/>
        <v>0</v>
      </c>
      <c r="Q1768" t="str">
        <f t="shared" si="166"/>
        <v>photography</v>
      </c>
      <c r="R1768" t="str">
        <f t="shared" si="167"/>
        <v>photobooks</v>
      </c>
      <c r="S1768" s="10">
        <f t="shared" si="164"/>
        <v>41855.859814814816</v>
      </c>
      <c r="T1768" s="10">
        <f t="shared" si="165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6">
        <f t="shared" si="162"/>
        <v>58.62</v>
      </c>
      <c r="N1769" t="b">
        <v>0</v>
      </c>
      <c r="O1769" t="s">
        <v>8285</v>
      </c>
      <c r="P1769">
        <f t="shared" si="163"/>
        <v>46</v>
      </c>
      <c r="Q1769" t="str">
        <f t="shared" si="166"/>
        <v>photography</v>
      </c>
      <c r="R1769" t="str">
        <f t="shared" si="167"/>
        <v>photobooks</v>
      </c>
      <c r="S1769" s="10">
        <f t="shared" si="164"/>
        <v>41824.658379629633</v>
      </c>
      <c r="T1769" s="10">
        <f t="shared" si="165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6">
        <f t="shared" si="162"/>
        <v>12.47</v>
      </c>
      <c r="N1770" t="b">
        <v>0</v>
      </c>
      <c r="O1770" t="s">
        <v>8285</v>
      </c>
      <c r="P1770">
        <f t="shared" si="163"/>
        <v>4</v>
      </c>
      <c r="Q1770" t="str">
        <f t="shared" si="166"/>
        <v>photography</v>
      </c>
      <c r="R1770" t="str">
        <f t="shared" si="167"/>
        <v>photobooks</v>
      </c>
      <c r="S1770" s="10">
        <f t="shared" si="164"/>
        <v>41849.560694444444</v>
      </c>
      <c r="T1770" s="10">
        <f t="shared" si="165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6">
        <f t="shared" si="162"/>
        <v>49.14</v>
      </c>
      <c r="N1771" t="b">
        <v>0</v>
      </c>
      <c r="O1771" t="s">
        <v>8285</v>
      </c>
      <c r="P1771">
        <f t="shared" si="163"/>
        <v>3</v>
      </c>
      <c r="Q1771" t="str">
        <f t="shared" si="166"/>
        <v>photography</v>
      </c>
      <c r="R1771" t="str">
        <f t="shared" si="167"/>
        <v>photobooks</v>
      </c>
      <c r="S1771" s="10">
        <f t="shared" si="164"/>
        <v>41987.818969907406</v>
      </c>
      <c r="T1771" s="10">
        <f t="shared" si="165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6">
        <f t="shared" si="162"/>
        <v>150.5</v>
      </c>
      <c r="N1772" t="b">
        <v>0</v>
      </c>
      <c r="O1772" t="s">
        <v>8285</v>
      </c>
      <c r="P1772">
        <f t="shared" si="163"/>
        <v>57</v>
      </c>
      <c r="Q1772" t="str">
        <f t="shared" si="166"/>
        <v>photography</v>
      </c>
      <c r="R1772" t="str">
        <f t="shared" si="167"/>
        <v>photobooks</v>
      </c>
      <c r="S1772" s="10">
        <f t="shared" si="164"/>
        <v>41891.780023148152</v>
      </c>
      <c r="T1772" s="10">
        <f t="shared" si="165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6">
        <f t="shared" si="162"/>
        <v>35.799999999999997</v>
      </c>
      <c r="N1773" t="b">
        <v>0</v>
      </c>
      <c r="O1773" t="s">
        <v>8285</v>
      </c>
      <c r="P1773">
        <f t="shared" si="163"/>
        <v>21</v>
      </c>
      <c r="Q1773" t="str">
        <f t="shared" si="166"/>
        <v>photography</v>
      </c>
      <c r="R1773" t="str">
        <f t="shared" si="167"/>
        <v>photobooks</v>
      </c>
      <c r="S1773" s="10">
        <f t="shared" si="164"/>
        <v>41905.979629629634</v>
      </c>
      <c r="T1773" s="10">
        <f t="shared" si="165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6">
        <f t="shared" si="162"/>
        <v>45.16</v>
      </c>
      <c r="N1774" t="b">
        <v>0</v>
      </c>
      <c r="O1774" t="s">
        <v>8285</v>
      </c>
      <c r="P1774">
        <f t="shared" si="163"/>
        <v>16</v>
      </c>
      <c r="Q1774" t="str">
        <f t="shared" si="166"/>
        <v>photography</v>
      </c>
      <c r="R1774" t="str">
        <f t="shared" si="167"/>
        <v>photobooks</v>
      </c>
      <c r="S1774" s="10">
        <f t="shared" si="164"/>
        <v>41766.718009259261</v>
      </c>
      <c r="T1774" s="10">
        <f t="shared" si="165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6">
        <f t="shared" si="162"/>
        <v>98.79</v>
      </c>
      <c r="N1775" t="b">
        <v>0</v>
      </c>
      <c r="O1775" t="s">
        <v>8285</v>
      </c>
      <c r="P1775">
        <f t="shared" si="163"/>
        <v>6</v>
      </c>
      <c r="Q1775" t="str">
        <f t="shared" si="166"/>
        <v>photography</v>
      </c>
      <c r="R1775" t="str">
        <f t="shared" si="167"/>
        <v>photobooks</v>
      </c>
      <c r="S1775" s="10">
        <f t="shared" si="164"/>
        <v>41978.760393518518</v>
      </c>
      <c r="T1775" s="10">
        <f t="shared" si="165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6">
        <f t="shared" si="162"/>
        <v>88.31</v>
      </c>
      <c r="N1776" t="b">
        <v>0</v>
      </c>
      <c r="O1776" t="s">
        <v>8285</v>
      </c>
      <c r="P1776">
        <f t="shared" si="163"/>
        <v>46</v>
      </c>
      <c r="Q1776" t="str">
        <f t="shared" si="166"/>
        <v>photography</v>
      </c>
      <c r="R1776" t="str">
        <f t="shared" si="167"/>
        <v>photobooks</v>
      </c>
      <c r="S1776" s="10">
        <f t="shared" si="164"/>
        <v>41930.218657407408</v>
      </c>
      <c r="T1776" s="10">
        <f t="shared" si="165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6">
        <f t="shared" si="162"/>
        <v>170.63</v>
      </c>
      <c r="N1777" t="b">
        <v>0</v>
      </c>
      <c r="O1777" t="s">
        <v>8285</v>
      </c>
      <c r="P1777">
        <f t="shared" si="163"/>
        <v>65</v>
      </c>
      <c r="Q1777" t="str">
        <f t="shared" si="166"/>
        <v>photography</v>
      </c>
      <c r="R1777" t="str">
        <f t="shared" si="167"/>
        <v>photobooks</v>
      </c>
      <c r="S1777" s="10">
        <f t="shared" si="164"/>
        <v>41891.976388888892</v>
      </c>
      <c r="T1777" s="10">
        <f t="shared" si="165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6">
        <f t="shared" si="162"/>
        <v>83.75</v>
      </c>
      <c r="N1778" t="b">
        <v>0</v>
      </c>
      <c r="O1778" t="s">
        <v>8285</v>
      </c>
      <c r="P1778">
        <f t="shared" si="163"/>
        <v>7</v>
      </c>
      <c r="Q1778" t="str">
        <f t="shared" si="166"/>
        <v>photography</v>
      </c>
      <c r="R1778" t="str">
        <f t="shared" si="167"/>
        <v>photobooks</v>
      </c>
      <c r="S1778" s="10">
        <f t="shared" si="164"/>
        <v>41905.95684027778</v>
      </c>
      <c r="T1778" s="10">
        <f t="shared" si="165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6">
        <f t="shared" si="162"/>
        <v>65.099999999999994</v>
      </c>
      <c r="N1779" t="b">
        <v>0</v>
      </c>
      <c r="O1779" t="s">
        <v>8285</v>
      </c>
      <c r="P1779">
        <f t="shared" si="163"/>
        <v>14</v>
      </c>
      <c r="Q1779" t="str">
        <f t="shared" si="166"/>
        <v>photography</v>
      </c>
      <c r="R1779" t="str">
        <f t="shared" si="167"/>
        <v>photobooks</v>
      </c>
      <c r="S1779" s="10">
        <f t="shared" si="164"/>
        <v>42025.357094907406</v>
      </c>
      <c r="T1779" s="10">
        <f t="shared" si="165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6">
        <f t="shared" si="162"/>
        <v>66.33</v>
      </c>
      <c r="N1780" t="b">
        <v>0</v>
      </c>
      <c r="O1780" t="s">
        <v>8285</v>
      </c>
      <c r="P1780">
        <f t="shared" si="163"/>
        <v>2</v>
      </c>
      <c r="Q1780" t="str">
        <f t="shared" si="166"/>
        <v>photography</v>
      </c>
      <c r="R1780" t="str">
        <f t="shared" si="167"/>
        <v>photobooks</v>
      </c>
      <c r="S1780" s="10">
        <f t="shared" si="164"/>
        <v>42045.86336805555</v>
      </c>
      <c r="T1780" s="10">
        <f t="shared" si="165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6">
        <f t="shared" si="162"/>
        <v>104.89</v>
      </c>
      <c r="N1781" t="b">
        <v>0</v>
      </c>
      <c r="O1781" t="s">
        <v>8285</v>
      </c>
      <c r="P1781">
        <f t="shared" si="163"/>
        <v>36</v>
      </c>
      <c r="Q1781" t="str">
        <f t="shared" si="166"/>
        <v>photography</v>
      </c>
      <c r="R1781" t="str">
        <f t="shared" si="167"/>
        <v>photobooks</v>
      </c>
      <c r="S1781" s="10">
        <f t="shared" si="164"/>
        <v>42585.691898148143</v>
      </c>
      <c r="T1781" s="10">
        <f t="shared" si="165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6">
        <f t="shared" si="162"/>
        <v>78.44</v>
      </c>
      <c r="N1782" t="b">
        <v>0</v>
      </c>
      <c r="O1782" t="s">
        <v>8285</v>
      </c>
      <c r="P1782">
        <f t="shared" si="163"/>
        <v>40</v>
      </c>
      <c r="Q1782" t="str">
        <f t="shared" si="166"/>
        <v>photography</v>
      </c>
      <c r="R1782" t="str">
        <f t="shared" si="167"/>
        <v>photobooks</v>
      </c>
      <c r="S1782" s="10">
        <f t="shared" si="164"/>
        <v>42493.600810185191</v>
      </c>
      <c r="T1782" s="10">
        <f t="shared" si="165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6">
        <f t="shared" si="162"/>
        <v>59.04</v>
      </c>
      <c r="N1783" t="b">
        <v>0</v>
      </c>
      <c r="O1783" t="s">
        <v>8285</v>
      </c>
      <c r="P1783">
        <f t="shared" si="163"/>
        <v>26</v>
      </c>
      <c r="Q1783" t="str">
        <f t="shared" si="166"/>
        <v>photography</v>
      </c>
      <c r="R1783" t="str">
        <f t="shared" si="167"/>
        <v>photobooks</v>
      </c>
      <c r="S1783" s="10">
        <f t="shared" si="164"/>
        <v>42597.617418981477</v>
      </c>
      <c r="T1783" s="10">
        <f t="shared" si="165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6">
        <f t="shared" si="162"/>
        <v>71.34</v>
      </c>
      <c r="N1784" t="b">
        <v>0</v>
      </c>
      <c r="O1784" t="s">
        <v>8285</v>
      </c>
      <c r="P1784">
        <f t="shared" si="163"/>
        <v>15</v>
      </c>
      <c r="Q1784" t="str">
        <f t="shared" si="166"/>
        <v>photography</v>
      </c>
      <c r="R1784" t="str">
        <f t="shared" si="167"/>
        <v>photobooks</v>
      </c>
      <c r="S1784" s="10">
        <f t="shared" si="164"/>
        <v>42388.575104166666</v>
      </c>
      <c r="T1784" s="10">
        <f t="shared" si="165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6">
        <f t="shared" si="162"/>
        <v>51.23</v>
      </c>
      <c r="N1785" t="b">
        <v>0</v>
      </c>
      <c r="O1785" t="s">
        <v>8285</v>
      </c>
      <c r="P1785">
        <f t="shared" si="163"/>
        <v>24</v>
      </c>
      <c r="Q1785" t="str">
        <f t="shared" si="166"/>
        <v>photography</v>
      </c>
      <c r="R1785" t="str">
        <f t="shared" si="167"/>
        <v>photobooks</v>
      </c>
      <c r="S1785" s="10">
        <f t="shared" si="164"/>
        <v>42115.949976851851</v>
      </c>
      <c r="T1785" s="10">
        <f t="shared" si="165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6">
        <f t="shared" si="162"/>
        <v>60.24</v>
      </c>
      <c r="N1786" t="b">
        <v>0</v>
      </c>
      <c r="O1786" t="s">
        <v>8285</v>
      </c>
      <c r="P1786">
        <f t="shared" si="163"/>
        <v>40</v>
      </c>
      <c r="Q1786" t="str">
        <f t="shared" si="166"/>
        <v>photography</v>
      </c>
      <c r="R1786" t="str">
        <f t="shared" si="167"/>
        <v>photobooks</v>
      </c>
      <c r="S1786" s="10">
        <f t="shared" si="164"/>
        <v>42003.655555555553</v>
      </c>
      <c r="T1786" s="10">
        <f t="shared" si="165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6">
        <f t="shared" si="162"/>
        <v>44.94</v>
      </c>
      <c r="N1787" t="b">
        <v>0</v>
      </c>
      <c r="O1787" t="s">
        <v>8285</v>
      </c>
      <c r="P1787">
        <f t="shared" si="163"/>
        <v>20</v>
      </c>
      <c r="Q1787" t="str">
        <f t="shared" si="166"/>
        <v>photography</v>
      </c>
      <c r="R1787" t="str">
        <f t="shared" si="167"/>
        <v>photobooks</v>
      </c>
      <c r="S1787" s="10">
        <f t="shared" si="164"/>
        <v>41897.134895833333</v>
      </c>
      <c r="T1787" s="10">
        <f t="shared" si="165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6">
        <f t="shared" si="162"/>
        <v>31.21</v>
      </c>
      <c r="N1788" t="b">
        <v>0</v>
      </c>
      <c r="O1788" t="s">
        <v>8285</v>
      </c>
      <c r="P1788">
        <f t="shared" si="163"/>
        <v>48</v>
      </c>
      <c r="Q1788" t="str">
        <f t="shared" si="166"/>
        <v>photography</v>
      </c>
      <c r="R1788" t="str">
        <f t="shared" si="167"/>
        <v>photobooks</v>
      </c>
      <c r="S1788" s="10">
        <f t="shared" si="164"/>
        <v>41958.550659722227</v>
      </c>
      <c r="T1788" s="10">
        <f t="shared" si="165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6">
        <f t="shared" si="162"/>
        <v>63.88</v>
      </c>
      <c r="N1789" t="b">
        <v>0</v>
      </c>
      <c r="O1789" t="s">
        <v>8285</v>
      </c>
      <c r="P1789">
        <f t="shared" si="163"/>
        <v>15</v>
      </c>
      <c r="Q1789" t="str">
        <f t="shared" si="166"/>
        <v>photography</v>
      </c>
      <c r="R1789" t="str">
        <f t="shared" si="167"/>
        <v>photobooks</v>
      </c>
      <c r="S1789" s="10">
        <f t="shared" si="164"/>
        <v>42068.65552083333</v>
      </c>
      <c r="T1789" s="10">
        <f t="shared" si="165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6">
        <f t="shared" si="162"/>
        <v>19</v>
      </c>
      <c r="N1790" t="b">
        <v>0</v>
      </c>
      <c r="O1790" t="s">
        <v>8285</v>
      </c>
      <c r="P1790">
        <f t="shared" si="163"/>
        <v>1</v>
      </c>
      <c r="Q1790" t="str">
        <f t="shared" si="166"/>
        <v>photography</v>
      </c>
      <c r="R1790" t="str">
        <f t="shared" si="167"/>
        <v>photobooks</v>
      </c>
      <c r="S1790" s="10">
        <f t="shared" si="164"/>
        <v>41913.94840277778</v>
      </c>
      <c r="T1790" s="10">
        <f t="shared" si="165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6">
        <f t="shared" si="162"/>
        <v>10</v>
      </c>
      <c r="N1791" t="b">
        <v>0</v>
      </c>
      <c r="O1791" t="s">
        <v>8285</v>
      </c>
      <c r="P1791">
        <f t="shared" si="163"/>
        <v>1</v>
      </c>
      <c r="Q1791" t="str">
        <f t="shared" si="166"/>
        <v>photography</v>
      </c>
      <c r="R1791" t="str">
        <f t="shared" si="167"/>
        <v>photobooks</v>
      </c>
      <c r="S1791" s="10">
        <f t="shared" si="164"/>
        <v>41956.250034722223</v>
      </c>
      <c r="T1791" s="10">
        <f t="shared" si="165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6">
        <f t="shared" si="162"/>
        <v>109.07</v>
      </c>
      <c r="N1792" t="b">
        <v>0</v>
      </c>
      <c r="O1792" t="s">
        <v>8285</v>
      </c>
      <c r="P1792">
        <f t="shared" si="163"/>
        <v>5</v>
      </c>
      <c r="Q1792" t="str">
        <f t="shared" si="166"/>
        <v>photography</v>
      </c>
      <c r="R1792" t="str">
        <f t="shared" si="167"/>
        <v>photobooks</v>
      </c>
      <c r="S1792" s="10">
        <f t="shared" si="164"/>
        <v>42010.674513888895</v>
      </c>
      <c r="T1792" s="10">
        <f t="shared" si="165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6">
        <f t="shared" si="162"/>
        <v>26.75</v>
      </c>
      <c r="N1793" t="b">
        <v>0</v>
      </c>
      <c r="O1793" t="s">
        <v>8285</v>
      </c>
      <c r="P1793">
        <f t="shared" si="163"/>
        <v>4</v>
      </c>
      <c r="Q1793" t="str">
        <f t="shared" si="166"/>
        <v>photography</v>
      </c>
      <c r="R1793" t="str">
        <f t="shared" si="167"/>
        <v>photobooks</v>
      </c>
      <c r="S1793" s="10">
        <f t="shared" si="164"/>
        <v>41973.740335648152</v>
      </c>
      <c r="T1793" s="10">
        <f t="shared" si="165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6">
        <f t="shared" ref="M1794:M1857" si="168">ROUND(SUM(E1794/L1794),2)</f>
        <v>109.94</v>
      </c>
      <c r="N1794" t="b">
        <v>0</v>
      </c>
      <c r="O1794" t="s">
        <v>8285</v>
      </c>
      <c r="P1794">
        <f t="shared" ref="P1794:P1857" si="169">+ROUND(SUM(E1794/D1794)*100,0)</f>
        <v>61</v>
      </c>
      <c r="Q1794" t="str">
        <f t="shared" si="166"/>
        <v>photography</v>
      </c>
      <c r="R1794" t="str">
        <f t="shared" si="167"/>
        <v>photobooks</v>
      </c>
      <c r="S1794" s="10">
        <f t="shared" ref="S1794:S1857" si="170">(((J1794/60)/60)/24)+DATE(1970,1,1)</f>
        <v>42189.031041666662</v>
      </c>
      <c r="T1794" s="10">
        <f t="shared" ref="T1794:T1857" si="171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6">
        <f t="shared" si="168"/>
        <v>20</v>
      </c>
      <c r="N1795" t="b">
        <v>0</v>
      </c>
      <c r="O1795" t="s">
        <v>8285</v>
      </c>
      <c r="P1795">
        <f t="shared" si="169"/>
        <v>1</v>
      </c>
      <c r="Q1795" t="str">
        <f t="shared" ref="Q1795:Q1858" si="172">LEFT(O1795,FIND("/",O1795)-1)</f>
        <v>photography</v>
      </c>
      <c r="R1795" t="str">
        <f t="shared" ref="R1795:R1858" si="173">RIGHT(O1795,LEN(O1795)-FIND("/",O1795))</f>
        <v>photobooks</v>
      </c>
      <c r="S1795" s="10">
        <f t="shared" si="170"/>
        <v>41940.89166666667</v>
      </c>
      <c r="T1795" s="10">
        <f t="shared" si="171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6">
        <f t="shared" si="168"/>
        <v>55.39</v>
      </c>
      <c r="N1796" t="b">
        <v>0</v>
      </c>
      <c r="O1796" t="s">
        <v>8285</v>
      </c>
      <c r="P1796">
        <f t="shared" si="169"/>
        <v>11</v>
      </c>
      <c r="Q1796" t="str">
        <f t="shared" si="172"/>
        <v>photography</v>
      </c>
      <c r="R1796" t="str">
        <f t="shared" si="173"/>
        <v>photobooks</v>
      </c>
      <c r="S1796" s="10">
        <f t="shared" si="170"/>
        <v>42011.551180555558</v>
      </c>
      <c r="T1796" s="10">
        <f t="shared" si="171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6">
        <f t="shared" si="168"/>
        <v>133.9</v>
      </c>
      <c r="N1797" t="b">
        <v>0</v>
      </c>
      <c r="O1797" t="s">
        <v>8285</v>
      </c>
      <c r="P1797">
        <f t="shared" si="169"/>
        <v>39</v>
      </c>
      <c r="Q1797" t="str">
        <f t="shared" si="172"/>
        <v>photography</v>
      </c>
      <c r="R1797" t="str">
        <f t="shared" si="173"/>
        <v>photobooks</v>
      </c>
      <c r="S1797" s="10">
        <f t="shared" si="170"/>
        <v>42628.288668981477</v>
      </c>
      <c r="T1797" s="10">
        <f t="shared" si="171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6">
        <f t="shared" si="168"/>
        <v>48.72</v>
      </c>
      <c r="N1798" t="b">
        <v>0</v>
      </c>
      <c r="O1798" t="s">
        <v>8285</v>
      </c>
      <c r="P1798">
        <f t="shared" si="169"/>
        <v>22</v>
      </c>
      <c r="Q1798" t="str">
        <f t="shared" si="172"/>
        <v>photography</v>
      </c>
      <c r="R1798" t="str">
        <f t="shared" si="173"/>
        <v>photobooks</v>
      </c>
      <c r="S1798" s="10">
        <f t="shared" si="170"/>
        <v>42515.439421296294</v>
      </c>
      <c r="T1798" s="10">
        <f t="shared" si="171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6">
        <f t="shared" si="168"/>
        <v>48.25</v>
      </c>
      <c r="N1799" t="b">
        <v>0</v>
      </c>
      <c r="O1799" t="s">
        <v>8285</v>
      </c>
      <c r="P1799">
        <f t="shared" si="169"/>
        <v>68</v>
      </c>
      <c r="Q1799" t="str">
        <f t="shared" si="172"/>
        <v>photography</v>
      </c>
      <c r="R1799" t="str">
        <f t="shared" si="173"/>
        <v>photobooks</v>
      </c>
      <c r="S1799" s="10">
        <f t="shared" si="170"/>
        <v>42689.56931712963</v>
      </c>
      <c r="T1799" s="10">
        <f t="shared" si="171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6">
        <f t="shared" si="168"/>
        <v>58.97</v>
      </c>
      <c r="N1800" t="b">
        <v>0</v>
      </c>
      <c r="O1800" t="s">
        <v>8285</v>
      </c>
      <c r="P1800">
        <f t="shared" si="169"/>
        <v>14</v>
      </c>
      <c r="Q1800" t="str">
        <f t="shared" si="172"/>
        <v>photography</v>
      </c>
      <c r="R1800" t="str">
        <f t="shared" si="173"/>
        <v>photobooks</v>
      </c>
      <c r="S1800" s="10">
        <f t="shared" si="170"/>
        <v>42344.32677083333</v>
      </c>
      <c r="T1800" s="10">
        <f t="shared" si="171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6">
        <f t="shared" si="168"/>
        <v>11.64</v>
      </c>
      <c r="N1801" t="b">
        <v>0</v>
      </c>
      <c r="O1801" t="s">
        <v>8285</v>
      </c>
      <c r="P1801">
        <f t="shared" si="169"/>
        <v>2</v>
      </c>
      <c r="Q1801" t="str">
        <f t="shared" si="172"/>
        <v>photography</v>
      </c>
      <c r="R1801" t="str">
        <f t="shared" si="173"/>
        <v>photobooks</v>
      </c>
      <c r="S1801" s="10">
        <f t="shared" si="170"/>
        <v>41934.842685185184</v>
      </c>
      <c r="T1801" s="10">
        <f t="shared" si="171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6">
        <f t="shared" si="168"/>
        <v>83.72</v>
      </c>
      <c r="N1802" t="b">
        <v>0</v>
      </c>
      <c r="O1802" t="s">
        <v>8285</v>
      </c>
      <c r="P1802">
        <f t="shared" si="169"/>
        <v>20</v>
      </c>
      <c r="Q1802" t="str">
        <f t="shared" si="172"/>
        <v>photography</v>
      </c>
      <c r="R1802" t="str">
        <f t="shared" si="173"/>
        <v>photobooks</v>
      </c>
      <c r="S1802" s="10">
        <f t="shared" si="170"/>
        <v>42623.606134259258</v>
      </c>
      <c r="T1802" s="10">
        <f t="shared" si="171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6">
        <f t="shared" si="168"/>
        <v>63.65</v>
      </c>
      <c r="N1803" t="b">
        <v>0</v>
      </c>
      <c r="O1803" t="s">
        <v>8285</v>
      </c>
      <c r="P1803">
        <f t="shared" si="169"/>
        <v>14</v>
      </c>
      <c r="Q1803" t="str">
        <f t="shared" si="172"/>
        <v>photography</v>
      </c>
      <c r="R1803" t="str">
        <f t="shared" si="173"/>
        <v>photobooks</v>
      </c>
      <c r="S1803" s="10">
        <f t="shared" si="170"/>
        <v>42321.660509259258</v>
      </c>
      <c r="T1803" s="10">
        <f t="shared" si="171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6">
        <f t="shared" si="168"/>
        <v>94.28</v>
      </c>
      <c r="N1804" t="b">
        <v>0</v>
      </c>
      <c r="O1804" t="s">
        <v>8285</v>
      </c>
      <c r="P1804">
        <f t="shared" si="169"/>
        <v>48</v>
      </c>
      <c r="Q1804" t="str">
        <f t="shared" si="172"/>
        <v>photography</v>
      </c>
      <c r="R1804" t="str">
        <f t="shared" si="173"/>
        <v>photobooks</v>
      </c>
      <c r="S1804" s="10">
        <f t="shared" si="170"/>
        <v>42159.47256944445</v>
      </c>
      <c r="T1804" s="10">
        <f t="shared" si="171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6">
        <f t="shared" si="168"/>
        <v>71.87</v>
      </c>
      <c r="N1805" t="b">
        <v>0</v>
      </c>
      <c r="O1805" t="s">
        <v>8285</v>
      </c>
      <c r="P1805">
        <f t="shared" si="169"/>
        <v>31</v>
      </c>
      <c r="Q1805" t="str">
        <f t="shared" si="172"/>
        <v>photography</v>
      </c>
      <c r="R1805" t="str">
        <f t="shared" si="173"/>
        <v>photobooks</v>
      </c>
      <c r="S1805" s="10">
        <f t="shared" si="170"/>
        <v>42018.071550925932</v>
      </c>
      <c r="T1805" s="10">
        <f t="shared" si="171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6">
        <f t="shared" si="168"/>
        <v>104.85</v>
      </c>
      <c r="N1806" t="b">
        <v>0</v>
      </c>
      <c r="O1806" t="s">
        <v>8285</v>
      </c>
      <c r="P1806">
        <f t="shared" si="169"/>
        <v>35</v>
      </c>
      <c r="Q1806" t="str">
        <f t="shared" si="172"/>
        <v>photography</v>
      </c>
      <c r="R1806" t="str">
        <f t="shared" si="173"/>
        <v>photobooks</v>
      </c>
      <c r="S1806" s="10">
        <f t="shared" si="170"/>
        <v>42282.678287037037</v>
      </c>
      <c r="T1806" s="10">
        <f t="shared" si="171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6">
        <f t="shared" si="168"/>
        <v>67.14</v>
      </c>
      <c r="N1807" t="b">
        <v>0</v>
      </c>
      <c r="O1807" t="s">
        <v>8285</v>
      </c>
      <c r="P1807">
        <f t="shared" si="169"/>
        <v>36</v>
      </c>
      <c r="Q1807" t="str">
        <f t="shared" si="172"/>
        <v>photography</v>
      </c>
      <c r="R1807" t="str">
        <f t="shared" si="173"/>
        <v>photobooks</v>
      </c>
      <c r="S1807" s="10">
        <f t="shared" si="170"/>
        <v>42247.803912037038</v>
      </c>
      <c r="T1807" s="10">
        <f t="shared" si="171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6">
        <f t="shared" si="168"/>
        <v>73.88</v>
      </c>
      <c r="N1808" t="b">
        <v>0</v>
      </c>
      <c r="O1808" t="s">
        <v>8285</v>
      </c>
      <c r="P1808">
        <f t="shared" si="169"/>
        <v>3</v>
      </c>
      <c r="Q1808" t="str">
        <f t="shared" si="172"/>
        <v>photography</v>
      </c>
      <c r="R1808" t="str">
        <f t="shared" si="173"/>
        <v>photobooks</v>
      </c>
      <c r="S1808" s="10">
        <f t="shared" si="170"/>
        <v>41877.638298611113</v>
      </c>
      <c r="T1808" s="10">
        <f t="shared" si="171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6">
        <f t="shared" si="168"/>
        <v>69.13</v>
      </c>
      <c r="N1809" t="b">
        <v>0</v>
      </c>
      <c r="O1809" t="s">
        <v>8285</v>
      </c>
      <c r="P1809">
        <f t="shared" si="169"/>
        <v>11</v>
      </c>
      <c r="Q1809" t="str">
        <f t="shared" si="172"/>
        <v>photography</v>
      </c>
      <c r="R1809" t="str">
        <f t="shared" si="173"/>
        <v>photobooks</v>
      </c>
      <c r="S1809" s="10">
        <f t="shared" si="170"/>
        <v>41880.068437499998</v>
      </c>
      <c r="T1809" s="10">
        <f t="shared" si="171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6">
        <f t="shared" si="168"/>
        <v>120.77</v>
      </c>
      <c r="N1810" t="b">
        <v>0</v>
      </c>
      <c r="O1810" t="s">
        <v>8285</v>
      </c>
      <c r="P1810">
        <f t="shared" si="169"/>
        <v>41</v>
      </c>
      <c r="Q1810" t="str">
        <f t="shared" si="172"/>
        <v>photography</v>
      </c>
      <c r="R1810" t="str">
        <f t="shared" si="173"/>
        <v>photobooks</v>
      </c>
      <c r="S1810" s="10">
        <f t="shared" si="170"/>
        <v>42742.680902777778</v>
      </c>
      <c r="T1810" s="10">
        <f t="shared" si="171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6">
        <f t="shared" si="168"/>
        <v>42.22</v>
      </c>
      <c r="N1811" t="b">
        <v>0</v>
      </c>
      <c r="O1811" t="s">
        <v>8285</v>
      </c>
      <c r="P1811">
        <f t="shared" si="169"/>
        <v>11</v>
      </c>
      <c r="Q1811" t="str">
        <f t="shared" si="172"/>
        <v>photography</v>
      </c>
      <c r="R1811" t="str">
        <f t="shared" si="173"/>
        <v>photobooks</v>
      </c>
      <c r="S1811" s="10">
        <f t="shared" si="170"/>
        <v>42029.907858796301</v>
      </c>
      <c r="T1811" s="10">
        <f t="shared" si="171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6">
        <f t="shared" si="168"/>
        <v>7.5</v>
      </c>
      <c r="N1812" t="b">
        <v>0</v>
      </c>
      <c r="O1812" t="s">
        <v>8285</v>
      </c>
      <c r="P1812">
        <f t="shared" si="169"/>
        <v>3</v>
      </c>
      <c r="Q1812" t="str">
        <f t="shared" si="172"/>
        <v>photography</v>
      </c>
      <c r="R1812" t="str">
        <f t="shared" si="173"/>
        <v>photobooks</v>
      </c>
      <c r="S1812" s="10">
        <f t="shared" si="170"/>
        <v>41860.91002314815</v>
      </c>
      <c r="T1812" s="10">
        <f t="shared" si="171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6">
        <f t="shared" si="168"/>
        <v>1.54</v>
      </c>
      <c r="N1813" t="b">
        <v>0</v>
      </c>
      <c r="O1813" t="s">
        <v>8285</v>
      </c>
      <c r="P1813">
        <f t="shared" si="169"/>
        <v>0</v>
      </c>
      <c r="Q1813" t="str">
        <f t="shared" si="172"/>
        <v>photography</v>
      </c>
      <c r="R1813" t="str">
        <f t="shared" si="173"/>
        <v>photobooks</v>
      </c>
      <c r="S1813" s="10">
        <f t="shared" si="170"/>
        <v>41876.433680555558</v>
      </c>
      <c r="T1813" s="10">
        <f t="shared" si="171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6">
        <f t="shared" si="168"/>
        <v>37.61</v>
      </c>
      <c r="N1814" t="b">
        <v>0</v>
      </c>
      <c r="O1814" t="s">
        <v>8285</v>
      </c>
      <c r="P1814">
        <f t="shared" si="169"/>
        <v>13</v>
      </c>
      <c r="Q1814" t="str">
        <f t="shared" si="172"/>
        <v>photography</v>
      </c>
      <c r="R1814" t="str">
        <f t="shared" si="173"/>
        <v>photobooks</v>
      </c>
      <c r="S1814" s="10">
        <f t="shared" si="170"/>
        <v>42524.318703703699</v>
      </c>
      <c r="T1814" s="10">
        <f t="shared" si="171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6" t="e">
        <f t="shared" si="168"/>
        <v>#DIV/0!</v>
      </c>
      <c r="N1815" t="b">
        <v>0</v>
      </c>
      <c r="O1815" t="s">
        <v>8285</v>
      </c>
      <c r="P1815">
        <f t="shared" si="169"/>
        <v>0</v>
      </c>
      <c r="Q1815" t="str">
        <f t="shared" si="172"/>
        <v>photography</v>
      </c>
      <c r="R1815" t="str">
        <f t="shared" si="173"/>
        <v>photobooks</v>
      </c>
      <c r="S1815" s="10">
        <f t="shared" si="170"/>
        <v>41829.889027777775</v>
      </c>
      <c r="T1815" s="10">
        <f t="shared" si="171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6">
        <f t="shared" si="168"/>
        <v>42.16</v>
      </c>
      <c r="N1816" t="b">
        <v>0</v>
      </c>
      <c r="O1816" t="s">
        <v>8285</v>
      </c>
      <c r="P1816">
        <f t="shared" si="169"/>
        <v>49</v>
      </c>
      <c r="Q1816" t="str">
        <f t="shared" si="172"/>
        <v>photography</v>
      </c>
      <c r="R1816" t="str">
        <f t="shared" si="173"/>
        <v>photobooks</v>
      </c>
      <c r="S1816" s="10">
        <f t="shared" si="170"/>
        <v>42033.314074074078</v>
      </c>
      <c r="T1816" s="10">
        <f t="shared" si="171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6" t="e">
        <f t="shared" si="168"/>
        <v>#DIV/0!</v>
      </c>
      <c r="N1817" t="b">
        <v>0</v>
      </c>
      <c r="O1817" t="s">
        <v>8285</v>
      </c>
      <c r="P1817">
        <f t="shared" si="169"/>
        <v>0</v>
      </c>
      <c r="Q1817" t="str">
        <f t="shared" si="172"/>
        <v>photography</v>
      </c>
      <c r="R1817" t="str">
        <f t="shared" si="173"/>
        <v>photobooks</v>
      </c>
      <c r="S1817" s="10">
        <f t="shared" si="170"/>
        <v>42172.906678240746</v>
      </c>
      <c r="T1817" s="10">
        <f t="shared" si="171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6">
        <f t="shared" si="168"/>
        <v>84.83</v>
      </c>
      <c r="N1818" t="b">
        <v>0</v>
      </c>
      <c r="O1818" t="s">
        <v>8285</v>
      </c>
      <c r="P1818">
        <f t="shared" si="169"/>
        <v>2</v>
      </c>
      <c r="Q1818" t="str">
        <f t="shared" si="172"/>
        <v>photography</v>
      </c>
      <c r="R1818" t="str">
        <f t="shared" si="173"/>
        <v>photobooks</v>
      </c>
      <c r="S1818" s="10">
        <f t="shared" si="170"/>
        <v>42548.876192129625</v>
      </c>
      <c r="T1818" s="10">
        <f t="shared" si="171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6">
        <f t="shared" si="168"/>
        <v>94.19</v>
      </c>
      <c r="N1819" t="b">
        <v>0</v>
      </c>
      <c r="O1819" t="s">
        <v>8285</v>
      </c>
      <c r="P1819">
        <f t="shared" si="169"/>
        <v>52</v>
      </c>
      <c r="Q1819" t="str">
        <f t="shared" si="172"/>
        <v>photography</v>
      </c>
      <c r="R1819" t="str">
        <f t="shared" si="173"/>
        <v>photobooks</v>
      </c>
      <c r="S1819" s="10">
        <f t="shared" si="170"/>
        <v>42705.662118055552</v>
      </c>
      <c r="T1819" s="10">
        <f t="shared" si="171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6" t="e">
        <f t="shared" si="168"/>
        <v>#DIV/0!</v>
      </c>
      <c r="N1820" t="b">
        <v>0</v>
      </c>
      <c r="O1820" t="s">
        <v>8285</v>
      </c>
      <c r="P1820">
        <f t="shared" si="169"/>
        <v>0</v>
      </c>
      <c r="Q1820" t="str">
        <f t="shared" si="172"/>
        <v>photography</v>
      </c>
      <c r="R1820" t="str">
        <f t="shared" si="173"/>
        <v>photobooks</v>
      </c>
      <c r="S1820" s="10">
        <f t="shared" si="170"/>
        <v>42067.234375</v>
      </c>
      <c r="T1820" s="10">
        <f t="shared" si="171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6">
        <f t="shared" si="168"/>
        <v>6.25</v>
      </c>
      <c r="N1821" t="b">
        <v>0</v>
      </c>
      <c r="O1821" t="s">
        <v>8285</v>
      </c>
      <c r="P1821">
        <f t="shared" si="169"/>
        <v>2</v>
      </c>
      <c r="Q1821" t="str">
        <f t="shared" si="172"/>
        <v>photography</v>
      </c>
      <c r="R1821" t="str">
        <f t="shared" si="173"/>
        <v>photobooks</v>
      </c>
      <c r="S1821" s="10">
        <f t="shared" si="170"/>
        <v>41820.752268518518</v>
      </c>
      <c r="T1821" s="10">
        <f t="shared" si="171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6">
        <f t="shared" si="168"/>
        <v>213.38</v>
      </c>
      <c r="N1822" t="b">
        <v>0</v>
      </c>
      <c r="O1822" t="s">
        <v>8285</v>
      </c>
      <c r="P1822">
        <f t="shared" si="169"/>
        <v>7</v>
      </c>
      <c r="Q1822" t="str">
        <f t="shared" si="172"/>
        <v>photography</v>
      </c>
      <c r="R1822" t="str">
        <f t="shared" si="173"/>
        <v>photobooks</v>
      </c>
      <c r="S1822" s="10">
        <f t="shared" si="170"/>
        <v>42065.084375000006</v>
      </c>
      <c r="T1822" s="10">
        <f t="shared" si="171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6">
        <f t="shared" si="168"/>
        <v>59.16</v>
      </c>
      <c r="N1823" t="b">
        <v>1</v>
      </c>
      <c r="O1823" t="s">
        <v>8276</v>
      </c>
      <c r="P1823">
        <f t="shared" si="169"/>
        <v>135</v>
      </c>
      <c r="Q1823" t="str">
        <f t="shared" si="172"/>
        <v>music</v>
      </c>
      <c r="R1823" t="str">
        <f t="shared" si="173"/>
        <v>rock</v>
      </c>
      <c r="S1823" s="10">
        <f t="shared" si="170"/>
        <v>40926.319062499999</v>
      </c>
      <c r="T1823" s="10">
        <f t="shared" si="171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6">
        <f t="shared" si="168"/>
        <v>27.27</v>
      </c>
      <c r="N1824" t="b">
        <v>1</v>
      </c>
      <c r="O1824" t="s">
        <v>8276</v>
      </c>
      <c r="P1824">
        <f t="shared" si="169"/>
        <v>100</v>
      </c>
      <c r="Q1824" t="str">
        <f t="shared" si="172"/>
        <v>music</v>
      </c>
      <c r="R1824" t="str">
        <f t="shared" si="173"/>
        <v>rock</v>
      </c>
      <c r="S1824" s="10">
        <f t="shared" si="170"/>
        <v>41634.797013888885</v>
      </c>
      <c r="T1824" s="10">
        <f t="shared" si="171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6">
        <f t="shared" si="168"/>
        <v>24.58</v>
      </c>
      <c r="N1825" t="b">
        <v>1</v>
      </c>
      <c r="O1825" t="s">
        <v>8276</v>
      </c>
      <c r="P1825">
        <f t="shared" si="169"/>
        <v>116</v>
      </c>
      <c r="Q1825" t="str">
        <f t="shared" si="172"/>
        <v>music</v>
      </c>
      <c r="R1825" t="str">
        <f t="shared" si="173"/>
        <v>rock</v>
      </c>
      <c r="S1825" s="10">
        <f t="shared" si="170"/>
        <v>41176.684907407405</v>
      </c>
      <c r="T1825" s="10">
        <f t="shared" si="171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6">
        <f t="shared" si="168"/>
        <v>75.05</v>
      </c>
      <c r="N1826" t="b">
        <v>1</v>
      </c>
      <c r="O1826" t="s">
        <v>8276</v>
      </c>
      <c r="P1826">
        <f t="shared" si="169"/>
        <v>100</v>
      </c>
      <c r="Q1826" t="str">
        <f t="shared" si="172"/>
        <v>music</v>
      </c>
      <c r="R1826" t="str">
        <f t="shared" si="173"/>
        <v>rock</v>
      </c>
      <c r="S1826" s="10">
        <f t="shared" si="170"/>
        <v>41626.916284722225</v>
      </c>
      <c r="T1826" s="10">
        <f t="shared" si="171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6">
        <f t="shared" si="168"/>
        <v>42.02</v>
      </c>
      <c r="N1827" t="b">
        <v>1</v>
      </c>
      <c r="O1827" t="s">
        <v>8276</v>
      </c>
      <c r="P1827">
        <f t="shared" si="169"/>
        <v>105</v>
      </c>
      <c r="Q1827" t="str">
        <f t="shared" si="172"/>
        <v>music</v>
      </c>
      <c r="R1827" t="str">
        <f t="shared" si="173"/>
        <v>rock</v>
      </c>
      <c r="S1827" s="10">
        <f t="shared" si="170"/>
        <v>41443.83452546296</v>
      </c>
      <c r="T1827" s="10">
        <f t="shared" si="171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6">
        <f t="shared" si="168"/>
        <v>53.16</v>
      </c>
      <c r="N1828" t="b">
        <v>1</v>
      </c>
      <c r="O1828" t="s">
        <v>8276</v>
      </c>
      <c r="P1828">
        <f t="shared" si="169"/>
        <v>101</v>
      </c>
      <c r="Q1828" t="str">
        <f t="shared" si="172"/>
        <v>music</v>
      </c>
      <c r="R1828" t="str">
        <f t="shared" si="173"/>
        <v>rock</v>
      </c>
      <c r="S1828" s="10">
        <f t="shared" si="170"/>
        <v>41657.923807870371</v>
      </c>
      <c r="T1828" s="10">
        <f t="shared" si="171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6">
        <f t="shared" si="168"/>
        <v>83.89</v>
      </c>
      <c r="N1829" t="b">
        <v>1</v>
      </c>
      <c r="O1829" t="s">
        <v>8276</v>
      </c>
      <c r="P1829">
        <f t="shared" si="169"/>
        <v>101</v>
      </c>
      <c r="Q1829" t="str">
        <f t="shared" si="172"/>
        <v>music</v>
      </c>
      <c r="R1829" t="str">
        <f t="shared" si="173"/>
        <v>rock</v>
      </c>
      <c r="S1829" s="10">
        <f t="shared" si="170"/>
        <v>40555.325937499998</v>
      </c>
      <c r="T1829" s="10">
        <f t="shared" si="171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6">
        <f t="shared" si="168"/>
        <v>417.33</v>
      </c>
      <c r="N1830" t="b">
        <v>1</v>
      </c>
      <c r="O1830" t="s">
        <v>8276</v>
      </c>
      <c r="P1830">
        <f t="shared" si="169"/>
        <v>100</v>
      </c>
      <c r="Q1830" t="str">
        <f t="shared" si="172"/>
        <v>music</v>
      </c>
      <c r="R1830" t="str">
        <f t="shared" si="173"/>
        <v>rock</v>
      </c>
      <c r="S1830" s="10">
        <f t="shared" si="170"/>
        <v>41736.899652777778</v>
      </c>
      <c r="T1830" s="10">
        <f t="shared" si="171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6">
        <f t="shared" si="168"/>
        <v>75.77</v>
      </c>
      <c r="N1831" t="b">
        <v>1</v>
      </c>
      <c r="O1831" t="s">
        <v>8276</v>
      </c>
      <c r="P1831">
        <f t="shared" si="169"/>
        <v>167</v>
      </c>
      <c r="Q1831" t="str">
        <f t="shared" si="172"/>
        <v>music</v>
      </c>
      <c r="R1831" t="str">
        <f t="shared" si="173"/>
        <v>rock</v>
      </c>
      <c r="S1831" s="10">
        <f t="shared" si="170"/>
        <v>40516.087627314817</v>
      </c>
      <c r="T1831" s="10">
        <f t="shared" si="171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6">
        <f t="shared" si="168"/>
        <v>67.39</v>
      </c>
      <c r="N1832" t="b">
        <v>1</v>
      </c>
      <c r="O1832" t="s">
        <v>8276</v>
      </c>
      <c r="P1832">
        <f t="shared" si="169"/>
        <v>102</v>
      </c>
      <c r="Q1832" t="str">
        <f t="shared" si="172"/>
        <v>music</v>
      </c>
      <c r="R1832" t="str">
        <f t="shared" si="173"/>
        <v>rock</v>
      </c>
      <c r="S1832" s="10">
        <f t="shared" si="170"/>
        <v>41664.684108796297</v>
      </c>
      <c r="T1832" s="10">
        <f t="shared" si="171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6">
        <f t="shared" si="168"/>
        <v>73.569999999999993</v>
      </c>
      <c r="N1833" t="b">
        <v>1</v>
      </c>
      <c r="O1833" t="s">
        <v>8276</v>
      </c>
      <c r="P1833">
        <f t="shared" si="169"/>
        <v>103</v>
      </c>
      <c r="Q1833" t="str">
        <f t="shared" si="172"/>
        <v>music</v>
      </c>
      <c r="R1833" t="str">
        <f t="shared" si="173"/>
        <v>rock</v>
      </c>
      <c r="S1833" s="10">
        <f t="shared" si="170"/>
        <v>41026.996099537035</v>
      </c>
      <c r="T1833" s="10">
        <f t="shared" si="171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6">
        <f t="shared" si="168"/>
        <v>25</v>
      </c>
      <c r="N1834" t="b">
        <v>1</v>
      </c>
      <c r="O1834" t="s">
        <v>8276</v>
      </c>
      <c r="P1834">
        <f t="shared" si="169"/>
        <v>143</v>
      </c>
      <c r="Q1834" t="str">
        <f t="shared" si="172"/>
        <v>music</v>
      </c>
      <c r="R1834" t="str">
        <f t="shared" si="173"/>
        <v>rock</v>
      </c>
      <c r="S1834" s="10">
        <f t="shared" si="170"/>
        <v>40576.539664351854</v>
      </c>
      <c r="T1834" s="10">
        <f t="shared" si="171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6">
        <f t="shared" si="168"/>
        <v>42</v>
      </c>
      <c r="N1835" t="b">
        <v>1</v>
      </c>
      <c r="O1835" t="s">
        <v>8276</v>
      </c>
      <c r="P1835">
        <f t="shared" si="169"/>
        <v>263</v>
      </c>
      <c r="Q1835" t="str">
        <f t="shared" si="172"/>
        <v>music</v>
      </c>
      <c r="R1835" t="str">
        <f t="shared" si="173"/>
        <v>rock</v>
      </c>
      <c r="S1835" s="10">
        <f t="shared" si="170"/>
        <v>41303.044016203705</v>
      </c>
      <c r="T1835" s="10">
        <f t="shared" si="171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6">
        <f t="shared" si="168"/>
        <v>131.16999999999999</v>
      </c>
      <c r="N1836" t="b">
        <v>1</v>
      </c>
      <c r="O1836" t="s">
        <v>8276</v>
      </c>
      <c r="P1836">
        <f t="shared" si="169"/>
        <v>118</v>
      </c>
      <c r="Q1836" t="str">
        <f t="shared" si="172"/>
        <v>music</v>
      </c>
      <c r="R1836" t="str">
        <f t="shared" si="173"/>
        <v>rock</v>
      </c>
      <c r="S1836" s="10">
        <f t="shared" si="170"/>
        <v>41988.964062500003</v>
      </c>
      <c r="T1836" s="10">
        <f t="shared" si="171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6">
        <f t="shared" si="168"/>
        <v>47.27</v>
      </c>
      <c r="N1837" t="b">
        <v>1</v>
      </c>
      <c r="O1837" t="s">
        <v>8276</v>
      </c>
      <c r="P1837">
        <f t="shared" si="169"/>
        <v>104</v>
      </c>
      <c r="Q1837" t="str">
        <f t="shared" si="172"/>
        <v>music</v>
      </c>
      <c r="R1837" t="str">
        <f t="shared" si="173"/>
        <v>rock</v>
      </c>
      <c r="S1837" s="10">
        <f t="shared" si="170"/>
        <v>42430.702210648145</v>
      </c>
      <c r="T1837" s="10">
        <f t="shared" si="171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6">
        <f t="shared" si="168"/>
        <v>182.13</v>
      </c>
      <c r="N1838" t="b">
        <v>1</v>
      </c>
      <c r="O1838" t="s">
        <v>8276</v>
      </c>
      <c r="P1838">
        <f t="shared" si="169"/>
        <v>200</v>
      </c>
      <c r="Q1838" t="str">
        <f t="shared" si="172"/>
        <v>music</v>
      </c>
      <c r="R1838" t="str">
        <f t="shared" si="173"/>
        <v>rock</v>
      </c>
      <c r="S1838" s="10">
        <f t="shared" si="170"/>
        <v>41305.809363425928</v>
      </c>
      <c r="T1838" s="10">
        <f t="shared" si="171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6">
        <f t="shared" si="168"/>
        <v>61.37</v>
      </c>
      <c r="N1839" t="b">
        <v>1</v>
      </c>
      <c r="O1839" t="s">
        <v>8276</v>
      </c>
      <c r="P1839">
        <f t="shared" si="169"/>
        <v>307</v>
      </c>
      <c r="Q1839" t="str">
        <f t="shared" si="172"/>
        <v>music</v>
      </c>
      <c r="R1839" t="str">
        <f t="shared" si="173"/>
        <v>rock</v>
      </c>
      <c r="S1839" s="10">
        <f t="shared" si="170"/>
        <v>40926.047858796301</v>
      </c>
      <c r="T1839" s="10">
        <f t="shared" si="171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6">
        <f t="shared" si="168"/>
        <v>35.770000000000003</v>
      </c>
      <c r="N1840" t="b">
        <v>1</v>
      </c>
      <c r="O1840" t="s">
        <v>8276</v>
      </c>
      <c r="P1840">
        <f t="shared" si="169"/>
        <v>100</v>
      </c>
      <c r="Q1840" t="str">
        <f t="shared" si="172"/>
        <v>music</v>
      </c>
      <c r="R1840" t="str">
        <f t="shared" si="173"/>
        <v>rock</v>
      </c>
      <c r="S1840" s="10">
        <f t="shared" si="170"/>
        <v>40788.786539351851</v>
      </c>
      <c r="T1840" s="10">
        <f t="shared" si="171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6">
        <f t="shared" si="168"/>
        <v>45.62</v>
      </c>
      <c r="N1841" t="b">
        <v>1</v>
      </c>
      <c r="O1841" t="s">
        <v>8276</v>
      </c>
      <c r="P1841">
        <f t="shared" si="169"/>
        <v>205</v>
      </c>
      <c r="Q1841" t="str">
        <f t="shared" si="172"/>
        <v>music</v>
      </c>
      <c r="R1841" t="str">
        <f t="shared" si="173"/>
        <v>rock</v>
      </c>
      <c r="S1841" s="10">
        <f t="shared" si="170"/>
        <v>42614.722013888888</v>
      </c>
      <c r="T1841" s="10">
        <f t="shared" si="171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6">
        <f t="shared" si="168"/>
        <v>75.38</v>
      </c>
      <c r="N1842" t="b">
        <v>1</v>
      </c>
      <c r="O1842" t="s">
        <v>8276</v>
      </c>
      <c r="P1842">
        <f t="shared" si="169"/>
        <v>109</v>
      </c>
      <c r="Q1842" t="str">
        <f t="shared" si="172"/>
        <v>music</v>
      </c>
      <c r="R1842" t="str">
        <f t="shared" si="173"/>
        <v>rock</v>
      </c>
      <c r="S1842" s="10">
        <f t="shared" si="170"/>
        <v>41382.096180555556</v>
      </c>
      <c r="T1842" s="10">
        <f t="shared" si="171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6">
        <f t="shared" si="168"/>
        <v>50.88</v>
      </c>
      <c r="N1843" t="b">
        <v>1</v>
      </c>
      <c r="O1843" t="s">
        <v>8276</v>
      </c>
      <c r="P1843">
        <f t="shared" si="169"/>
        <v>102</v>
      </c>
      <c r="Q1843" t="str">
        <f t="shared" si="172"/>
        <v>music</v>
      </c>
      <c r="R1843" t="str">
        <f t="shared" si="173"/>
        <v>rock</v>
      </c>
      <c r="S1843" s="10">
        <f t="shared" si="170"/>
        <v>41745.84542824074</v>
      </c>
      <c r="T1843" s="10">
        <f t="shared" si="171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6">
        <f t="shared" si="168"/>
        <v>119.29</v>
      </c>
      <c r="N1844" t="b">
        <v>1</v>
      </c>
      <c r="O1844" t="s">
        <v>8276</v>
      </c>
      <c r="P1844">
        <f t="shared" si="169"/>
        <v>125</v>
      </c>
      <c r="Q1844" t="str">
        <f t="shared" si="172"/>
        <v>music</v>
      </c>
      <c r="R1844" t="str">
        <f t="shared" si="173"/>
        <v>rock</v>
      </c>
      <c r="S1844" s="10">
        <f t="shared" si="170"/>
        <v>42031.631724537037</v>
      </c>
      <c r="T1844" s="10">
        <f t="shared" si="171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6">
        <f t="shared" si="168"/>
        <v>92.54</v>
      </c>
      <c r="N1845" t="b">
        <v>1</v>
      </c>
      <c r="O1845" t="s">
        <v>8276</v>
      </c>
      <c r="P1845">
        <f t="shared" si="169"/>
        <v>124</v>
      </c>
      <c r="Q1845" t="str">
        <f t="shared" si="172"/>
        <v>music</v>
      </c>
      <c r="R1845" t="str">
        <f t="shared" si="173"/>
        <v>rock</v>
      </c>
      <c r="S1845" s="10">
        <f t="shared" si="170"/>
        <v>40564.994837962964</v>
      </c>
      <c r="T1845" s="10">
        <f t="shared" si="171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6">
        <f t="shared" si="168"/>
        <v>76.05</v>
      </c>
      <c r="N1846" t="b">
        <v>1</v>
      </c>
      <c r="O1846" t="s">
        <v>8276</v>
      </c>
      <c r="P1846">
        <f t="shared" si="169"/>
        <v>101</v>
      </c>
      <c r="Q1846" t="str">
        <f t="shared" si="172"/>
        <v>music</v>
      </c>
      <c r="R1846" t="str">
        <f t="shared" si="173"/>
        <v>rock</v>
      </c>
      <c r="S1846" s="10">
        <f t="shared" si="170"/>
        <v>40666.973541666666</v>
      </c>
      <c r="T1846" s="10">
        <f t="shared" si="171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6">
        <f t="shared" si="168"/>
        <v>52.63</v>
      </c>
      <c r="N1847" t="b">
        <v>1</v>
      </c>
      <c r="O1847" t="s">
        <v>8276</v>
      </c>
      <c r="P1847">
        <f t="shared" si="169"/>
        <v>100</v>
      </c>
      <c r="Q1847" t="str">
        <f t="shared" si="172"/>
        <v>music</v>
      </c>
      <c r="R1847" t="str">
        <f t="shared" si="173"/>
        <v>rock</v>
      </c>
      <c r="S1847" s="10">
        <f t="shared" si="170"/>
        <v>42523.333310185189</v>
      </c>
      <c r="T1847" s="10">
        <f t="shared" si="171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6">
        <f t="shared" si="168"/>
        <v>98.99</v>
      </c>
      <c r="N1848" t="b">
        <v>1</v>
      </c>
      <c r="O1848" t="s">
        <v>8276</v>
      </c>
      <c r="P1848">
        <f t="shared" si="169"/>
        <v>138</v>
      </c>
      <c r="Q1848" t="str">
        <f t="shared" si="172"/>
        <v>music</v>
      </c>
      <c r="R1848" t="str">
        <f t="shared" si="173"/>
        <v>rock</v>
      </c>
      <c r="S1848" s="10">
        <f t="shared" si="170"/>
        <v>41228.650196759263</v>
      </c>
      <c r="T1848" s="10">
        <f t="shared" si="171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6">
        <f t="shared" si="168"/>
        <v>79.53</v>
      </c>
      <c r="N1849" t="b">
        <v>1</v>
      </c>
      <c r="O1849" t="s">
        <v>8276</v>
      </c>
      <c r="P1849">
        <f t="shared" si="169"/>
        <v>121</v>
      </c>
      <c r="Q1849" t="str">
        <f t="shared" si="172"/>
        <v>music</v>
      </c>
      <c r="R1849" t="str">
        <f t="shared" si="173"/>
        <v>rock</v>
      </c>
      <c r="S1849" s="10">
        <f t="shared" si="170"/>
        <v>42094.236481481479</v>
      </c>
      <c r="T1849" s="10">
        <f t="shared" si="171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6">
        <f t="shared" si="168"/>
        <v>134.21</v>
      </c>
      <c r="N1850" t="b">
        <v>1</v>
      </c>
      <c r="O1850" t="s">
        <v>8276</v>
      </c>
      <c r="P1850">
        <f t="shared" si="169"/>
        <v>107</v>
      </c>
      <c r="Q1850" t="str">
        <f t="shared" si="172"/>
        <v>music</v>
      </c>
      <c r="R1850" t="str">
        <f t="shared" si="173"/>
        <v>rock</v>
      </c>
      <c r="S1850" s="10">
        <f t="shared" si="170"/>
        <v>40691.788055555553</v>
      </c>
      <c r="T1850" s="10">
        <f t="shared" si="171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6">
        <f t="shared" si="168"/>
        <v>37.630000000000003</v>
      </c>
      <c r="N1851" t="b">
        <v>1</v>
      </c>
      <c r="O1851" t="s">
        <v>8276</v>
      </c>
      <c r="P1851">
        <f t="shared" si="169"/>
        <v>100</v>
      </c>
      <c r="Q1851" t="str">
        <f t="shared" si="172"/>
        <v>music</v>
      </c>
      <c r="R1851" t="str">
        <f t="shared" si="173"/>
        <v>rock</v>
      </c>
      <c r="S1851" s="10">
        <f t="shared" si="170"/>
        <v>41169.845590277779</v>
      </c>
      <c r="T1851" s="10">
        <f t="shared" si="171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6">
        <f t="shared" si="168"/>
        <v>51.04</v>
      </c>
      <c r="N1852" t="b">
        <v>1</v>
      </c>
      <c r="O1852" t="s">
        <v>8276</v>
      </c>
      <c r="P1852">
        <f t="shared" si="169"/>
        <v>102</v>
      </c>
      <c r="Q1852" t="str">
        <f t="shared" si="172"/>
        <v>music</v>
      </c>
      <c r="R1852" t="str">
        <f t="shared" si="173"/>
        <v>rock</v>
      </c>
      <c r="S1852" s="10">
        <f t="shared" si="170"/>
        <v>41800.959490740745</v>
      </c>
      <c r="T1852" s="10">
        <f t="shared" si="171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6">
        <f t="shared" si="168"/>
        <v>50.04</v>
      </c>
      <c r="N1853" t="b">
        <v>1</v>
      </c>
      <c r="O1853" t="s">
        <v>8276</v>
      </c>
      <c r="P1853">
        <f t="shared" si="169"/>
        <v>100</v>
      </c>
      <c r="Q1853" t="str">
        <f t="shared" si="172"/>
        <v>music</v>
      </c>
      <c r="R1853" t="str">
        <f t="shared" si="173"/>
        <v>rock</v>
      </c>
      <c r="S1853" s="10">
        <f t="shared" si="170"/>
        <v>41827.906689814816</v>
      </c>
      <c r="T1853" s="10">
        <f t="shared" si="171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6">
        <f t="shared" si="168"/>
        <v>133.93</v>
      </c>
      <c r="N1854" t="b">
        <v>1</v>
      </c>
      <c r="O1854" t="s">
        <v>8276</v>
      </c>
      <c r="P1854">
        <f t="shared" si="169"/>
        <v>117</v>
      </c>
      <c r="Q1854" t="str">
        <f t="shared" si="172"/>
        <v>music</v>
      </c>
      <c r="R1854" t="str">
        <f t="shared" si="173"/>
        <v>rock</v>
      </c>
      <c r="S1854" s="10">
        <f t="shared" si="170"/>
        <v>42081.77143518519</v>
      </c>
      <c r="T1854" s="10">
        <f t="shared" si="171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6">
        <f t="shared" si="168"/>
        <v>58.21</v>
      </c>
      <c r="N1855" t="b">
        <v>1</v>
      </c>
      <c r="O1855" t="s">
        <v>8276</v>
      </c>
      <c r="P1855">
        <f t="shared" si="169"/>
        <v>102</v>
      </c>
      <c r="Q1855" t="str">
        <f t="shared" si="172"/>
        <v>music</v>
      </c>
      <c r="R1855" t="str">
        <f t="shared" si="173"/>
        <v>rock</v>
      </c>
      <c r="S1855" s="10">
        <f t="shared" si="170"/>
        <v>41177.060381944444</v>
      </c>
      <c r="T1855" s="10">
        <f t="shared" si="171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6">
        <f t="shared" si="168"/>
        <v>88.04</v>
      </c>
      <c r="N1856" t="b">
        <v>1</v>
      </c>
      <c r="O1856" t="s">
        <v>8276</v>
      </c>
      <c r="P1856">
        <f t="shared" si="169"/>
        <v>102</v>
      </c>
      <c r="Q1856" t="str">
        <f t="shared" si="172"/>
        <v>music</v>
      </c>
      <c r="R1856" t="str">
        <f t="shared" si="173"/>
        <v>rock</v>
      </c>
      <c r="S1856" s="10">
        <f t="shared" si="170"/>
        <v>41388.021261574075</v>
      </c>
      <c r="T1856" s="10">
        <f t="shared" si="171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6">
        <f t="shared" si="168"/>
        <v>70.58</v>
      </c>
      <c r="N1857" t="b">
        <v>1</v>
      </c>
      <c r="O1857" t="s">
        <v>8276</v>
      </c>
      <c r="P1857">
        <f t="shared" si="169"/>
        <v>154</v>
      </c>
      <c r="Q1857" t="str">
        <f t="shared" si="172"/>
        <v>music</v>
      </c>
      <c r="R1857" t="str">
        <f t="shared" si="173"/>
        <v>rock</v>
      </c>
      <c r="S1857" s="10">
        <f t="shared" si="170"/>
        <v>41600.538657407407</v>
      </c>
      <c r="T1857" s="10">
        <f t="shared" si="171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6">
        <f t="shared" ref="M1858:M1921" si="174">ROUND(SUM(E1858/L1858),2)</f>
        <v>53.29</v>
      </c>
      <c r="N1858" t="b">
        <v>1</v>
      </c>
      <c r="O1858" t="s">
        <v>8276</v>
      </c>
      <c r="P1858">
        <f t="shared" ref="P1858:P1921" si="175">+ROUND(SUM(E1858/D1858)*100,0)</f>
        <v>101</v>
      </c>
      <c r="Q1858" t="str">
        <f t="shared" si="172"/>
        <v>music</v>
      </c>
      <c r="R1858" t="str">
        <f t="shared" si="173"/>
        <v>rock</v>
      </c>
      <c r="S1858" s="10">
        <f t="shared" ref="S1858:S1921" si="176">(((J1858/60)/60)/24)+DATE(1970,1,1)</f>
        <v>41817.854999999996</v>
      </c>
      <c r="T1858" s="10">
        <f t="shared" ref="T1858:T1921" si="177"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6">
        <f t="shared" si="174"/>
        <v>136.36000000000001</v>
      </c>
      <c r="N1859" t="b">
        <v>1</v>
      </c>
      <c r="O1859" t="s">
        <v>8276</v>
      </c>
      <c r="P1859">
        <f t="shared" si="175"/>
        <v>100</v>
      </c>
      <c r="Q1859" t="str">
        <f t="shared" ref="Q1859:Q1922" si="178">LEFT(O1859,FIND("/",O1859)-1)</f>
        <v>music</v>
      </c>
      <c r="R1859" t="str">
        <f t="shared" ref="R1859:R1922" si="179">RIGHT(O1859,LEN(O1859)-FIND("/",O1859))</f>
        <v>rock</v>
      </c>
      <c r="S1859" s="10">
        <f t="shared" si="176"/>
        <v>41864.76866898148</v>
      </c>
      <c r="T1859" s="10">
        <f t="shared" si="177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6">
        <f t="shared" si="174"/>
        <v>40.549999999999997</v>
      </c>
      <c r="N1860" t="b">
        <v>1</v>
      </c>
      <c r="O1860" t="s">
        <v>8276</v>
      </c>
      <c r="P1860">
        <f t="shared" si="175"/>
        <v>109</v>
      </c>
      <c r="Q1860" t="str">
        <f t="shared" si="178"/>
        <v>music</v>
      </c>
      <c r="R1860" t="str">
        <f t="shared" si="179"/>
        <v>rock</v>
      </c>
      <c r="S1860" s="10">
        <f t="shared" si="176"/>
        <v>40833.200474537036</v>
      </c>
      <c r="T1860" s="10">
        <f t="shared" si="177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6">
        <f t="shared" si="174"/>
        <v>70.63</v>
      </c>
      <c r="N1861" t="b">
        <v>1</v>
      </c>
      <c r="O1861" t="s">
        <v>8276</v>
      </c>
      <c r="P1861">
        <f t="shared" si="175"/>
        <v>132</v>
      </c>
      <c r="Q1861" t="str">
        <f t="shared" si="178"/>
        <v>music</v>
      </c>
      <c r="R1861" t="str">
        <f t="shared" si="179"/>
        <v>rock</v>
      </c>
      <c r="S1861" s="10">
        <f t="shared" si="176"/>
        <v>40778.770011574074</v>
      </c>
      <c r="T1861" s="10">
        <f t="shared" si="177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6">
        <f t="shared" si="174"/>
        <v>52.68</v>
      </c>
      <c r="N1862" t="b">
        <v>1</v>
      </c>
      <c r="O1862" t="s">
        <v>8276</v>
      </c>
      <c r="P1862">
        <f t="shared" si="175"/>
        <v>133</v>
      </c>
      <c r="Q1862" t="str">
        <f t="shared" si="178"/>
        <v>music</v>
      </c>
      <c r="R1862" t="str">
        <f t="shared" si="179"/>
        <v>rock</v>
      </c>
      <c r="S1862" s="10">
        <f t="shared" si="176"/>
        <v>41655.709305555552</v>
      </c>
      <c r="T1862" s="10">
        <f t="shared" si="177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6" t="e">
        <f t="shared" si="174"/>
        <v>#DIV/0!</v>
      </c>
      <c r="N1863" t="b">
        <v>0</v>
      </c>
      <c r="O1863" t="s">
        <v>8283</v>
      </c>
      <c r="P1863">
        <f t="shared" si="175"/>
        <v>0</v>
      </c>
      <c r="Q1863" t="str">
        <f t="shared" si="178"/>
        <v>games</v>
      </c>
      <c r="R1863" t="str">
        <f t="shared" si="179"/>
        <v>mobile games</v>
      </c>
      <c r="S1863" s="10">
        <f t="shared" si="176"/>
        <v>42000.300243055557</v>
      </c>
      <c r="T1863" s="10">
        <f t="shared" si="177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6">
        <f t="shared" si="174"/>
        <v>90.94</v>
      </c>
      <c r="N1864" t="b">
        <v>0</v>
      </c>
      <c r="O1864" t="s">
        <v>8283</v>
      </c>
      <c r="P1864">
        <f t="shared" si="175"/>
        <v>8</v>
      </c>
      <c r="Q1864" t="str">
        <f t="shared" si="178"/>
        <v>games</v>
      </c>
      <c r="R1864" t="str">
        <f t="shared" si="179"/>
        <v>mobile games</v>
      </c>
      <c r="S1864" s="10">
        <f t="shared" si="176"/>
        <v>42755.492754629624</v>
      </c>
      <c r="T1864" s="10">
        <f t="shared" si="177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6">
        <f t="shared" si="174"/>
        <v>5</v>
      </c>
      <c r="N1865" t="b">
        <v>0</v>
      </c>
      <c r="O1865" t="s">
        <v>8283</v>
      </c>
      <c r="P1865">
        <f t="shared" si="175"/>
        <v>0</v>
      </c>
      <c r="Q1865" t="str">
        <f t="shared" si="178"/>
        <v>games</v>
      </c>
      <c r="R1865" t="str">
        <f t="shared" si="179"/>
        <v>mobile games</v>
      </c>
      <c r="S1865" s="10">
        <f t="shared" si="176"/>
        <v>41772.797280092593</v>
      </c>
      <c r="T1865" s="10">
        <f t="shared" si="177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6">
        <f t="shared" si="174"/>
        <v>58.08</v>
      </c>
      <c r="N1866" t="b">
        <v>0</v>
      </c>
      <c r="O1866" t="s">
        <v>8283</v>
      </c>
      <c r="P1866">
        <f t="shared" si="175"/>
        <v>43</v>
      </c>
      <c r="Q1866" t="str">
        <f t="shared" si="178"/>
        <v>games</v>
      </c>
      <c r="R1866" t="str">
        <f t="shared" si="179"/>
        <v>mobile games</v>
      </c>
      <c r="S1866" s="10">
        <f t="shared" si="176"/>
        <v>41733.716435185182</v>
      </c>
      <c r="T1866" s="10">
        <f t="shared" si="177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6">
        <f t="shared" si="174"/>
        <v>2</v>
      </c>
      <c r="N1867" t="b">
        <v>0</v>
      </c>
      <c r="O1867" t="s">
        <v>8283</v>
      </c>
      <c r="P1867">
        <f t="shared" si="175"/>
        <v>0</v>
      </c>
      <c r="Q1867" t="str">
        <f t="shared" si="178"/>
        <v>games</v>
      </c>
      <c r="R1867" t="str">
        <f t="shared" si="179"/>
        <v>mobile games</v>
      </c>
      <c r="S1867" s="10">
        <f t="shared" si="176"/>
        <v>42645.367442129631</v>
      </c>
      <c r="T1867" s="10">
        <f t="shared" si="177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6">
        <f t="shared" si="174"/>
        <v>62.5</v>
      </c>
      <c r="N1868" t="b">
        <v>0</v>
      </c>
      <c r="O1868" t="s">
        <v>8283</v>
      </c>
      <c r="P1868">
        <f t="shared" si="175"/>
        <v>1</v>
      </c>
      <c r="Q1868" t="str">
        <f t="shared" si="178"/>
        <v>games</v>
      </c>
      <c r="R1868" t="str">
        <f t="shared" si="179"/>
        <v>mobile games</v>
      </c>
      <c r="S1868" s="10">
        <f t="shared" si="176"/>
        <v>42742.246493055558</v>
      </c>
      <c r="T1868" s="10">
        <f t="shared" si="177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6">
        <f t="shared" si="174"/>
        <v>10</v>
      </c>
      <c r="N1869" t="b">
        <v>0</v>
      </c>
      <c r="O1869" t="s">
        <v>8283</v>
      </c>
      <c r="P1869">
        <f t="shared" si="175"/>
        <v>0</v>
      </c>
      <c r="Q1869" t="str">
        <f t="shared" si="178"/>
        <v>games</v>
      </c>
      <c r="R1869" t="str">
        <f t="shared" si="179"/>
        <v>mobile games</v>
      </c>
      <c r="S1869" s="10">
        <f t="shared" si="176"/>
        <v>42649.924907407403</v>
      </c>
      <c r="T1869" s="10">
        <f t="shared" si="177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6">
        <f t="shared" si="174"/>
        <v>71.59</v>
      </c>
      <c r="N1870" t="b">
        <v>0</v>
      </c>
      <c r="O1870" t="s">
        <v>8283</v>
      </c>
      <c r="P1870">
        <f t="shared" si="175"/>
        <v>5</v>
      </c>
      <c r="Q1870" t="str">
        <f t="shared" si="178"/>
        <v>games</v>
      </c>
      <c r="R1870" t="str">
        <f t="shared" si="179"/>
        <v>mobile games</v>
      </c>
      <c r="S1870" s="10">
        <f t="shared" si="176"/>
        <v>42328.779224537036</v>
      </c>
      <c r="T1870" s="10">
        <f t="shared" si="177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6" t="e">
        <f t="shared" si="174"/>
        <v>#DIV/0!</v>
      </c>
      <c r="N1871" t="b">
        <v>0</v>
      </c>
      <c r="O1871" t="s">
        <v>8283</v>
      </c>
      <c r="P1871">
        <f t="shared" si="175"/>
        <v>0</v>
      </c>
      <c r="Q1871" t="str">
        <f t="shared" si="178"/>
        <v>games</v>
      </c>
      <c r="R1871" t="str">
        <f t="shared" si="179"/>
        <v>mobile games</v>
      </c>
      <c r="S1871" s="10">
        <f t="shared" si="176"/>
        <v>42709.002881944441</v>
      </c>
      <c r="T1871" s="10">
        <f t="shared" si="177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6">
        <f t="shared" si="174"/>
        <v>32.82</v>
      </c>
      <c r="N1872" t="b">
        <v>0</v>
      </c>
      <c r="O1872" t="s">
        <v>8283</v>
      </c>
      <c r="P1872">
        <f t="shared" si="175"/>
        <v>10</v>
      </c>
      <c r="Q1872" t="str">
        <f t="shared" si="178"/>
        <v>games</v>
      </c>
      <c r="R1872" t="str">
        <f t="shared" si="179"/>
        <v>mobile games</v>
      </c>
      <c r="S1872" s="10">
        <f t="shared" si="176"/>
        <v>42371.355729166666</v>
      </c>
      <c r="T1872" s="10">
        <f t="shared" si="177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6">
        <f t="shared" si="174"/>
        <v>49.12</v>
      </c>
      <c r="N1873" t="b">
        <v>0</v>
      </c>
      <c r="O1873" t="s">
        <v>8283</v>
      </c>
      <c r="P1873">
        <f t="shared" si="175"/>
        <v>72</v>
      </c>
      <c r="Q1873" t="str">
        <f t="shared" si="178"/>
        <v>games</v>
      </c>
      <c r="R1873" t="str">
        <f t="shared" si="179"/>
        <v>mobile games</v>
      </c>
      <c r="S1873" s="10">
        <f t="shared" si="176"/>
        <v>41923.783576388887</v>
      </c>
      <c r="T1873" s="10">
        <f t="shared" si="177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6">
        <f t="shared" si="174"/>
        <v>16.309999999999999</v>
      </c>
      <c r="N1874" t="b">
        <v>0</v>
      </c>
      <c r="O1874" t="s">
        <v>8283</v>
      </c>
      <c r="P1874">
        <f t="shared" si="175"/>
        <v>1</v>
      </c>
      <c r="Q1874" t="str">
        <f t="shared" si="178"/>
        <v>games</v>
      </c>
      <c r="R1874" t="str">
        <f t="shared" si="179"/>
        <v>mobile games</v>
      </c>
      <c r="S1874" s="10">
        <f t="shared" si="176"/>
        <v>42155.129652777774</v>
      </c>
      <c r="T1874" s="10">
        <f t="shared" si="177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6">
        <f t="shared" si="174"/>
        <v>18</v>
      </c>
      <c r="N1875" t="b">
        <v>0</v>
      </c>
      <c r="O1875" t="s">
        <v>8283</v>
      </c>
      <c r="P1875">
        <f t="shared" si="175"/>
        <v>0</v>
      </c>
      <c r="Q1875" t="str">
        <f t="shared" si="178"/>
        <v>games</v>
      </c>
      <c r="R1875" t="str">
        <f t="shared" si="179"/>
        <v>mobile games</v>
      </c>
      <c r="S1875" s="10">
        <f t="shared" si="176"/>
        <v>42164.615856481483</v>
      </c>
      <c r="T1875" s="10">
        <f t="shared" si="177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6">
        <f t="shared" si="174"/>
        <v>13</v>
      </c>
      <c r="N1876" t="b">
        <v>0</v>
      </c>
      <c r="O1876" t="s">
        <v>8283</v>
      </c>
      <c r="P1876">
        <f t="shared" si="175"/>
        <v>0</v>
      </c>
      <c r="Q1876" t="str">
        <f t="shared" si="178"/>
        <v>games</v>
      </c>
      <c r="R1876" t="str">
        <f t="shared" si="179"/>
        <v>mobile games</v>
      </c>
      <c r="S1876" s="10">
        <f t="shared" si="176"/>
        <v>42529.969131944439</v>
      </c>
      <c r="T1876" s="10">
        <f t="shared" si="177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6">
        <f t="shared" si="174"/>
        <v>17</v>
      </c>
      <c r="N1877" t="b">
        <v>0</v>
      </c>
      <c r="O1877" t="s">
        <v>8283</v>
      </c>
      <c r="P1877">
        <f t="shared" si="175"/>
        <v>1</v>
      </c>
      <c r="Q1877" t="str">
        <f t="shared" si="178"/>
        <v>games</v>
      </c>
      <c r="R1877" t="str">
        <f t="shared" si="179"/>
        <v>mobile games</v>
      </c>
      <c r="S1877" s="10">
        <f t="shared" si="176"/>
        <v>42528.899398148147</v>
      </c>
      <c r="T1877" s="10">
        <f t="shared" si="177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6" t="e">
        <f t="shared" si="174"/>
        <v>#DIV/0!</v>
      </c>
      <c r="N1878" t="b">
        <v>0</v>
      </c>
      <c r="O1878" t="s">
        <v>8283</v>
      </c>
      <c r="P1878">
        <f t="shared" si="175"/>
        <v>0</v>
      </c>
      <c r="Q1878" t="str">
        <f t="shared" si="178"/>
        <v>games</v>
      </c>
      <c r="R1878" t="str">
        <f t="shared" si="179"/>
        <v>mobile games</v>
      </c>
      <c r="S1878" s="10">
        <f t="shared" si="176"/>
        <v>41776.284780092588</v>
      </c>
      <c r="T1878" s="10">
        <f t="shared" si="177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6" t="e">
        <f t="shared" si="174"/>
        <v>#DIV/0!</v>
      </c>
      <c r="N1879" t="b">
        <v>0</v>
      </c>
      <c r="O1879" t="s">
        <v>8283</v>
      </c>
      <c r="P1879">
        <f t="shared" si="175"/>
        <v>0</v>
      </c>
      <c r="Q1879" t="str">
        <f t="shared" si="178"/>
        <v>games</v>
      </c>
      <c r="R1879" t="str">
        <f t="shared" si="179"/>
        <v>mobile games</v>
      </c>
      <c r="S1879" s="10">
        <f t="shared" si="176"/>
        <v>42035.029224537036</v>
      </c>
      <c r="T1879" s="10">
        <f t="shared" si="177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6" t="e">
        <f t="shared" si="174"/>
        <v>#DIV/0!</v>
      </c>
      <c r="N1880" t="b">
        <v>0</v>
      </c>
      <c r="O1880" t="s">
        <v>8283</v>
      </c>
      <c r="P1880">
        <f t="shared" si="175"/>
        <v>0</v>
      </c>
      <c r="Q1880" t="str">
        <f t="shared" si="178"/>
        <v>games</v>
      </c>
      <c r="R1880" t="str">
        <f t="shared" si="179"/>
        <v>mobile games</v>
      </c>
      <c r="S1880" s="10">
        <f t="shared" si="176"/>
        <v>41773.008738425924</v>
      </c>
      <c r="T1880" s="10">
        <f t="shared" si="177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6">
        <f t="shared" si="174"/>
        <v>3</v>
      </c>
      <c r="N1881" t="b">
        <v>0</v>
      </c>
      <c r="O1881" t="s">
        <v>8283</v>
      </c>
      <c r="P1881">
        <f t="shared" si="175"/>
        <v>0</v>
      </c>
      <c r="Q1881" t="str">
        <f t="shared" si="178"/>
        <v>games</v>
      </c>
      <c r="R1881" t="str">
        <f t="shared" si="179"/>
        <v>mobile games</v>
      </c>
      <c r="S1881" s="10">
        <f t="shared" si="176"/>
        <v>42413.649641203709</v>
      </c>
      <c r="T1881" s="10">
        <f t="shared" si="177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6">
        <f t="shared" si="174"/>
        <v>41.83</v>
      </c>
      <c r="N1882" t="b">
        <v>0</v>
      </c>
      <c r="O1882" t="s">
        <v>8283</v>
      </c>
      <c r="P1882">
        <f t="shared" si="175"/>
        <v>20</v>
      </c>
      <c r="Q1882" t="str">
        <f t="shared" si="178"/>
        <v>games</v>
      </c>
      <c r="R1882" t="str">
        <f t="shared" si="179"/>
        <v>mobile games</v>
      </c>
      <c r="S1882" s="10">
        <f t="shared" si="176"/>
        <v>42430.566898148143</v>
      </c>
      <c r="T1882" s="10">
        <f t="shared" si="177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6">
        <f t="shared" si="174"/>
        <v>49.34</v>
      </c>
      <c r="N1883" t="b">
        <v>1</v>
      </c>
      <c r="O1883" t="s">
        <v>8279</v>
      </c>
      <c r="P1883">
        <f t="shared" si="175"/>
        <v>173</v>
      </c>
      <c r="Q1883" t="str">
        <f t="shared" si="178"/>
        <v>music</v>
      </c>
      <c r="R1883" t="str">
        <f t="shared" si="179"/>
        <v>indie rock</v>
      </c>
      <c r="S1883" s="10">
        <f t="shared" si="176"/>
        <v>42043.152650462958</v>
      </c>
      <c r="T1883" s="10">
        <f t="shared" si="177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6">
        <f t="shared" si="174"/>
        <v>41.73</v>
      </c>
      <c r="N1884" t="b">
        <v>1</v>
      </c>
      <c r="O1884" t="s">
        <v>8279</v>
      </c>
      <c r="P1884">
        <f t="shared" si="175"/>
        <v>101</v>
      </c>
      <c r="Q1884" t="str">
        <f t="shared" si="178"/>
        <v>music</v>
      </c>
      <c r="R1884" t="str">
        <f t="shared" si="179"/>
        <v>indie rock</v>
      </c>
      <c r="S1884" s="10">
        <f t="shared" si="176"/>
        <v>41067.949212962965</v>
      </c>
      <c r="T1884" s="10">
        <f t="shared" si="177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6">
        <f t="shared" si="174"/>
        <v>32.72</v>
      </c>
      <c r="N1885" t="b">
        <v>1</v>
      </c>
      <c r="O1885" t="s">
        <v>8279</v>
      </c>
      <c r="P1885">
        <f t="shared" si="175"/>
        <v>105</v>
      </c>
      <c r="Q1885" t="str">
        <f t="shared" si="178"/>
        <v>music</v>
      </c>
      <c r="R1885" t="str">
        <f t="shared" si="179"/>
        <v>indie rock</v>
      </c>
      <c r="S1885" s="10">
        <f t="shared" si="176"/>
        <v>40977.948009259257</v>
      </c>
      <c r="T1885" s="10">
        <f t="shared" si="177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6">
        <f t="shared" si="174"/>
        <v>51.96</v>
      </c>
      <c r="N1886" t="b">
        <v>1</v>
      </c>
      <c r="O1886" t="s">
        <v>8279</v>
      </c>
      <c r="P1886">
        <f t="shared" si="175"/>
        <v>135</v>
      </c>
      <c r="Q1886" t="str">
        <f t="shared" si="178"/>
        <v>music</v>
      </c>
      <c r="R1886" t="str">
        <f t="shared" si="179"/>
        <v>indie rock</v>
      </c>
      <c r="S1886" s="10">
        <f t="shared" si="176"/>
        <v>41205.198321759257</v>
      </c>
      <c r="T1886" s="10">
        <f t="shared" si="177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6">
        <f t="shared" si="174"/>
        <v>50.69</v>
      </c>
      <c r="N1887" t="b">
        <v>1</v>
      </c>
      <c r="O1887" t="s">
        <v>8279</v>
      </c>
      <c r="P1887">
        <f t="shared" si="175"/>
        <v>116</v>
      </c>
      <c r="Q1887" t="str">
        <f t="shared" si="178"/>
        <v>music</v>
      </c>
      <c r="R1887" t="str">
        <f t="shared" si="179"/>
        <v>indie rock</v>
      </c>
      <c r="S1887" s="10">
        <f t="shared" si="176"/>
        <v>41099.093865740739</v>
      </c>
      <c r="T1887" s="10">
        <f t="shared" si="177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6">
        <f t="shared" si="174"/>
        <v>42.24</v>
      </c>
      <c r="N1888" t="b">
        <v>1</v>
      </c>
      <c r="O1888" t="s">
        <v>8279</v>
      </c>
      <c r="P1888">
        <f t="shared" si="175"/>
        <v>102</v>
      </c>
      <c r="Q1888" t="str">
        <f t="shared" si="178"/>
        <v>music</v>
      </c>
      <c r="R1888" t="str">
        <f t="shared" si="179"/>
        <v>indie rock</v>
      </c>
      <c r="S1888" s="10">
        <f t="shared" si="176"/>
        <v>41925.906689814816</v>
      </c>
      <c r="T1888" s="10">
        <f t="shared" si="177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6">
        <f t="shared" si="174"/>
        <v>416.88</v>
      </c>
      <c r="N1889" t="b">
        <v>1</v>
      </c>
      <c r="O1889" t="s">
        <v>8279</v>
      </c>
      <c r="P1889">
        <f t="shared" si="175"/>
        <v>111</v>
      </c>
      <c r="Q1889" t="str">
        <f t="shared" si="178"/>
        <v>music</v>
      </c>
      <c r="R1889" t="str">
        <f t="shared" si="179"/>
        <v>indie rock</v>
      </c>
      <c r="S1889" s="10">
        <f t="shared" si="176"/>
        <v>42323.800138888888</v>
      </c>
      <c r="T1889" s="10">
        <f t="shared" si="177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6">
        <f t="shared" si="174"/>
        <v>46.65</v>
      </c>
      <c r="N1890" t="b">
        <v>1</v>
      </c>
      <c r="O1890" t="s">
        <v>8279</v>
      </c>
      <c r="P1890">
        <f t="shared" si="175"/>
        <v>166</v>
      </c>
      <c r="Q1890" t="str">
        <f t="shared" si="178"/>
        <v>music</v>
      </c>
      <c r="R1890" t="str">
        <f t="shared" si="179"/>
        <v>indie rock</v>
      </c>
      <c r="S1890" s="10">
        <f t="shared" si="176"/>
        <v>40299.239953703705</v>
      </c>
      <c r="T1890" s="10">
        <f t="shared" si="177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6">
        <f t="shared" si="174"/>
        <v>48.45</v>
      </c>
      <c r="N1891" t="b">
        <v>1</v>
      </c>
      <c r="O1891" t="s">
        <v>8279</v>
      </c>
      <c r="P1891">
        <f t="shared" si="175"/>
        <v>107</v>
      </c>
      <c r="Q1891" t="str">
        <f t="shared" si="178"/>
        <v>music</v>
      </c>
      <c r="R1891" t="str">
        <f t="shared" si="179"/>
        <v>indie rock</v>
      </c>
      <c r="S1891" s="10">
        <f t="shared" si="176"/>
        <v>41299.793356481481</v>
      </c>
      <c r="T1891" s="10">
        <f t="shared" si="177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6">
        <f t="shared" si="174"/>
        <v>70.53</v>
      </c>
      <c r="N1892" t="b">
        <v>1</v>
      </c>
      <c r="O1892" t="s">
        <v>8279</v>
      </c>
      <c r="P1892">
        <f t="shared" si="175"/>
        <v>145</v>
      </c>
      <c r="Q1892" t="str">
        <f t="shared" si="178"/>
        <v>music</v>
      </c>
      <c r="R1892" t="str">
        <f t="shared" si="179"/>
        <v>indie rock</v>
      </c>
      <c r="S1892" s="10">
        <f t="shared" si="176"/>
        <v>41228.786203703705</v>
      </c>
      <c r="T1892" s="10">
        <f t="shared" si="177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6">
        <f t="shared" si="174"/>
        <v>87.96</v>
      </c>
      <c r="N1893" t="b">
        <v>1</v>
      </c>
      <c r="O1893" t="s">
        <v>8279</v>
      </c>
      <c r="P1893">
        <f t="shared" si="175"/>
        <v>106</v>
      </c>
      <c r="Q1893" t="str">
        <f t="shared" si="178"/>
        <v>music</v>
      </c>
      <c r="R1893" t="str">
        <f t="shared" si="179"/>
        <v>indie rock</v>
      </c>
      <c r="S1893" s="10">
        <f t="shared" si="176"/>
        <v>40335.798078703701</v>
      </c>
      <c r="T1893" s="10">
        <f t="shared" si="177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6">
        <f t="shared" si="174"/>
        <v>26.27</v>
      </c>
      <c r="N1894" t="b">
        <v>1</v>
      </c>
      <c r="O1894" t="s">
        <v>8279</v>
      </c>
      <c r="P1894">
        <f t="shared" si="175"/>
        <v>137</v>
      </c>
      <c r="Q1894" t="str">
        <f t="shared" si="178"/>
        <v>music</v>
      </c>
      <c r="R1894" t="str">
        <f t="shared" si="179"/>
        <v>indie rock</v>
      </c>
      <c r="S1894" s="10">
        <f t="shared" si="176"/>
        <v>40671.637511574074</v>
      </c>
      <c r="T1894" s="10">
        <f t="shared" si="177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6">
        <f t="shared" si="174"/>
        <v>57.78</v>
      </c>
      <c r="N1895" t="b">
        <v>1</v>
      </c>
      <c r="O1895" t="s">
        <v>8279</v>
      </c>
      <c r="P1895">
        <f t="shared" si="175"/>
        <v>104</v>
      </c>
      <c r="Q1895" t="str">
        <f t="shared" si="178"/>
        <v>music</v>
      </c>
      <c r="R1895" t="str">
        <f t="shared" si="179"/>
        <v>indie rock</v>
      </c>
      <c r="S1895" s="10">
        <f t="shared" si="176"/>
        <v>40632.94195601852</v>
      </c>
      <c r="T1895" s="10">
        <f t="shared" si="177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6">
        <f t="shared" si="174"/>
        <v>57.25</v>
      </c>
      <c r="N1896" t="b">
        <v>1</v>
      </c>
      <c r="O1896" t="s">
        <v>8279</v>
      </c>
      <c r="P1896">
        <f t="shared" si="175"/>
        <v>115</v>
      </c>
      <c r="Q1896" t="str">
        <f t="shared" si="178"/>
        <v>music</v>
      </c>
      <c r="R1896" t="str">
        <f t="shared" si="179"/>
        <v>indie rock</v>
      </c>
      <c r="S1896" s="10">
        <f t="shared" si="176"/>
        <v>40920.904895833337</v>
      </c>
      <c r="T1896" s="10">
        <f t="shared" si="177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6">
        <f t="shared" si="174"/>
        <v>196.34</v>
      </c>
      <c r="N1897" t="b">
        <v>1</v>
      </c>
      <c r="O1897" t="s">
        <v>8279</v>
      </c>
      <c r="P1897">
        <f t="shared" si="175"/>
        <v>102</v>
      </c>
      <c r="Q1897" t="str">
        <f t="shared" si="178"/>
        <v>music</v>
      </c>
      <c r="R1897" t="str">
        <f t="shared" si="179"/>
        <v>indie rock</v>
      </c>
      <c r="S1897" s="10">
        <f t="shared" si="176"/>
        <v>42267.746782407412</v>
      </c>
      <c r="T1897" s="10">
        <f t="shared" si="177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6">
        <f t="shared" si="174"/>
        <v>43</v>
      </c>
      <c r="N1898" t="b">
        <v>1</v>
      </c>
      <c r="O1898" t="s">
        <v>8279</v>
      </c>
      <c r="P1898">
        <f t="shared" si="175"/>
        <v>124</v>
      </c>
      <c r="Q1898" t="str">
        <f t="shared" si="178"/>
        <v>music</v>
      </c>
      <c r="R1898" t="str">
        <f t="shared" si="179"/>
        <v>indie rock</v>
      </c>
      <c r="S1898" s="10">
        <f t="shared" si="176"/>
        <v>40981.710243055553</v>
      </c>
      <c r="T1898" s="10">
        <f t="shared" si="177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6">
        <f t="shared" si="174"/>
        <v>35.549999999999997</v>
      </c>
      <c r="N1899" t="b">
        <v>1</v>
      </c>
      <c r="O1899" t="s">
        <v>8279</v>
      </c>
      <c r="P1899">
        <f t="shared" si="175"/>
        <v>102</v>
      </c>
      <c r="Q1899" t="str">
        <f t="shared" si="178"/>
        <v>music</v>
      </c>
      <c r="R1899" t="str">
        <f t="shared" si="179"/>
        <v>indie rock</v>
      </c>
      <c r="S1899" s="10">
        <f t="shared" si="176"/>
        <v>41680.583402777782</v>
      </c>
      <c r="T1899" s="10">
        <f t="shared" si="177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6">
        <f t="shared" si="174"/>
        <v>68.81</v>
      </c>
      <c r="N1900" t="b">
        <v>1</v>
      </c>
      <c r="O1900" t="s">
        <v>8279</v>
      </c>
      <c r="P1900">
        <f t="shared" si="175"/>
        <v>145</v>
      </c>
      <c r="Q1900" t="str">
        <f t="shared" si="178"/>
        <v>music</v>
      </c>
      <c r="R1900" t="str">
        <f t="shared" si="179"/>
        <v>indie rock</v>
      </c>
      <c r="S1900" s="10">
        <f t="shared" si="176"/>
        <v>42366.192974537036</v>
      </c>
      <c r="T1900" s="10">
        <f t="shared" si="177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6">
        <f t="shared" si="174"/>
        <v>28.57</v>
      </c>
      <c r="N1901" t="b">
        <v>1</v>
      </c>
      <c r="O1901" t="s">
        <v>8279</v>
      </c>
      <c r="P1901">
        <f t="shared" si="175"/>
        <v>133</v>
      </c>
      <c r="Q1901" t="str">
        <f t="shared" si="178"/>
        <v>music</v>
      </c>
      <c r="R1901" t="str">
        <f t="shared" si="179"/>
        <v>indie rock</v>
      </c>
      <c r="S1901" s="10">
        <f t="shared" si="176"/>
        <v>42058.941736111112</v>
      </c>
      <c r="T1901" s="10">
        <f t="shared" si="177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6">
        <f t="shared" si="174"/>
        <v>50.63</v>
      </c>
      <c r="N1902" t="b">
        <v>1</v>
      </c>
      <c r="O1902" t="s">
        <v>8279</v>
      </c>
      <c r="P1902">
        <f t="shared" si="175"/>
        <v>109</v>
      </c>
      <c r="Q1902" t="str">
        <f t="shared" si="178"/>
        <v>music</v>
      </c>
      <c r="R1902" t="str">
        <f t="shared" si="179"/>
        <v>indie rock</v>
      </c>
      <c r="S1902" s="10">
        <f t="shared" si="176"/>
        <v>41160.871886574074</v>
      </c>
      <c r="T1902" s="10">
        <f t="shared" si="177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6">
        <f t="shared" si="174"/>
        <v>106.8</v>
      </c>
      <c r="N1903" t="b">
        <v>0</v>
      </c>
      <c r="O1903" t="s">
        <v>8294</v>
      </c>
      <c r="P1903">
        <f t="shared" si="175"/>
        <v>3</v>
      </c>
      <c r="Q1903" t="str">
        <f t="shared" si="178"/>
        <v>technology</v>
      </c>
      <c r="R1903" t="str">
        <f t="shared" si="179"/>
        <v>gadgets</v>
      </c>
      <c r="S1903" s="10">
        <f t="shared" si="176"/>
        <v>42116.54315972222</v>
      </c>
      <c r="T1903" s="10">
        <f t="shared" si="177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6">
        <f t="shared" si="174"/>
        <v>4</v>
      </c>
      <c r="N1904" t="b">
        <v>0</v>
      </c>
      <c r="O1904" t="s">
        <v>8294</v>
      </c>
      <c r="P1904">
        <f t="shared" si="175"/>
        <v>1</v>
      </c>
      <c r="Q1904" t="str">
        <f t="shared" si="178"/>
        <v>technology</v>
      </c>
      <c r="R1904" t="str">
        <f t="shared" si="179"/>
        <v>gadgets</v>
      </c>
      <c r="S1904" s="10">
        <f t="shared" si="176"/>
        <v>42037.789895833332</v>
      </c>
      <c r="T1904" s="10">
        <f t="shared" si="177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6">
        <f t="shared" si="174"/>
        <v>34.1</v>
      </c>
      <c r="N1905" t="b">
        <v>0</v>
      </c>
      <c r="O1905" t="s">
        <v>8294</v>
      </c>
      <c r="P1905">
        <f t="shared" si="175"/>
        <v>47</v>
      </c>
      <c r="Q1905" t="str">
        <f t="shared" si="178"/>
        <v>technology</v>
      </c>
      <c r="R1905" t="str">
        <f t="shared" si="179"/>
        <v>gadgets</v>
      </c>
      <c r="S1905" s="10">
        <f t="shared" si="176"/>
        <v>42702.770729166667</v>
      </c>
      <c r="T1905" s="10">
        <f t="shared" si="177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6">
        <f t="shared" si="174"/>
        <v>25</v>
      </c>
      <c r="N1906" t="b">
        <v>0</v>
      </c>
      <c r="O1906" t="s">
        <v>8294</v>
      </c>
      <c r="P1906">
        <f t="shared" si="175"/>
        <v>0</v>
      </c>
      <c r="Q1906" t="str">
        <f t="shared" si="178"/>
        <v>technology</v>
      </c>
      <c r="R1906" t="str">
        <f t="shared" si="179"/>
        <v>gadgets</v>
      </c>
      <c r="S1906" s="10">
        <f t="shared" si="176"/>
        <v>42326.685428240744</v>
      </c>
      <c r="T1906" s="10">
        <f t="shared" si="177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6">
        <f t="shared" si="174"/>
        <v>10.5</v>
      </c>
      <c r="N1907" t="b">
        <v>0</v>
      </c>
      <c r="O1907" t="s">
        <v>8294</v>
      </c>
      <c r="P1907">
        <f t="shared" si="175"/>
        <v>0</v>
      </c>
      <c r="Q1907" t="str">
        <f t="shared" si="178"/>
        <v>technology</v>
      </c>
      <c r="R1907" t="str">
        <f t="shared" si="179"/>
        <v>gadgets</v>
      </c>
      <c r="S1907" s="10">
        <f t="shared" si="176"/>
        <v>41859.925856481481</v>
      </c>
      <c r="T1907" s="10">
        <f t="shared" si="177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6">
        <f t="shared" si="174"/>
        <v>215.96</v>
      </c>
      <c r="N1908" t="b">
        <v>0</v>
      </c>
      <c r="O1908" t="s">
        <v>8294</v>
      </c>
      <c r="P1908">
        <f t="shared" si="175"/>
        <v>43</v>
      </c>
      <c r="Q1908" t="str">
        <f t="shared" si="178"/>
        <v>technology</v>
      </c>
      <c r="R1908" t="str">
        <f t="shared" si="179"/>
        <v>gadgets</v>
      </c>
      <c r="S1908" s="10">
        <f t="shared" si="176"/>
        <v>42514.671099537038</v>
      </c>
      <c r="T1908" s="10">
        <f t="shared" si="177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6">
        <f t="shared" si="174"/>
        <v>21.25</v>
      </c>
      <c r="N1909" t="b">
        <v>0</v>
      </c>
      <c r="O1909" t="s">
        <v>8294</v>
      </c>
      <c r="P1909">
        <f t="shared" si="175"/>
        <v>0</v>
      </c>
      <c r="Q1909" t="str">
        <f t="shared" si="178"/>
        <v>technology</v>
      </c>
      <c r="R1909" t="str">
        <f t="shared" si="179"/>
        <v>gadgets</v>
      </c>
      <c r="S1909" s="10">
        <f t="shared" si="176"/>
        <v>41767.587094907409</v>
      </c>
      <c r="T1909" s="10">
        <f t="shared" si="177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6">
        <f t="shared" si="174"/>
        <v>108.25</v>
      </c>
      <c r="N1910" t="b">
        <v>0</v>
      </c>
      <c r="O1910" t="s">
        <v>8294</v>
      </c>
      <c r="P1910">
        <f t="shared" si="175"/>
        <v>2</v>
      </c>
      <c r="Q1910" t="str">
        <f t="shared" si="178"/>
        <v>technology</v>
      </c>
      <c r="R1910" t="str">
        <f t="shared" si="179"/>
        <v>gadgets</v>
      </c>
      <c r="S1910" s="10">
        <f t="shared" si="176"/>
        <v>42703.917824074073</v>
      </c>
      <c r="T1910" s="10">
        <f t="shared" si="177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6">
        <f t="shared" si="174"/>
        <v>129.97</v>
      </c>
      <c r="N1911" t="b">
        <v>0</v>
      </c>
      <c r="O1911" t="s">
        <v>8294</v>
      </c>
      <c r="P1911">
        <f t="shared" si="175"/>
        <v>14</v>
      </c>
      <c r="Q1911" t="str">
        <f t="shared" si="178"/>
        <v>technology</v>
      </c>
      <c r="R1911" t="str">
        <f t="shared" si="179"/>
        <v>gadgets</v>
      </c>
      <c r="S1911" s="10">
        <f t="shared" si="176"/>
        <v>41905.429155092592</v>
      </c>
      <c r="T1911" s="10">
        <f t="shared" si="177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6">
        <f t="shared" si="174"/>
        <v>117.49</v>
      </c>
      <c r="N1912" t="b">
        <v>0</v>
      </c>
      <c r="O1912" t="s">
        <v>8294</v>
      </c>
      <c r="P1912">
        <f t="shared" si="175"/>
        <v>39</v>
      </c>
      <c r="Q1912" t="str">
        <f t="shared" si="178"/>
        <v>technology</v>
      </c>
      <c r="R1912" t="str">
        <f t="shared" si="179"/>
        <v>gadgets</v>
      </c>
      <c r="S1912" s="10">
        <f t="shared" si="176"/>
        <v>42264.963159722218</v>
      </c>
      <c r="T1912" s="10">
        <f t="shared" si="177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6">
        <f t="shared" si="174"/>
        <v>10</v>
      </c>
      <c r="N1913" t="b">
        <v>0</v>
      </c>
      <c r="O1913" t="s">
        <v>8294</v>
      </c>
      <c r="P1913">
        <f t="shared" si="175"/>
        <v>0</v>
      </c>
      <c r="Q1913" t="str">
        <f t="shared" si="178"/>
        <v>technology</v>
      </c>
      <c r="R1913" t="str">
        <f t="shared" si="179"/>
        <v>gadgets</v>
      </c>
      <c r="S1913" s="10">
        <f t="shared" si="176"/>
        <v>41830.033958333333</v>
      </c>
      <c r="T1913" s="10">
        <f t="shared" si="177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6">
        <f t="shared" si="174"/>
        <v>70.599999999999994</v>
      </c>
      <c r="N1914" t="b">
        <v>0</v>
      </c>
      <c r="O1914" t="s">
        <v>8294</v>
      </c>
      <c r="P1914">
        <f t="shared" si="175"/>
        <v>59</v>
      </c>
      <c r="Q1914" t="str">
        <f t="shared" si="178"/>
        <v>technology</v>
      </c>
      <c r="R1914" t="str">
        <f t="shared" si="179"/>
        <v>gadgets</v>
      </c>
      <c r="S1914" s="10">
        <f t="shared" si="176"/>
        <v>42129.226388888885</v>
      </c>
      <c r="T1914" s="10">
        <f t="shared" si="177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6">
        <f t="shared" si="174"/>
        <v>24.5</v>
      </c>
      <c r="N1915" t="b">
        <v>0</v>
      </c>
      <c r="O1915" t="s">
        <v>8294</v>
      </c>
      <c r="P1915">
        <f t="shared" si="175"/>
        <v>1</v>
      </c>
      <c r="Q1915" t="str">
        <f t="shared" si="178"/>
        <v>technology</v>
      </c>
      <c r="R1915" t="str">
        <f t="shared" si="179"/>
        <v>gadgets</v>
      </c>
      <c r="S1915" s="10">
        <f t="shared" si="176"/>
        <v>41890.511319444442</v>
      </c>
      <c r="T1915" s="10">
        <f t="shared" si="177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6">
        <f t="shared" si="174"/>
        <v>30</v>
      </c>
      <c r="N1916" t="b">
        <v>0</v>
      </c>
      <c r="O1916" t="s">
        <v>8294</v>
      </c>
      <c r="P1916">
        <f t="shared" si="175"/>
        <v>9</v>
      </c>
      <c r="Q1916" t="str">
        <f t="shared" si="178"/>
        <v>technology</v>
      </c>
      <c r="R1916" t="str">
        <f t="shared" si="179"/>
        <v>gadgets</v>
      </c>
      <c r="S1916" s="10">
        <f t="shared" si="176"/>
        <v>41929.174456018518</v>
      </c>
      <c r="T1916" s="10">
        <f t="shared" si="177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6">
        <f t="shared" si="174"/>
        <v>2</v>
      </c>
      <c r="N1917" t="b">
        <v>0</v>
      </c>
      <c r="O1917" t="s">
        <v>8294</v>
      </c>
      <c r="P1917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0">
        <f t="shared" si="176"/>
        <v>41864.04886574074</v>
      </c>
      <c r="T1917" s="10">
        <f t="shared" si="177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6">
        <f t="shared" si="174"/>
        <v>17</v>
      </c>
      <c r="N1918" t="b">
        <v>0</v>
      </c>
      <c r="O1918" t="s">
        <v>8294</v>
      </c>
      <c r="P1918">
        <f t="shared" si="175"/>
        <v>1</v>
      </c>
      <c r="Q1918" t="str">
        <f t="shared" si="178"/>
        <v>technology</v>
      </c>
      <c r="R1918" t="str">
        <f t="shared" si="179"/>
        <v>gadgets</v>
      </c>
      <c r="S1918" s="10">
        <f t="shared" si="176"/>
        <v>42656.717303240745</v>
      </c>
      <c r="T1918" s="10">
        <f t="shared" si="177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6">
        <f t="shared" si="174"/>
        <v>2928.93</v>
      </c>
      <c r="N1919" t="b">
        <v>0</v>
      </c>
      <c r="O1919" t="s">
        <v>8294</v>
      </c>
      <c r="P1919">
        <f t="shared" si="175"/>
        <v>53</v>
      </c>
      <c r="Q1919" t="str">
        <f t="shared" si="178"/>
        <v>technology</v>
      </c>
      <c r="R1919" t="str">
        <f t="shared" si="179"/>
        <v>gadgets</v>
      </c>
      <c r="S1919" s="10">
        <f t="shared" si="176"/>
        <v>42746.270057870366</v>
      </c>
      <c r="T1919" s="10">
        <f t="shared" si="177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6">
        <f t="shared" si="174"/>
        <v>28.89</v>
      </c>
      <c r="N1920" t="b">
        <v>0</v>
      </c>
      <c r="O1920" t="s">
        <v>8294</v>
      </c>
      <c r="P1920">
        <f t="shared" si="175"/>
        <v>1</v>
      </c>
      <c r="Q1920" t="str">
        <f t="shared" si="178"/>
        <v>technology</v>
      </c>
      <c r="R1920" t="str">
        <f t="shared" si="179"/>
        <v>gadgets</v>
      </c>
      <c r="S1920" s="10">
        <f t="shared" si="176"/>
        <v>41828.789942129632</v>
      </c>
      <c r="T1920" s="10">
        <f t="shared" si="177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6">
        <f t="shared" si="174"/>
        <v>29.63</v>
      </c>
      <c r="N1921" t="b">
        <v>0</v>
      </c>
      <c r="O1921" t="s">
        <v>8294</v>
      </c>
      <c r="P1921">
        <f t="shared" si="175"/>
        <v>47</v>
      </c>
      <c r="Q1921" t="str">
        <f t="shared" si="178"/>
        <v>technology</v>
      </c>
      <c r="R1921" t="str">
        <f t="shared" si="179"/>
        <v>gadgets</v>
      </c>
      <c r="S1921" s="10">
        <f t="shared" si="176"/>
        <v>42113.875567129624</v>
      </c>
      <c r="T1921" s="10">
        <f t="shared" si="177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6">
        <f t="shared" ref="M1922:M1985" si="180">ROUND(SUM(E1922/L1922),2)</f>
        <v>40.98</v>
      </c>
      <c r="N1922" t="b">
        <v>0</v>
      </c>
      <c r="O1922" t="s">
        <v>8294</v>
      </c>
      <c r="P1922">
        <f t="shared" ref="P1922:P1985" si="181">+ROUND(SUM(E1922/D1922)*100,0)</f>
        <v>43</v>
      </c>
      <c r="Q1922" t="str">
        <f t="shared" si="178"/>
        <v>technology</v>
      </c>
      <c r="R1922" t="str">
        <f t="shared" si="179"/>
        <v>gadgets</v>
      </c>
      <c r="S1922" s="10">
        <f t="shared" ref="S1922:S1985" si="182">(((J1922/60)/60)/24)+DATE(1970,1,1)</f>
        <v>42270.875706018516</v>
      </c>
      <c r="T1922" s="10">
        <f t="shared" ref="T1922:T1985" si="183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6">
        <f t="shared" si="180"/>
        <v>54</v>
      </c>
      <c r="N1923" t="b">
        <v>1</v>
      </c>
      <c r="O1923" t="s">
        <v>8279</v>
      </c>
      <c r="P1923">
        <f t="shared" si="181"/>
        <v>137</v>
      </c>
      <c r="Q1923" t="str">
        <f t="shared" ref="Q1923:Q1986" si="184">LEFT(O1923,FIND("/",O1923)-1)</f>
        <v>music</v>
      </c>
      <c r="R1923" t="str">
        <f t="shared" ref="R1923:R1986" si="185">RIGHT(O1923,LEN(O1923)-FIND("/",O1923))</f>
        <v>indie rock</v>
      </c>
      <c r="S1923" s="10">
        <f t="shared" si="182"/>
        <v>41074.221562500003</v>
      </c>
      <c r="T1923" s="10">
        <f t="shared" si="183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6">
        <f t="shared" si="180"/>
        <v>36.11</v>
      </c>
      <c r="N1924" t="b">
        <v>1</v>
      </c>
      <c r="O1924" t="s">
        <v>8279</v>
      </c>
      <c r="P1924">
        <f t="shared" si="181"/>
        <v>116</v>
      </c>
      <c r="Q1924" t="str">
        <f t="shared" si="184"/>
        <v>music</v>
      </c>
      <c r="R1924" t="str">
        <f t="shared" si="185"/>
        <v>indie rock</v>
      </c>
      <c r="S1924" s="10">
        <f t="shared" si="182"/>
        <v>41590.255868055552</v>
      </c>
      <c r="T1924" s="10">
        <f t="shared" si="18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6">
        <f t="shared" si="180"/>
        <v>23.15</v>
      </c>
      <c r="N1925" t="b">
        <v>1</v>
      </c>
      <c r="O1925" t="s">
        <v>8279</v>
      </c>
      <c r="P1925">
        <f t="shared" si="181"/>
        <v>241</v>
      </c>
      <c r="Q1925" t="str">
        <f t="shared" si="184"/>
        <v>music</v>
      </c>
      <c r="R1925" t="str">
        <f t="shared" si="185"/>
        <v>indie rock</v>
      </c>
      <c r="S1925" s="10">
        <f t="shared" si="182"/>
        <v>40772.848749999997</v>
      </c>
      <c r="T1925" s="10">
        <f t="shared" si="18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6">
        <f t="shared" si="180"/>
        <v>104</v>
      </c>
      <c r="N1926" t="b">
        <v>1</v>
      </c>
      <c r="O1926" t="s">
        <v>8279</v>
      </c>
      <c r="P1926">
        <f t="shared" si="181"/>
        <v>114</v>
      </c>
      <c r="Q1926" t="str">
        <f t="shared" si="184"/>
        <v>music</v>
      </c>
      <c r="R1926" t="str">
        <f t="shared" si="185"/>
        <v>indie rock</v>
      </c>
      <c r="S1926" s="10">
        <f t="shared" si="182"/>
        <v>41626.761053240742</v>
      </c>
      <c r="T1926" s="10">
        <f t="shared" si="18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6">
        <f t="shared" si="180"/>
        <v>31.83</v>
      </c>
      <c r="N1927" t="b">
        <v>1</v>
      </c>
      <c r="O1927" t="s">
        <v>8279</v>
      </c>
      <c r="P1927">
        <f t="shared" si="181"/>
        <v>110</v>
      </c>
      <c r="Q1927" t="str">
        <f t="shared" si="184"/>
        <v>music</v>
      </c>
      <c r="R1927" t="str">
        <f t="shared" si="185"/>
        <v>indie rock</v>
      </c>
      <c r="S1927" s="10">
        <f t="shared" si="182"/>
        <v>41535.90148148148</v>
      </c>
      <c r="T1927" s="10">
        <f t="shared" si="18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6">
        <f t="shared" si="180"/>
        <v>27.39</v>
      </c>
      <c r="N1928" t="b">
        <v>1</v>
      </c>
      <c r="O1928" t="s">
        <v>8279</v>
      </c>
      <c r="P1928">
        <f t="shared" si="181"/>
        <v>195</v>
      </c>
      <c r="Q1928" t="str">
        <f t="shared" si="184"/>
        <v>music</v>
      </c>
      <c r="R1928" t="str">
        <f t="shared" si="185"/>
        <v>indie rock</v>
      </c>
      <c r="S1928" s="10">
        <f t="shared" si="182"/>
        <v>40456.954351851848</v>
      </c>
      <c r="T1928" s="10">
        <f t="shared" si="18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6">
        <f t="shared" si="180"/>
        <v>56.36</v>
      </c>
      <c r="N1929" t="b">
        <v>1</v>
      </c>
      <c r="O1929" t="s">
        <v>8279</v>
      </c>
      <c r="P1929">
        <f t="shared" si="181"/>
        <v>103</v>
      </c>
      <c r="Q1929" t="str">
        <f t="shared" si="184"/>
        <v>music</v>
      </c>
      <c r="R1929" t="str">
        <f t="shared" si="185"/>
        <v>indie rock</v>
      </c>
      <c r="S1929" s="10">
        <f t="shared" si="182"/>
        <v>40960.861562500002</v>
      </c>
      <c r="T1929" s="10">
        <f t="shared" si="18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6">
        <f t="shared" si="180"/>
        <v>77.349999999999994</v>
      </c>
      <c r="N1930" t="b">
        <v>1</v>
      </c>
      <c r="O1930" t="s">
        <v>8279</v>
      </c>
      <c r="P1930">
        <f t="shared" si="181"/>
        <v>103</v>
      </c>
      <c r="Q1930" t="str">
        <f t="shared" si="184"/>
        <v>music</v>
      </c>
      <c r="R1930" t="str">
        <f t="shared" si="185"/>
        <v>indie rock</v>
      </c>
      <c r="S1930" s="10">
        <f t="shared" si="182"/>
        <v>41371.648078703707</v>
      </c>
      <c r="T1930" s="10">
        <f t="shared" si="18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6">
        <f t="shared" si="180"/>
        <v>42.8</v>
      </c>
      <c r="N1931" t="b">
        <v>1</v>
      </c>
      <c r="O1931" t="s">
        <v>8279</v>
      </c>
      <c r="P1931">
        <f t="shared" si="181"/>
        <v>100</v>
      </c>
      <c r="Q1931" t="str">
        <f t="shared" si="184"/>
        <v>music</v>
      </c>
      <c r="R1931" t="str">
        <f t="shared" si="185"/>
        <v>indie rock</v>
      </c>
      <c r="S1931" s="10">
        <f t="shared" si="182"/>
        <v>40687.021597222221</v>
      </c>
      <c r="T1931" s="10">
        <f t="shared" si="18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6">
        <f t="shared" si="180"/>
        <v>48.85</v>
      </c>
      <c r="N1932" t="b">
        <v>1</v>
      </c>
      <c r="O1932" t="s">
        <v>8279</v>
      </c>
      <c r="P1932">
        <f t="shared" si="181"/>
        <v>127</v>
      </c>
      <c r="Q1932" t="str">
        <f t="shared" si="184"/>
        <v>music</v>
      </c>
      <c r="R1932" t="str">
        <f t="shared" si="185"/>
        <v>indie rock</v>
      </c>
      <c r="S1932" s="10">
        <f t="shared" si="182"/>
        <v>41402.558819444443</v>
      </c>
      <c r="T1932" s="10">
        <f t="shared" si="18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6">
        <f t="shared" si="180"/>
        <v>48.24</v>
      </c>
      <c r="N1933" t="b">
        <v>1</v>
      </c>
      <c r="O1933" t="s">
        <v>8279</v>
      </c>
      <c r="P1933">
        <f t="shared" si="181"/>
        <v>121</v>
      </c>
      <c r="Q1933" t="str">
        <f t="shared" si="184"/>
        <v>music</v>
      </c>
      <c r="R1933" t="str">
        <f t="shared" si="185"/>
        <v>indie rock</v>
      </c>
      <c r="S1933" s="10">
        <f t="shared" si="182"/>
        <v>41037.892465277779</v>
      </c>
      <c r="T1933" s="10">
        <f t="shared" si="18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6">
        <f t="shared" si="180"/>
        <v>70.209999999999994</v>
      </c>
      <c r="N1934" t="b">
        <v>1</v>
      </c>
      <c r="O1934" t="s">
        <v>8279</v>
      </c>
      <c r="P1934">
        <f t="shared" si="181"/>
        <v>107</v>
      </c>
      <c r="Q1934" t="str">
        <f t="shared" si="184"/>
        <v>music</v>
      </c>
      <c r="R1934" t="str">
        <f t="shared" si="185"/>
        <v>indie rock</v>
      </c>
      <c r="S1934" s="10">
        <f t="shared" si="182"/>
        <v>40911.809872685182</v>
      </c>
      <c r="T1934" s="10">
        <f t="shared" si="18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6">
        <f t="shared" si="180"/>
        <v>94.05</v>
      </c>
      <c r="N1935" t="b">
        <v>1</v>
      </c>
      <c r="O1935" t="s">
        <v>8279</v>
      </c>
      <c r="P1935">
        <f t="shared" si="181"/>
        <v>172</v>
      </c>
      <c r="Q1935" t="str">
        <f t="shared" si="184"/>
        <v>music</v>
      </c>
      <c r="R1935" t="str">
        <f t="shared" si="185"/>
        <v>indie rock</v>
      </c>
      <c r="S1935" s="10">
        <f t="shared" si="182"/>
        <v>41879.130868055552</v>
      </c>
      <c r="T1935" s="10">
        <f t="shared" si="18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6">
        <f t="shared" si="180"/>
        <v>80.27</v>
      </c>
      <c r="N1936" t="b">
        <v>1</v>
      </c>
      <c r="O1936" t="s">
        <v>8279</v>
      </c>
      <c r="P1936">
        <f t="shared" si="181"/>
        <v>124</v>
      </c>
      <c r="Q1936" t="str">
        <f t="shared" si="184"/>
        <v>music</v>
      </c>
      <c r="R1936" t="str">
        <f t="shared" si="185"/>
        <v>indie rock</v>
      </c>
      <c r="S1936" s="10">
        <f t="shared" si="182"/>
        <v>40865.867141203707</v>
      </c>
      <c r="T1936" s="10">
        <f t="shared" si="18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6">
        <f t="shared" si="180"/>
        <v>54.2</v>
      </c>
      <c r="N1937" t="b">
        <v>1</v>
      </c>
      <c r="O1937" t="s">
        <v>8279</v>
      </c>
      <c r="P1937">
        <f t="shared" si="181"/>
        <v>108</v>
      </c>
      <c r="Q1937" t="str">
        <f t="shared" si="184"/>
        <v>music</v>
      </c>
      <c r="R1937" t="str">
        <f t="shared" si="185"/>
        <v>indie rock</v>
      </c>
      <c r="S1937" s="10">
        <f t="shared" si="182"/>
        <v>41773.932534722226</v>
      </c>
      <c r="T1937" s="10">
        <f t="shared" si="18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6">
        <f t="shared" si="180"/>
        <v>60.27</v>
      </c>
      <c r="N1938" t="b">
        <v>1</v>
      </c>
      <c r="O1938" t="s">
        <v>8279</v>
      </c>
      <c r="P1938">
        <f t="shared" si="181"/>
        <v>117</v>
      </c>
      <c r="Q1938" t="str">
        <f t="shared" si="184"/>
        <v>music</v>
      </c>
      <c r="R1938" t="str">
        <f t="shared" si="185"/>
        <v>indie rock</v>
      </c>
      <c r="S1938" s="10">
        <f t="shared" si="182"/>
        <v>40852.889699074076</v>
      </c>
      <c r="T1938" s="10">
        <f t="shared" si="18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6">
        <f t="shared" si="180"/>
        <v>38.74</v>
      </c>
      <c r="N1939" t="b">
        <v>1</v>
      </c>
      <c r="O1939" t="s">
        <v>8279</v>
      </c>
      <c r="P1939">
        <f t="shared" si="181"/>
        <v>187</v>
      </c>
      <c r="Q1939" t="str">
        <f t="shared" si="184"/>
        <v>music</v>
      </c>
      <c r="R1939" t="str">
        <f t="shared" si="185"/>
        <v>indie rock</v>
      </c>
      <c r="S1939" s="10">
        <f t="shared" si="182"/>
        <v>41059.118993055556</v>
      </c>
      <c r="T1939" s="10">
        <f t="shared" si="18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6">
        <f t="shared" si="180"/>
        <v>152.54</v>
      </c>
      <c r="N1940" t="b">
        <v>1</v>
      </c>
      <c r="O1940" t="s">
        <v>8279</v>
      </c>
      <c r="P1940">
        <f t="shared" si="181"/>
        <v>116</v>
      </c>
      <c r="Q1940" t="str">
        <f t="shared" si="184"/>
        <v>music</v>
      </c>
      <c r="R1940" t="str">
        <f t="shared" si="185"/>
        <v>indie rock</v>
      </c>
      <c r="S1940" s="10">
        <f t="shared" si="182"/>
        <v>41426.259618055556</v>
      </c>
      <c r="T1940" s="10">
        <f t="shared" si="18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6">
        <f t="shared" si="180"/>
        <v>115.31</v>
      </c>
      <c r="N1941" t="b">
        <v>1</v>
      </c>
      <c r="O1941" t="s">
        <v>8279</v>
      </c>
      <c r="P1941">
        <f t="shared" si="181"/>
        <v>111</v>
      </c>
      <c r="Q1941" t="str">
        <f t="shared" si="184"/>
        <v>music</v>
      </c>
      <c r="R1941" t="str">
        <f t="shared" si="185"/>
        <v>indie rock</v>
      </c>
      <c r="S1941" s="10">
        <f t="shared" si="182"/>
        <v>41313.985046296293</v>
      </c>
      <c r="T1941" s="10">
        <f t="shared" si="18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6">
        <f t="shared" si="180"/>
        <v>35.840000000000003</v>
      </c>
      <c r="N1942" t="b">
        <v>1</v>
      </c>
      <c r="O1942" t="s">
        <v>8279</v>
      </c>
      <c r="P1942">
        <f t="shared" si="181"/>
        <v>171</v>
      </c>
      <c r="Q1942" t="str">
        <f t="shared" si="184"/>
        <v>music</v>
      </c>
      <c r="R1942" t="str">
        <f t="shared" si="185"/>
        <v>indie rock</v>
      </c>
      <c r="S1942" s="10">
        <f t="shared" si="182"/>
        <v>40670.507326388892</v>
      </c>
      <c r="T1942" s="10">
        <f t="shared" si="18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6">
        <f t="shared" si="180"/>
        <v>64.569999999999993</v>
      </c>
      <c r="N1943" t="b">
        <v>1</v>
      </c>
      <c r="O1943" t="s">
        <v>8295</v>
      </c>
      <c r="P1943">
        <f t="shared" si="181"/>
        <v>126</v>
      </c>
      <c r="Q1943" t="str">
        <f t="shared" si="184"/>
        <v>technology</v>
      </c>
      <c r="R1943" t="str">
        <f t="shared" si="185"/>
        <v>hardware</v>
      </c>
      <c r="S1943" s="10">
        <f t="shared" si="182"/>
        <v>41744.290868055556</v>
      </c>
      <c r="T1943" s="10">
        <f t="shared" si="18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6">
        <f t="shared" si="180"/>
        <v>87.44</v>
      </c>
      <c r="N1944" t="b">
        <v>1</v>
      </c>
      <c r="O1944" t="s">
        <v>8295</v>
      </c>
      <c r="P1944">
        <f t="shared" si="181"/>
        <v>138</v>
      </c>
      <c r="Q1944" t="str">
        <f t="shared" si="184"/>
        <v>technology</v>
      </c>
      <c r="R1944" t="str">
        <f t="shared" si="185"/>
        <v>hardware</v>
      </c>
      <c r="S1944" s="10">
        <f t="shared" si="182"/>
        <v>40638.828009259261</v>
      </c>
      <c r="T1944" s="10">
        <f t="shared" si="18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6">
        <f t="shared" si="180"/>
        <v>68.819999999999993</v>
      </c>
      <c r="N1945" t="b">
        <v>1</v>
      </c>
      <c r="O1945" t="s">
        <v>8295</v>
      </c>
      <c r="P1945">
        <f t="shared" si="181"/>
        <v>1705</v>
      </c>
      <c r="Q1945" t="str">
        <f t="shared" si="184"/>
        <v>technology</v>
      </c>
      <c r="R1945" t="str">
        <f t="shared" si="185"/>
        <v>hardware</v>
      </c>
      <c r="S1945" s="10">
        <f t="shared" si="182"/>
        <v>42548.269861111112</v>
      </c>
      <c r="T1945" s="10">
        <f t="shared" si="18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6">
        <f t="shared" si="180"/>
        <v>176.2</v>
      </c>
      <c r="N1946" t="b">
        <v>1</v>
      </c>
      <c r="O1946" t="s">
        <v>8295</v>
      </c>
      <c r="P1946">
        <f t="shared" si="181"/>
        <v>788</v>
      </c>
      <c r="Q1946" t="str">
        <f t="shared" si="184"/>
        <v>technology</v>
      </c>
      <c r="R1946" t="str">
        <f t="shared" si="185"/>
        <v>hardware</v>
      </c>
      <c r="S1946" s="10">
        <f t="shared" si="182"/>
        <v>41730.584374999999</v>
      </c>
      <c r="T1946" s="10">
        <f t="shared" si="18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6">
        <f t="shared" si="180"/>
        <v>511.79</v>
      </c>
      <c r="N1947" t="b">
        <v>1</v>
      </c>
      <c r="O1947" t="s">
        <v>8295</v>
      </c>
      <c r="P1947">
        <f t="shared" si="181"/>
        <v>348</v>
      </c>
      <c r="Q1947" t="str">
        <f t="shared" si="184"/>
        <v>technology</v>
      </c>
      <c r="R1947" t="str">
        <f t="shared" si="185"/>
        <v>hardware</v>
      </c>
      <c r="S1947" s="10">
        <f t="shared" si="182"/>
        <v>42157.251828703709</v>
      </c>
      <c r="T1947" s="10">
        <f t="shared" si="18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6">
        <f t="shared" si="180"/>
        <v>160.44</v>
      </c>
      <c r="N1948" t="b">
        <v>1</v>
      </c>
      <c r="O1948" t="s">
        <v>8295</v>
      </c>
      <c r="P1948">
        <f t="shared" si="181"/>
        <v>150</v>
      </c>
      <c r="Q1948" t="str">
        <f t="shared" si="184"/>
        <v>technology</v>
      </c>
      <c r="R1948" t="str">
        <f t="shared" si="185"/>
        <v>hardware</v>
      </c>
      <c r="S1948" s="10">
        <f t="shared" si="182"/>
        <v>41689.150011574071</v>
      </c>
      <c r="T1948" s="10">
        <f t="shared" si="18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6">
        <f t="shared" si="180"/>
        <v>35</v>
      </c>
      <c r="N1949" t="b">
        <v>1</v>
      </c>
      <c r="O1949" t="s">
        <v>8295</v>
      </c>
      <c r="P1949">
        <f t="shared" si="181"/>
        <v>101</v>
      </c>
      <c r="Q1949" t="str">
        <f t="shared" si="184"/>
        <v>technology</v>
      </c>
      <c r="R1949" t="str">
        <f t="shared" si="185"/>
        <v>hardware</v>
      </c>
      <c r="S1949" s="10">
        <f t="shared" si="182"/>
        <v>40102.918055555558</v>
      </c>
      <c r="T1949" s="10">
        <f t="shared" si="18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6">
        <f t="shared" si="180"/>
        <v>188.51</v>
      </c>
      <c r="N1950" t="b">
        <v>1</v>
      </c>
      <c r="O1950" t="s">
        <v>8295</v>
      </c>
      <c r="P1950">
        <f t="shared" si="181"/>
        <v>800</v>
      </c>
      <c r="Q1950" t="str">
        <f t="shared" si="184"/>
        <v>technology</v>
      </c>
      <c r="R1950" t="str">
        <f t="shared" si="185"/>
        <v>hardware</v>
      </c>
      <c r="S1950" s="10">
        <f t="shared" si="182"/>
        <v>42473.604270833333</v>
      </c>
      <c r="T1950" s="10">
        <f t="shared" si="18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6">
        <f t="shared" si="180"/>
        <v>56.2</v>
      </c>
      <c r="N1951" t="b">
        <v>1</v>
      </c>
      <c r="O1951" t="s">
        <v>8295</v>
      </c>
      <c r="P1951">
        <f t="shared" si="181"/>
        <v>106</v>
      </c>
      <c r="Q1951" t="str">
        <f t="shared" si="184"/>
        <v>technology</v>
      </c>
      <c r="R1951" t="str">
        <f t="shared" si="185"/>
        <v>hardware</v>
      </c>
      <c r="S1951" s="10">
        <f t="shared" si="182"/>
        <v>41800.423043981478</v>
      </c>
      <c r="T1951" s="10">
        <f t="shared" si="18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6">
        <f t="shared" si="180"/>
        <v>51.31</v>
      </c>
      <c r="N1952" t="b">
        <v>1</v>
      </c>
      <c r="O1952" t="s">
        <v>8295</v>
      </c>
      <c r="P1952">
        <f t="shared" si="181"/>
        <v>201</v>
      </c>
      <c r="Q1952" t="str">
        <f t="shared" si="184"/>
        <v>technology</v>
      </c>
      <c r="R1952" t="str">
        <f t="shared" si="185"/>
        <v>hardware</v>
      </c>
      <c r="S1952" s="10">
        <f t="shared" si="182"/>
        <v>40624.181400462963</v>
      </c>
      <c r="T1952" s="10">
        <f t="shared" si="18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6">
        <f t="shared" si="180"/>
        <v>127.36</v>
      </c>
      <c r="N1953" t="b">
        <v>1</v>
      </c>
      <c r="O1953" t="s">
        <v>8295</v>
      </c>
      <c r="P1953">
        <f t="shared" si="181"/>
        <v>212</v>
      </c>
      <c r="Q1953" t="str">
        <f t="shared" si="184"/>
        <v>technology</v>
      </c>
      <c r="R1953" t="str">
        <f t="shared" si="185"/>
        <v>hardware</v>
      </c>
      <c r="S1953" s="10">
        <f t="shared" si="182"/>
        <v>42651.420567129629</v>
      </c>
      <c r="T1953" s="10">
        <f t="shared" si="18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6">
        <f t="shared" si="180"/>
        <v>101.86</v>
      </c>
      <c r="N1954" t="b">
        <v>1</v>
      </c>
      <c r="O1954" t="s">
        <v>8295</v>
      </c>
      <c r="P1954">
        <f t="shared" si="181"/>
        <v>198</v>
      </c>
      <c r="Q1954" t="str">
        <f t="shared" si="184"/>
        <v>technology</v>
      </c>
      <c r="R1954" t="str">
        <f t="shared" si="185"/>
        <v>hardware</v>
      </c>
      <c r="S1954" s="10">
        <f t="shared" si="182"/>
        <v>41526.60665509259</v>
      </c>
      <c r="T1954" s="10">
        <f t="shared" si="18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6">
        <f t="shared" si="180"/>
        <v>230.56</v>
      </c>
      <c r="N1955" t="b">
        <v>1</v>
      </c>
      <c r="O1955" t="s">
        <v>8295</v>
      </c>
      <c r="P1955">
        <f t="shared" si="181"/>
        <v>226</v>
      </c>
      <c r="Q1955" t="str">
        <f t="shared" si="184"/>
        <v>technology</v>
      </c>
      <c r="R1955" t="str">
        <f t="shared" si="185"/>
        <v>hardware</v>
      </c>
      <c r="S1955" s="10">
        <f t="shared" si="182"/>
        <v>40941.199826388889</v>
      </c>
      <c r="T1955" s="10">
        <f t="shared" si="18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6">
        <f t="shared" si="180"/>
        <v>842.11</v>
      </c>
      <c r="N1956" t="b">
        <v>1</v>
      </c>
      <c r="O1956" t="s">
        <v>8295</v>
      </c>
      <c r="P1956">
        <f t="shared" si="181"/>
        <v>699</v>
      </c>
      <c r="Q1956" t="str">
        <f t="shared" si="184"/>
        <v>technology</v>
      </c>
      <c r="R1956" t="str">
        <f t="shared" si="185"/>
        <v>hardware</v>
      </c>
      <c r="S1956" s="10">
        <f t="shared" si="182"/>
        <v>42394.580740740741</v>
      </c>
      <c r="T1956" s="10">
        <f t="shared" si="18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6">
        <f t="shared" si="180"/>
        <v>577.28</v>
      </c>
      <c r="N1957" t="b">
        <v>1</v>
      </c>
      <c r="O1957" t="s">
        <v>8295</v>
      </c>
      <c r="P1957">
        <f t="shared" si="181"/>
        <v>399</v>
      </c>
      <c r="Q1957" t="str">
        <f t="shared" si="184"/>
        <v>technology</v>
      </c>
      <c r="R1957" t="str">
        <f t="shared" si="185"/>
        <v>hardware</v>
      </c>
      <c r="S1957" s="10">
        <f t="shared" si="182"/>
        <v>41020.271770833337</v>
      </c>
      <c r="T1957" s="10">
        <f t="shared" si="18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6">
        <f t="shared" si="180"/>
        <v>483.34</v>
      </c>
      <c r="N1958" t="b">
        <v>1</v>
      </c>
      <c r="O1958" t="s">
        <v>8295</v>
      </c>
      <c r="P1958">
        <f t="shared" si="181"/>
        <v>294</v>
      </c>
      <c r="Q1958" t="str">
        <f t="shared" si="184"/>
        <v>technology</v>
      </c>
      <c r="R1958" t="str">
        <f t="shared" si="185"/>
        <v>hardware</v>
      </c>
      <c r="S1958" s="10">
        <f t="shared" si="182"/>
        <v>42067.923668981486</v>
      </c>
      <c r="T1958" s="10">
        <f t="shared" si="18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6">
        <f t="shared" si="180"/>
        <v>76.14</v>
      </c>
      <c r="N1959" t="b">
        <v>1</v>
      </c>
      <c r="O1959" t="s">
        <v>8295</v>
      </c>
      <c r="P1959">
        <f t="shared" si="181"/>
        <v>168</v>
      </c>
      <c r="Q1959" t="str">
        <f t="shared" si="184"/>
        <v>technology</v>
      </c>
      <c r="R1959" t="str">
        <f t="shared" si="185"/>
        <v>hardware</v>
      </c>
      <c r="S1959" s="10">
        <f t="shared" si="182"/>
        <v>41179.098530092589</v>
      </c>
      <c r="T1959" s="10">
        <f t="shared" si="18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6">
        <f t="shared" si="180"/>
        <v>74.11</v>
      </c>
      <c r="N1960" t="b">
        <v>1</v>
      </c>
      <c r="O1960" t="s">
        <v>8295</v>
      </c>
      <c r="P1960">
        <f t="shared" si="181"/>
        <v>1436</v>
      </c>
      <c r="Q1960" t="str">
        <f t="shared" si="184"/>
        <v>technology</v>
      </c>
      <c r="R1960" t="str">
        <f t="shared" si="185"/>
        <v>hardware</v>
      </c>
      <c r="S1960" s="10">
        <f t="shared" si="182"/>
        <v>41326.987974537034</v>
      </c>
      <c r="T1960" s="10">
        <f t="shared" si="18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6">
        <f t="shared" si="180"/>
        <v>36.97</v>
      </c>
      <c r="N1961" t="b">
        <v>1</v>
      </c>
      <c r="O1961" t="s">
        <v>8295</v>
      </c>
      <c r="P1961">
        <f t="shared" si="181"/>
        <v>157</v>
      </c>
      <c r="Q1961" t="str">
        <f t="shared" si="184"/>
        <v>technology</v>
      </c>
      <c r="R1961" t="str">
        <f t="shared" si="185"/>
        <v>hardware</v>
      </c>
      <c r="S1961" s="10">
        <f t="shared" si="182"/>
        <v>41871.845601851855</v>
      </c>
      <c r="T1961" s="10">
        <f t="shared" si="18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6">
        <f t="shared" si="180"/>
        <v>2500.9699999999998</v>
      </c>
      <c r="N1962" t="b">
        <v>1</v>
      </c>
      <c r="O1962" t="s">
        <v>8295</v>
      </c>
      <c r="P1962">
        <f t="shared" si="181"/>
        <v>118</v>
      </c>
      <c r="Q1962" t="str">
        <f t="shared" si="184"/>
        <v>technology</v>
      </c>
      <c r="R1962" t="str">
        <f t="shared" si="185"/>
        <v>hardware</v>
      </c>
      <c r="S1962" s="10">
        <f t="shared" si="182"/>
        <v>41964.362743055557</v>
      </c>
      <c r="T1962" s="10">
        <f t="shared" si="18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6">
        <f t="shared" si="180"/>
        <v>67.69</v>
      </c>
      <c r="N1963" t="b">
        <v>1</v>
      </c>
      <c r="O1963" t="s">
        <v>8295</v>
      </c>
      <c r="P1963">
        <f t="shared" si="181"/>
        <v>1105</v>
      </c>
      <c r="Q1963" t="str">
        <f t="shared" si="184"/>
        <v>technology</v>
      </c>
      <c r="R1963" t="str">
        <f t="shared" si="185"/>
        <v>hardware</v>
      </c>
      <c r="S1963" s="10">
        <f t="shared" si="182"/>
        <v>41148.194641203707</v>
      </c>
      <c r="T1963" s="10">
        <f t="shared" si="18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6">
        <f t="shared" si="180"/>
        <v>63.05</v>
      </c>
      <c r="N1964" t="b">
        <v>1</v>
      </c>
      <c r="O1964" t="s">
        <v>8295</v>
      </c>
      <c r="P1964">
        <f t="shared" si="181"/>
        <v>193</v>
      </c>
      <c r="Q1964" t="str">
        <f t="shared" si="184"/>
        <v>technology</v>
      </c>
      <c r="R1964" t="str">
        <f t="shared" si="185"/>
        <v>hardware</v>
      </c>
      <c r="S1964" s="10">
        <f t="shared" si="182"/>
        <v>41742.780509259261</v>
      </c>
      <c r="T1964" s="10">
        <f t="shared" si="18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6">
        <f t="shared" si="180"/>
        <v>117.6</v>
      </c>
      <c r="N1965" t="b">
        <v>1</v>
      </c>
      <c r="O1965" t="s">
        <v>8295</v>
      </c>
      <c r="P1965">
        <f t="shared" si="181"/>
        <v>127</v>
      </c>
      <c r="Q1965" t="str">
        <f t="shared" si="184"/>
        <v>technology</v>
      </c>
      <c r="R1965" t="str">
        <f t="shared" si="185"/>
        <v>hardware</v>
      </c>
      <c r="S1965" s="10">
        <f t="shared" si="182"/>
        <v>41863.429791666669</v>
      </c>
      <c r="T1965" s="10">
        <f t="shared" si="18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6">
        <f t="shared" si="180"/>
        <v>180.75</v>
      </c>
      <c r="N1966" t="b">
        <v>1</v>
      </c>
      <c r="O1966" t="s">
        <v>8295</v>
      </c>
      <c r="P1966">
        <f t="shared" si="181"/>
        <v>260</v>
      </c>
      <c r="Q1966" t="str">
        <f t="shared" si="184"/>
        <v>technology</v>
      </c>
      <c r="R1966" t="str">
        <f t="shared" si="185"/>
        <v>hardware</v>
      </c>
      <c r="S1966" s="10">
        <f t="shared" si="182"/>
        <v>42452.272824074069</v>
      </c>
      <c r="T1966" s="10">
        <f t="shared" si="18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6">
        <f t="shared" si="180"/>
        <v>127.32</v>
      </c>
      <c r="N1967" t="b">
        <v>1</v>
      </c>
      <c r="O1967" t="s">
        <v>8295</v>
      </c>
      <c r="P1967">
        <f t="shared" si="181"/>
        <v>262</v>
      </c>
      <c r="Q1967" t="str">
        <f t="shared" si="184"/>
        <v>technology</v>
      </c>
      <c r="R1967" t="str">
        <f t="shared" si="185"/>
        <v>hardware</v>
      </c>
      <c r="S1967" s="10">
        <f t="shared" si="182"/>
        <v>40898.089236111111</v>
      </c>
      <c r="T1967" s="10">
        <f t="shared" si="18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6">
        <f t="shared" si="180"/>
        <v>136.63999999999999</v>
      </c>
      <c r="N1968" t="b">
        <v>1</v>
      </c>
      <c r="O1968" t="s">
        <v>8295</v>
      </c>
      <c r="P1968">
        <f t="shared" si="181"/>
        <v>207</v>
      </c>
      <c r="Q1968" t="str">
        <f t="shared" si="184"/>
        <v>technology</v>
      </c>
      <c r="R1968" t="str">
        <f t="shared" si="185"/>
        <v>hardware</v>
      </c>
      <c r="S1968" s="10">
        <f t="shared" si="182"/>
        <v>41835.540486111109</v>
      </c>
      <c r="T1968" s="10">
        <f t="shared" si="18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6">
        <f t="shared" si="180"/>
        <v>182.78</v>
      </c>
      <c r="N1969" t="b">
        <v>1</v>
      </c>
      <c r="O1969" t="s">
        <v>8295</v>
      </c>
      <c r="P1969">
        <f t="shared" si="181"/>
        <v>370</v>
      </c>
      <c r="Q1969" t="str">
        <f t="shared" si="184"/>
        <v>technology</v>
      </c>
      <c r="R1969" t="str">
        <f t="shared" si="185"/>
        <v>hardware</v>
      </c>
      <c r="S1969" s="10">
        <f t="shared" si="182"/>
        <v>41730.663530092592</v>
      </c>
      <c r="T1969" s="10">
        <f t="shared" si="18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6">
        <f t="shared" si="180"/>
        <v>279.38</v>
      </c>
      <c r="N1970" t="b">
        <v>1</v>
      </c>
      <c r="O1970" t="s">
        <v>8295</v>
      </c>
      <c r="P1970">
        <f t="shared" si="181"/>
        <v>285</v>
      </c>
      <c r="Q1970" t="str">
        <f t="shared" si="184"/>
        <v>technology</v>
      </c>
      <c r="R1970" t="str">
        <f t="shared" si="185"/>
        <v>hardware</v>
      </c>
      <c r="S1970" s="10">
        <f t="shared" si="182"/>
        <v>42676.586979166663</v>
      </c>
      <c r="T1970" s="10">
        <f t="shared" si="18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6">
        <f t="shared" si="180"/>
        <v>61.38</v>
      </c>
      <c r="N1971" t="b">
        <v>1</v>
      </c>
      <c r="O1971" t="s">
        <v>8295</v>
      </c>
      <c r="P1971">
        <f t="shared" si="181"/>
        <v>579</v>
      </c>
      <c r="Q1971" t="str">
        <f t="shared" si="184"/>
        <v>technology</v>
      </c>
      <c r="R1971" t="str">
        <f t="shared" si="185"/>
        <v>hardware</v>
      </c>
      <c r="S1971" s="10">
        <f t="shared" si="182"/>
        <v>42557.792453703703</v>
      </c>
      <c r="T1971" s="10">
        <f t="shared" si="18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6">
        <f t="shared" si="180"/>
        <v>80.73</v>
      </c>
      <c r="N1972" t="b">
        <v>1</v>
      </c>
      <c r="O1972" t="s">
        <v>8295</v>
      </c>
      <c r="P1972">
        <f t="shared" si="181"/>
        <v>1132</v>
      </c>
      <c r="Q1972" t="str">
        <f t="shared" si="184"/>
        <v>technology</v>
      </c>
      <c r="R1972" t="str">
        <f t="shared" si="185"/>
        <v>hardware</v>
      </c>
      <c r="S1972" s="10">
        <f t="shared" si="182"/>
        <v>41324.193298611113</v>
      </c>
      <c r="T1972" s="10">
        <f t="shared" si="18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6">
        <f t="shared" si="180"/>
        <v>272.36</v>
      </c>
      <c r="N1973" t="b">
        <v>1</v>
      </c>
      <c r="O1973" t="s">
        <v>8295</v>
      </c>
      <c r="P1973">
        <f t="shared" si="181"/>
        <v>263</v>
      </c>
      <c r="Q1973" t="str">
        <f t="shared" si="184"/>
        <v>technology</v>
      </c>
      <c r="R1973" t="str">
        <f t="shared" si="185"/>
        <v>hardware</v>
      </c>
      <c r="S1973" s="10">
        <f t="shared" si="182"/>
        <v>41561.500706018516</v>
      </c>
      <c r="T1973" s="10">
        <f t="shared" si="18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6">
        <f t="shared" si="180"/>
        <v>70.849999999999994</v>
      </c>
      <c r="N1974" t="b">
        <v>1</v>
      </c>
      <c r="O1974" t="s">
        <v>8295</v>
      </c>
      <c r="P1974">
        <f t="shared" si="181"/>
        <v>674</v>
      </c>
      <c r="Q1974" t="str">
        <f t="shared" si="184"/>
        <v>technology</v>
      </c>
      <c r="R1974" t="str">
        <f t="shared" si="185"/>
        <v>hardware</v>
      </c>
      <c r="S1974" s="10">
        <f t="shared" si="182"/>
        <v>41201.012083333335</v>
      </c>
      <c r="T1974" s="10">
        <f t="shared" si="18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6">
        <f t="shared" si="180"/>
        <v>247.94</v>
      </c>
      <c r="N1975" t="b">
        <v>1</v>
      </c>
      <c r="O1975" t="s">
        <v>8295</v>
      </c>
      <c r="P1975">
        <f t="shared" si="181"/>
        <v>257</v>
      </c>
      <c r="Q1975" t="str">
        <f t="shared" si="184"/>
        <v>technology</v>
      </c>
      <c r="R1975" t="str">
        <f t="shared" si="185"/>
        <v>hardware</v>
      </c>
      <c r="S1975" s="10">
        <f t="shared" si="182"/>
        <v>42549.722962962958</v>
      </c>
      <c r="T1975" s="10">
        <f t="shared" si="18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6">
        <f t="shared" si="180"/>
        <v>186.81</v>
      </c>
      <c r="N1976" t="b">
        <v>1</v>
      </c>
      <c r="O1976" t="s">
        <v>8295</v>
      </c>
      <c r="P1976">
        <f t="shared" si="181"/>
        <v>375</v>
      </c>
      <c r="Q1976" t="str">
        <f t="shared" si="184"/>
        <v>technology</v>
      </c>
      <c r="R1976" t="str">
        <f t="shared" si="185"/>
        <v>hardware</v>
      </c>
      <c r="S1976" s="10">
        <f t="shared" si="182"/>
        <v>41445.334131944444</v>
      </c>
      <c r="T1976" s="10">
        <f t="shared" si="18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6">
        <f t="shared" si="180"/>
        <v>131.99</v>
      </c>
      <c r="N1977" t="b">
        <v>1</v>
      </c>
      <c r="O1977" t="s">
        <v>8295</v>
      </c>
      <c r="P1977">
        <f t="shared" si="181"/>
        <v>209</v>
      </c>
      <c r="Q1977" t="str">
        <f t="shared" si="184"/>
        <v>technology</v>
      </c>
      <c r="R1977" t="str">
        <f t="shared" si="185"/>
        <v>hardware</v>
      </c>
      <c r="S1977" s="10">
        <f t="shared" si="182"/>
        <v>41313.755219907405</v>
      </c>
      <c r="T1977" s="10">
        <f t="shared" si="18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6">
        <f t="shared" si="180"/>
        <v>29.31</v>
      </c>
      <c r="N1978" t="b">
        <v>1</v>
      </c>
      <c r="O1978" t="s">
        <v>8295</v>
      </c>
      <c r="P1978">
        <f t="shared" si="181"/>
        <v>347</v>
      </c>
      <c r="Q1978" t="str">
        <f t="shared" si="184"/>
        <v>technology</v>
      </c>
      <c r="R1978" t="str">
        <f t="shared" si="185"/>
        <v>hardware</v>
      </c>
      <c r="S1978" s="10">
        <f t="shared" si="182"/>
        <v>41438.899594907409</v>
      </c>
      <c r="T1978" s="10">
        <f t="shared" si="18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6">
        <f t="shared" si="180"/>
        <v>245.02</v>
      </c>
      <c r="N1979" t="b">
        <v>1</v>
      </c>
      <c r="O1979" t="s">
        <v>8295</v>
      </c>
      <c r="P1979">
        <f t="shared" si="181"/>
        <v>402</v>
      </c>
      <c r="Q1979" t="str">
        <f t="shared" si="184"/>
        <v>technology</v>
      </c>
      <c r="R1979" t="str">
        <f t="shared" si="185"/>
        <v>hardware</v>
      </c>
      <c r="S1979" s="10">
        <f t="shared" si="182"/>
        <v>42311.216898148152</v>
      </c>
      <c r="T1979" s="10">
        <f t="shared" si="18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6">
        <f t="shared" si="180"/>
        <v>1323.25</v>
      </c>
      <c r="N1980" t="b">
        <v>1</v>
      </c>
      <c r="O1980" t="s">
        <v>8295</v>
      </c>
      <c r="P1980">
        <f t="shared" si="181"/>
        <v>1027</v>
      </c>
      <c r="Q1980" t="str">
        <f t="shared" si="184"/>
        <v>technology</v>
      </c>
      <c r="R1980" t="str">
        <f t="shared" si="185"/>
        <v>hardware</v>
      </c>
      <c r="S1980" s="10">
        <f t="shared" si="182"/>
        <v>41039.225601851853</v>
      </c>
      <c r="T1980" s="10">
        <f t="shared" si="18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6">
        <f t="shared" si="180"/>
        <v>282.66000000000003</v>
      </c>
      <c r="N1981" t="b">
        <v>1</v>
      </c>
      <c r="O1981" t="s">
        <v>8295</v>
      </c>
      <c r="P1981">
        <f t="shared" si="181"/>
        <v>115</v>
      </c>
      <c r="Q1981" t="str">
        <f t="shared" si="184"/>
        <v>technology</v>
      </c>
      <c r="R1981" t="str">
        <f t="shared" si="185"/>
        <v>hardware</v>
      </c>
      <c r="S1981" s="10">
        <f t="shared" si="182"/>
        <v>42290.460023148145</v>
      </c>
      <c r="T1981" s="10">
        <f t="shared" si="18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6">
        <f t="shared" si="180"/>
        <v>91.21</v>
      </c>
      <c r="N1982" t="b">
        <v>1</v>
      </c>
      <c r="O1982" t="s">
        <v>8295</v>
      </c>
      <c r="P1982">
        <f t="shared" si="181"/>
        <v>355</v>
      </c>
      <c r="Q1982" t="str">
        <f t="shared" si="184"/>
        <v>technology</v>
      </c>
      <c r="R1982" t="str">
        <f t="shared" si="185"/>
        <v>hardware</v>
      </c>
      <c r="S1982" s="10">
        <f t="shared" si="182"/>
        <v>42423.542384259257</v>
      </c>
      <c r="T1982" s="10">
        <f t="shared" si="18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6">
        <f t="shared" si="180"/>
        <v>31.75</v>
      </c>
      <c r="N1983" t="b">
        <v>0</v>
      </c>
      <c r="O1983" t="s">
        <v>8296</v>
      </c>
      <c r="P1983">
        <f t="shared" si="181"/>
        <v>5</v>
      </c>
      <c r="Q1983" t="str">
        <f t="shared" si="184"/>
        <v>photography</v>
      </c>
      <c r="R1983" t="str">
        <f t="shared" si="185"/>
        <v>people</v>
      </c>
      <c r="S1983" s="10">
        <f t="shared" si="182"/>
        <v>41799.725289351853</v>
      </c>
      <c r="T1983" s="10">
        <f t="shared" si="18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6" t="e">
        <f t="shared" si="180"/>
        <v>#DIV/0!</v>
      </c>
      <c r="N1984" t="b">
        <v>0</v>
      </c>
      <c r="O1984" t="s">
        <v>8296</v>
      </c>
      <c r="P1984">
        <f t="shared" si="181"/>
        <v>0</v>
      </c>
      <c r="Q1984" t="str">
        <f t="shared" si="184"/>
        <v>photography</v>
      </c>
      <c r="R1984" t="str">
        <f t="shared" si="185"/>
        <v>people</v>
      </c>
      <c r="S1984" s="10">
        <f t="shared" si="182"/>
        <v>42678.586655092593</v>
      </c>
      <c r="T1984" s="10">
        <f t="shared" si="18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6">
        <f t="shared" si="180"/>
        <v>88.69</v>
      </c>
      <c r="N1985" t="b">
        <v>0</v>
      </c>
      <c r="O1985" t="s">
        <v>8296</v>
      </c>
      <c r="P1985">
        <f t="shared" si="181"/>
        <v>4</v>
      </c>
      <c r="Q1985" t="str">
        <f t="shared" si="184"/>
        <v>photography</v>
      </c>
      <c r="R1985" t="str">
        <f t="shared" si="185"/>
        <v>people</v>
      </c>
      <c r="S1985" s="10">
        <f t="shared" si="182"/>
        <v>42593.011782407411</v>
      </c>
      <c r="T1985" s="10">
        <f t="shared" si="18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6">
        <f t="shared" ref="M1986:M2049" si="186">ROUND(SUM(E1986/L1986),2)</f>
        <v>453.14</v>
      </c>
      <c r="N1986" t="b">
        <v>0</v>
      </c>
      <c r="O1986" t="s">
        <v>8296</v>
      </c>
      <c r="P1986">
        <f t="shared" ref="P1986:P2049" si="187">+ROUND(SUM(E1986/D1986)*100,0)</f>
        <v>21</v>
      </c>
      <c r="Q1986" t="str">
        <f t="shared" si="184"/>
        <v>photography</v>
      </c>
      <c r="R1986" t="str">
        <f t="shared" si="185"/>
        <v>people</v>
      </c>
      <c r="S1986" s="10">
        <f t="shared" ref="S1986:S2049" si="188">(((J1986/60)/60)/24)+DATE(1970,1,1)</f>
        <v>41913.790289351848</v>
      </c>
      <c r="T1986" s="10">
        <f t="shared" ref="T1986:T2049" si="189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6">
        <f t="shared" si="186"/>
        <v>12.75</v>
      </c>
      <c r="N1987" t="b">
        <v>0</v>
      </c>
      <c r="O1987" t="s">
        <v>8296</v>
      </c>
      <c r="P1987">
        <f t="shared" si="187"/>
        <v>3</v>
      </c>
      <c r="Q1987" t="str">
        <f t="shared" ref="Q1987:Q2050" si="190">LEFT(O1987,FIND("/",O1987)-1)</f>
        <v>photography</v>
      </c>
      <c r="R1987" t="str">
        <f t="shared" ref="R1987:R2050" si="191">RIGHT(O1987,LEN(O1987)-FIND("/",O1987))</f>
        <v>people</v>
      </c>
      <c r="S1987" s="10">
        <f t="shared" si="188"/>
        <v>42555.698738425926</v>
      </c>
      <c r="T1987" s="10">
        <f t="shared" si="189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6">
        <f t="shared" si="186"/>
        <v>1</v>
      </c>
      <c r="N1988" t="b">
        <v>0</v>
      </c>
      <c r="O1988" t="s">
        <v>8296</v>
      </c>
      <c r="P1988">
        <f t="shared" si="187"/>
        <v>0</v>
      </c>
      <c r="Q1988" t="str">
        <f t="shared" si="190"/>
        <v>photography</v>
      </c>
      <c r="R1988" t="str">
        <f t="shared" si="191"/>
        <v>people</v>
      </c>
      <c r="S1988" s="10">
        <f t="shared" si="188"/>
        <v>42413.433831018512</v>
      </c>
      <c r="T1988" s="10">
        <f t="shared" si="189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6">
        <f t="shared" si="186"/>
        <v>83.43</v>
      </c>
      <c r="N1989" t="b">
        <v>0</v>
      </c>
      <c r="O1989" t="s">
        <v>8296</v>
      </c>
      <c r="P1989">
        <f t="shared" si="187"/>
        <v>42</v>
      </c>
      <c r="Q1989" t="str">
        <f t="shared" si="190"/>
        <v>photography</v>
      </c>
      <c r="R1989" t="str">
        <f t="shared" si="191"/>
        <v>people</v>
      </c>
      <c r="S1989" s="10">
        <f t="shared" si="188"/>
        <v>42034.639768518522</v>
      </c>
      <c r="T1989" s="10">
        <f t="shared" si="189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6">
        <f t="shared" si="186"/>
        <v>25</v>
      </c>
      <c r="N1990" t="b">
        <v>0</v>
      </c>
      <c r="O1990" t="s">
        <v>8296</v>
      </c>
      <c r="P1990">
        <f t="shared" si="187"/>
        <v>0</v>
      </c>
      <c r="Q1990" t="str">
        <f t="shared" si="190"/>
        <v>photography</v>
      </c>
      <c r="R1990" t="str">
        <f t="shared" si="191"/>
        <v>people</v>
      </c>
      <c r="S1990" s="10">
        <f t="shared" si="188"/>
        <v>42206.763217592597</v>
      </c>
      <c r="T1990" s="10">
        <f t="shared" si="189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6">
        <f t="shared" si="186"/>
        <v>50</v>
      </c>
      <c r="N1991" t="b">
        <v>0</v>
      </c>
      <c r="O1991" t="s">
        <v>8296</v>
      </c>
      <c r="P1991">
        <f t="shared" si="187"/>
        <v>1</v>
      </c>
      <c r="Q1991" t="str">
        <f t="shared" si="190"/>
        <v>photography</v>
      </c>
      <c r="R1991" t="str">
        <f t="shared" si="191"/>
        <v>people</v>
      </c>
      <c r="S1991" s="10">
        <f t="shared" si="188"/>
        <v>42685.680648148147</v>
      </c>
      <c r="T1991" s="10">
        <f t="shared" si="189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6">
        <f t="shared" si="186"/>
        <v>101.8</v>
      </c>
      <c r="N1992" t="b">
        <v>0</v>
      </c>
      <c r="O1992" t="s">
        <v>8296</v>
      </c>
      <c r="P1992">
        <f t="shared" si="187"/>
        <v>17</v>
      </c>
      <c r="Q1992" t="str">
        <f t="shared" si="190"/>
        <v>photography</v>
      </c>
      <c r="R1992" t="str">
        <f t="shared" si="191"/>
        <v>people</v>
      </c>
      <c r="S1992" s="10">
        <f t="shared" si="188"/>
        <v>42398.195972222224</v>
      </c>
      <c r="T1992" s="10">
        <f t="shared" si="189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6">
        <f t="shared" si="186"/>
        <v>46.67</v>
      </c>
      <c r="N1993" t="b">
        <v>0</v>
      </c>
      <c r="O1993" t="s">
        <v>8296</v>
      </c>
      <c r="P1993">
        <f t="shared" si="187"/>
        <v>7</v>
      </c>
      <c r="Q1993" t="str">
        <f t="shared" si="190"/>
        <v>photography</v>
      </c>
      <c r="R1993" t="str">
        <f t="shared" si="191"/>
        <v>people</v>
      </c>
      <c r="S1993" s="10">
        <f t="shared" si="188"/>
        <v>42167.89335648148</v>
      </c>
      <c r="T1993" s="10">
        <f t="shared" si="189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6">
        <f t="shared" si="186"/>
        <v>1</v>
      </c>
      <c r="N1994" t="b">
        <v>0</v>
      </c>
      <c r="O1994" t="s">
        <v>8296</v>
      </c>
      <c r="P1994">
        <f t="shared" si="187"/>
        <v>0</v>
      </c>
      <c r="Q1994" t="str">
        <f t="shared" si="190"/>
        <v>photography</v>
      </c>
      <c r="R1994" t="str">
        <f t="shared" si="191"/>
        <v>people</v>
      </c>
      <c r="S1994" s="10">
        <f t="shared" si="188"/>
        <v>42023.143414351856</v>
      </c>
      <c r="T1994" s="10">
        <f t="shared" si="189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6" t="e">
        <f t="shared" si="186"/>
        <v>#DIV/0!</v>
      </c>
      <c r="N1995" t="b">
        <v>0</v>
      </c>
      <c r="O1995" t="s">
        <v>8296</v>
      </c>
      <c r="P1995">
        <f t="shared" si="187"/>
        <v>0</v>
      </c>
      <c r="Q1995" t="str">
        <f t="shared" si="190"/>
        <v>photography</v>
      </c>
      <c r="R1995" t="str">
        <f t="shared" si="191"/>
        <v>people</v>
      </c>
      <c r="S1995" s="10">
        <f t="shared" si="188"/>
        <v>42329.58839120371</v>
      </c>
      <c r="T1995" s="10">
        <f t="shared" si="189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6" t="e">
        <f t="shared" si="186"/>
        <v>#DIV/0!</v>
      </c>
      <c r="N1996" t="b">
        <v>0</v>
      </c>
      <c r="O1996" t="s">
        <v>8296</v>
      </c>
      <c r="P1996">
        <f t="shared" si="187"/>
        <v>0</v>
      </c>
      <c r="Q1996" t="str">
        <f t="shared" si="190"/>
        <v>photography</v>
      </c>
      <c r="R1996" t="str">
        <f t="shared" si="191"/>
        <v>people</v>
      </c>
      <c r="S1996" s="10">
        <f t="shared" si="188"/>
        <v>42651.006273148145</v>
      </c>
      <c r="T1996" s="10">
        <f t="shared" si="189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6">
        <f t="shared" si="186"/>
        <v>26</v>
      </c>
      <c r="N1997" t="b">
        <v>0</v>
      </c>
      <c r="O1997" t="s">
        <v>8296</v>
      </c>
      <c r="P1997">
        <f t="shared" si="187"/>
        <v>8</v>
      </c>
      <c r="Q1997" t="str">
        <f t="shared" si="190"/>
        <v>photography</v>
      </c>
      <c r="R1997" t="str">
        <f t="shared" si="191"/>
        <v>people</v>
      </c>
      <c r="S1997" s="10">
        <f t="shared" si="188"/>
        <v>42181.902037037042</v>
      </c>
      <c r="T1997" s="10">
        <f t="shared" si="189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6" t="e">
        <f t="shared" si="186"/>
        <v>#DIV/0!</v>
      </c>
      <c r="N1998" t="b">
        <v>0</v>
      </c>
      <c r="O1998" t="s">
        <v>8296</v>
      </c>
      <c r="P1998">
        <f t="shared" si="187"/>
        <v>0</v>
      </c>
      <c r="Q1998" t="str">
        <f t="shared" si="190"/>
        <v>photography</v>
      </c>
      <c r="R1998" t="str">
        <f t="shared" si="191"/>
        <v>people</v>
      </c>
      <c r="S1998" s="10">
        <f t="shared" si="188"/>
        <v>41800.819571759261</v>
      </c>
      <c r="T1998" s="10">
        <f t="shared" si="189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6" t="e">
        <f t="shared" si="186"/>
        <v>#DIV/0!</v>
      </c>
      <c r="N1999" t="b">
        <v>0</v>
      </c>
      <c r="O1999" t="s">
        <v>8296</v>
      </c>
      <c r="P1999">
        <f t="shared" si="187"/>
        <v>0</v>
      </c>
      <c r="Q1999" t="str">
        <f t="shared" si="190"/>
        <v>photography</v>
      </c>
      <c r="R1999" t="str">
        <f t="shared" si="191"/>
        <v>people</v>
      </c>
      <c r="S1999" s="10">
        <f t="shared" si="188"/>
        <v>41847.930694444447</v>
      </c>
      <c r="T1999" s="10">
        <f t="shared" si="189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6">
        <f t="shared" si="186"/>
        <v>218.33</v>
      </c>
      <c r="N2000" t="b">
        <v>0</v>
      </c>
      <c r="O2000" t="s">
        <v>8296</v>
      </c>
      <c r="P2000">
        <f t="shared" si="187"/>
        <v>26</v>
      </c>
      <c r="Q2000" t="str">
        <f t="shared" si="190"/>
        <v>photography</v>
      </c>
      <c r="R2000" t="str">
        <f t="shared" si="191"/>
        <v>people</v>
      </c>
      <c r="S2000" s="10">
        <f t="shared" si="188"/>
        <v>41807.118495370371</v>
      </c>
      <c r="T2000" s="10">
        <f t="shared" si="189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6">
        <f t="shared" si="186"/>
        <v>33.71</v>
      </c>
      <c r="N2001" t="b">
        <v>0</v>
      </c>
      <c r="O2001" t="s">
        <v>8296</v>
      </c>
      <c r="P2001">
        <f t="shared" si="187"/>
        <v>1</v>
      </c>
      <c r="Q2001" t="str">
        <f t="shared" si="190"/>
        <v>photography</v>
      </c>
      <c r="R2001" t="str">
        <f t="shared" si="191"/>
        <v>people</v>
      </c>
      <c r="S2001" s="10">
        <f t="shared" si="188"/>
        <v>41926.482731481483</v>
      </c>
      <c r="T2001" s="10">
        <f t="shared" si="189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6">
        <f t="shared" si="186"/>
        <v>25</v>
      </c>
      <c r="N2002" t="b">
        <v>0</v>
      </c>
      <c r="O2002" t="s">
        <v>8296</v>
      </c>
      <c r="P2002">
        <f t="shared" si="187"/>
        <v>13</v>
      </c>
      <c r="Q2002" t="str">
        <f t="shared" si="190"/>
        <v>photography</v>
      </c>
      <c r="R2002" t="str">
        <f t="shared" si="191"/>
        <v>people</v>
      </c>
      <c r="S2002" s="10">
        <f t="shared" si="188"/>
        <v>42345.951539351852</v>
      </c>
      <c r="T2002" s="10">
        <f t="shared" si="189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6">
        <f t="shared" si="186"/>
        <v>128.38999999999999</v>
      </c>
      <c r="N2003" t="b">
        <v>1</v>
      </c>
      <c r="O2003" t="s">
        <v>8295</v>
      </c>
      <c r="P2003">
        <f t="shared" si="187"/>
        <v>382</v>
      </c>
      <c r="Q2003" t="str">
        <f t="shared" si="190"/>
        <v>technology</v>
      </c>
      <c r="R2003" t="str">
        <f t="shared" si="191"/>
        <v>hardware</v>
      </c>
      <c r="S2003" s="10">
        <f t="shared" si="188"/>
        <v>42136.209675925929</v>
      </c>
      <c r="T2003" s="10">
        <f t="shared" si="189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6">
        <f t="shared" si="186"/>
        <v>78.83</v>
      </c>
      <c r="N2004" t="b">
        <v>1</v>
      </c>
      <c r="O2004" t="s">
        <v>8295</v>
      </c>
      <c r="P2004">
        <f t="shared" si="187"/>
        <v>217</v>
      </c>
      <c r="Q2004" t="str">
        <f t="shared" si="190"/>
        <v>technology</v>
      </c>
      <c r="R2004" t="str">
        <f t="shared" si="191"/>
        <v>hardware</v>
      </c>
      <c r="S2004" s="10">
        <f t="shared" si="188"/>
        <v>42728.71230324074</v>
      </c>
      <c r="T2004" s="10">
        <f t="shared" si="189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6">
        <f t="shared" si="186"/>
        <v>91.76</v>
      </c>
      <c r="N2005" t="b">
        <v>1</v>
      </c>
      <c r="O2005" t="s">
        <v>8295</v>
      </c>
      <c r="P2005">
        <f t="shared" si="187"/>
        <v>312</v>
      </c>
      <c r="Q2005" t="str">
        <f t="shared" si="190"/>
        <v>technology</v>
      </c>
      <c r="R2005" t="str">
        <f t="shared" si="191"/>
        <v>hardware</v>
      </c>
      <c r="S2005" s="10">
        <f t="shared" si="188"/>
        <v>40347.125601851854</v>
      </c>
      <c r="T2005" s="10">
        <f t="shared" si="189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6">
        <f t="shared" si="186"/>
        <v>331.1</v>
      </c>
      <c r="N2006" t="b">
        <v>1</v>
      </c>
      <c r="O2006" t="s">
        <v>8295</v>
      </c>
      <c r="P2006">
        <f t="shared" si="187"/>
        <v>234</v>
      </c>
      <c r="Q2006" t="str">
        <f t="shared" si="190"/>
        <v>technology</v>
      </c>
      <c r="R2006" t="str">
        <f t="shared" si="191"/>
        <v>hardware</v>
      </c>
      <c r="S2006" s="10">
        <f t="shared" si="188"/>
        <v>41800.604895833334</v>
      </c>
      <c r="T2006" s="10">
        <f t="shared" si="189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6">
        <f t="shared" si="186"/>
        <v>194.26</v>
      </c>
      <c r="N2007" t="b">
        <v>1</v>
      </c>
      <c r="O2007" t="s">
        <v>8295</v>
      </c>
      <c r="P2007">
        <f t="shared" si="187"/>
        <v>124</v>
      </c>
      <c r="Q2007" t="str">
        <f t="shared" si="190"/>
        <v>technology</v>
      </c>
      <c r="R2007" t="str">
        <f t="shared" si="191"/>
        <v>hardware</v>
      </c>
      <c r="S2007" s="10">
        <f t="shared" si="188"/>
        <v>41535.812708333331</v>
      </c>
      <c r="T2007" s="10">
        <f t="shared" si="189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6">
        <f t="shared" si="186"/>
        <v>408.98</v>
      </c>
      <c r="N2008" t="b">
        <v>1</v>
      </c>
      <c r="O2008" t="s">
        <v>8295</v>
      </c>
      <c r="P2008">
        <f t="shared" si="187"/>
        <v>248</v>
      </c>
      <c r="Q2008" t="str">
        <f t="shared" si="190"/>
        <v>technology</v>
      </c>
      <c r="R2008" t="str">
        <f t="shared" si="191"/>
        <v>hardware</v>
      </c>
      <c r="S2008" s="10">
        <f t="shared" si="188"/>
        <v>41941.500520833331</v>
      </c>
      <c r="T2008" s="10">
        <f t="shared" si="189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6">
        <f t="shared" si="186"/>
        <v>84.46</v>
      </c>
      <c r="N2009" t="b">
        <v>1</v>
      </c>
      <c r="O2009" t="s">
        <v>8295</v>
      </c>
      <c r="P2009">
        <f t="shared" si="187"/>
        <v>116</v>
      </c>
      <c r="Q2009" t="str">
        <f t="shared" si="190"/>
        <v>technology</v>
      </c>
      <c r="R2009" t="str">
        <f t="shared" si="191"/>
        <v>hardware</v>
      </c>
      <c r="S2009" s="10">
        <f t="shared" si="188"/>
        <v>40347.837800925925</v>
      </c>
      <c r="T2009" s="10">
        <f t="shared" si="189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6">
        <f t="shared" si="186"/>
        <v>44.85</v>
      </c>
      <c r="N2010" t="b">
        <v>1</v>
      </c>
      <c r="O2010" t="s">
        <v>8295</v>
      </c>
      <c r="P2010">
        <f t="shared" si="187"/>
        <v>117</v>
      </c>
      <c r="Q2010" t="str">
        <f t="shared" si="190"/>
        <v>technology</v>
      </c>
      <c r="R2010" t="str">
        <f t="shared" si="191"/>
        <v>hardware</v>
      </c>
      <c r="S2010" s="10">
        <f t="shared" si="188"/>
        <v>40761.604421296295</v>
      </c>
      <c r="T2010" s="10">
        <f t="shared" si="189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6">
        <f t="shared" si="186"/>
        <v>383.36</v>
      </c>
      <c r="N2011" t="b">
        <v>1</v>
      </c>
      <c r="O2011" t="s">
        <v>8295</v>
      </c>
      <c r="P2011">
        <f t="shared" si="187"/>
        <v>305</v>
      </c>
      <c r="Q2011" t="str">
        <f t="shared" si="190"/>
        <v>technology</v>
      </c>
      <c r="R2011" t="str">
        <f t="shared" si="191"/>
        <v>hardware</v>
      </c>
      <c r="S2011" s="10">
        <f t="shared" si="188"/>
        <v>42661.323414351849</v>
      </c>
      <c r="T2011" s="10">
        <f t="shared" si="189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6">
        <f t="shared" si="186"/>
        <v>55.28</v>
      </c>
      <c r="N2012" t="b">
        <v>1</v>
      </c>
      <c r="O2012" t="s">
        <v>8295</v>
      </c>
      <c r="P2012">
        <f t="shared" si="187"/>
        <v>320</v>
      </c>
      <c r="Q2012" t="str">
        <f t="shared" si="190"/>
        <v>technology</v>
      </c>
      <c r="R2012" t="str">
        <f t="shared" si="191"/>
        <v>hardware</v>
      </c>
      <c r="S2012" s="10">
        <f t="shared" si="188"/>
        <v>42570.996423611112</v>
      </c>
      <c r="T2012" s="10">
        <f t="shared" si="189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6">
        <f t="shared" si="186"/>
        <v>422.02</v>
      </c>
      <c r="N2013" t="b">
        <v>1</v>
      </c>
      <c r="O2013" t="s">
        <v>8295</v>
      </c>
      <c r="P2013">
        <f t="shared" si="187"/>
        <v>820</v>
      </c>
      <c r="Q2013" t="str">
        <f t="shared" si="190"/>
        <v>technology</v>
      </c>
      <c r="R2013" t="str">
        <f t="shared" si="191"/>
        <v>hardware</v>
      </c>
      <c r="S2013" s="10">
        <f t="shared" si="188"/>
        <v>42347.358483796299</v>
      </c>
      <c r="T2013" s="10">
        <f t="shared" si="189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6">
        <f t="shared" si="186"/>
        <v>64.180000000000007</v>
      </c>
      <c r="N2014" t="b">
        <v>1</v>
      </c>
      <c r="O2014" t="s">
        <v>8295</v>
      </c>
      <c r="P2014">
        <f t="shared" si="187"/>
        <v>235</v>
      </c>
      <c r="Q2014" t="str">
        <f t="shared" si="190"/>
        <v>technology</v>
      </c>
      <c r="R2014" t="str">
        <f t="shared" si="191"/>
        <v>hardware</v>
      </c>
      <c r="S2014" s="10">
        <f t="shared" si="188"/>
        <v>42010.822233796294</v>
      </c>
      <c r="T2014" s="10">
        <f t="shared" si="189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6">
        <f t="shared" si="186"/>
        <v>173.58</v>
      </c>
      <c r="N2015" t="b">
        <v>1</v>
      </c>
      <c r="O2015" t="s">
        <v>8295</v>
      </c>
      <c r="P2015">
        <f t="shared" si="187"/>
        <v>495</v>
      </c>
      <c r="Q2015" t="str">
        <f t="shared" si="190"/>
        <v>technology</v>
      </c>
      <c r="R2015" t="str">
        <f t="shared" si="191"/>
        <v>hardware</v>
      </c>
      <c r="S2015" s="10">
        <f t="shared" si="188"/>
        <v>42499.960810185185</v>
      </c>
      <c r="T2015" s="10">
        <f t="shared" si="189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6">
        <f t="shared" si="186"/>
        <v>88.6</v>
      </c>
      <c r="N2016" t="b">
        <v>1</v>
      </c>
      <c r="O2016" t="s">
        <v>8295</v>
      </c>
      <c r="P2016">
        <f t="shared" si="187"/>
        <v>7814</v>
      </c>
      <c r="Q2016" t="str">
        <f t="shared" si="190"/>
        <v>technology</v>
      </c>
      <c r="R2016" t="str">
        <f t="shared" si="191"/>
        <v>hardware</v>
      </c>
      <c r="S2016" s="10">
        <f t="shared" si="188"/>
        <v>41324.214571759258</v>
      </c>
      <c r="T2016" s="10">
        <f t="shared" si="189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6">
        <f t="shared" si="186"/>
        <v>50.22</v>
      </c>
      <c r="N2017" t="b">
        <v>1</v>
      </c>
      <c r="O2017" t="s">
        <v>8295</v>
      </c>
      <c r="P2017">
        <f t="shared" si="187"/>
        <v>113</v>
      </c>
      <c r="Q2017" t="str">
        <f t="shared" si="190"/>
        <v>technology</v>
      </c>
      <c r="R2017" t="str">
        <f t="shared" si="191"/>
        <v>hardware</v>
      </c>
      <c r="S2017" s="10">
        <f t="shared" si="188"/>
        <v>40765.876886574071</v>
      </c>
      <c r="T2017" s="10">
        <f t="shared" si="189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6">
        <f t="shared" si="186"/>
        <v>192.39</v>
      </c>
      <c r="N2018" t="b">
        <v>1</v>
      </c>
      <c r="O2018" t="s">
        <v>8295</v>
      </c>
      <c r="P2018">
        <f t="shared" si="187"/>
        <v>922</v>
      </c>
      <c r="Q2018" t="str">
        <f t="shared" si="190"/>
        <v>technology</v>
      </c>
      <c r="R2018" t="str">
        <f t="shared" si="191"/>
        <v>hardware</v>
      </c>
      <c r="S2018" s="10">
        <f t="shared" si="188"/>
        <v>41312.88077546296</v>
      </c>
      <c r="T2018" s="10">
        <f t="shared" si="189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6">
        <f t="shared" si="186"/>
        <v>73.42</v>
      </c>
      <c r="N2019" t="b">
        <v>1</v>
      </c>
      <c r="O2019" t="s">
        <v>8295</v>
      </c>
      <c r="P2019">
        <f t="shared" si="187"/>
        <v>125</v>
      </c>
      <c r="Q2019" t="str">
        <f t="shared" si="190"/>
        <v>technology</v>
      </c>
      <c r="R2019" t="str">
        <f t="shared" si="191"/>
        <v>hardware</v>
      </c>
      <c r="S2019" s="10">
        <f t="shared" si="188"/>
        <v>40961.057349537034</v>
      </c>
      <c r="T2019" s="10">
        <f t="shared" si="189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6">
        <f t="shared" si="186"/>
        <v>147.68</v>
      </c>
      <c r="N2020" t="b">
        <v>1</v>
      </c>
      <c r="O2020" t="s">
        <v>8295</v>
      </c>
      <c r="P2020">
        <f t="shared" si="187"/>
        <v>102</v>
      </c>
      <c r="Q2020" t="str">
        <f t="shared" si="190"/>
        <v>technology</v>
      </c>
      <c r="R2020" t="str">
        <f t="shared" si="191"/>
        <v>hardware</v>
      </c>
      <c r="S2020" s="10">
        <f t="shared" si="188"/>
        <v>42199.365844907406</v>
      </c>
      <c r="T2020" s="10">
        <f t="shared" si="189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6">
        <f t="shared" si="186"/>
        <v>108.97</v>
      </c>
      <c r="N2021" t="b">
        <v>1</v>
      </c>
      <c r="O2021" t="s">
        <v>8295</v>
      </c>
      <c r="P2021">
        <f t="shared" si="187"/>
        <v>485</v>
      </c>
      <c r="Q2021" t="str">
        <f t="shared" si="190"/>
        <v>technology</v>
      </c>
      <c r="R2021" t="str">
        <f t="shared" si="191"/>
        <v>hardware</v>
      </c>
      <c r="S2021" s="10">
        <f t="shared" si="188"/>
        <v>42605.70857638889</v>
      </c>
      <c r="T2021" s="10">
        <f t="shared" si="189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6">
        <f t="shared" si="186"/>
        <v>23.65</v>
      </c>
      <c r="N2022" t="b">
        <v>1</v>
      </c>
      <c r="O2022" t="s">
        <v>8295</v>
      </c>
      <c r="P2022">
        <f t="shared" si="187"/>
        <v>192</v>
      </c>
      <c r="Q2022" t="str">
        <f t="shared" si="190"/>
        <v>technology</v>
      </c>
      <c r="R2022" t="str">
        <f t="shared" si="191"/>
        <v>hardware</v>
      </c>
      <c r="S2022" s="10">
        <f t="shared" si="188"/>
        <v>41737.097499999996</v>
      </c>
      <c r="T2022" s="10">
        <f t="shared" si="189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6">
        <f t="shared" si="186"/>
        <v>147.94999999999999</v>
      </c>
      <c r="N2023" t="b">
        <v>1</v>
      </c>
      <c r="O2023" t="s">
        <v>8295</v>
      </c>
      <c r="P2023">
        <f t="shared" si="187"/>
        <v>281</v>
      </c>
      <c r="Q2023" t="str">
        <f t="shared" si="190"/>
        <v>technology</v>
      </c>
      <c r="R2023" t="str">
        <f t="shared" si="191"/>
        <v>hardware</v>
      </c>
      <c r="S2023" s="10">
        <f t="shared" si="188"/>
        <v>41861.070567129631</v>
      </c>
      <c r="T2023" s="10">
        <f t="shared" si="189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6">
        <f t="shared" si="186"/>
        <v>385.04</v>
      </c>
      <c r="N2024" t="b">
        <v>1</v>
      </c>
      <c r="O2024" t="s">
        <v>8295</v>
      </c>
      <c r="P2024">
        <f t="shared" si="187"/>
        <v>125</v>
      </c>
      <c r="Q2024" t="str">
        <f t="shared" si="190"/>
        <v>technology</v>
      </c>
      <c r="R2024" t="str">
        <f t="shared" si="191"/>
        <v>hardware</v>
      </c>
      <c r="S2024" s="10">
        <f t="shared" si="188"/>
        <v>42502.569120370375</v>
      </c>
      <c r="T2024" s="10">
        <f t="shared" si="189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6">
        <f t="shared" si="186"/>
        <v>457.39</v>
      </c>
      <c r="N2025" t="b">
        <v>1</v>
      </c>
      <c r="O2025" t="s">
        <v>8295</v>
      </c>
      <c r="P2025">
        <f t="shared" si="187"/>
        <v>161</v>
      </c>
      <c r="Q2025" t="str">
        <f t="shared" si="190"/>
        <v>technology</v>
      </c>
      <c r="R2025" t="str">
        <f t="shared" si="191"/>
        <v>hardware</v>
      </c>
      <c r="S2025" s="10">
        <f t="shared" si="188"/>
        <v>42136.420752314814</v>
      </c>
      <c r="T2025" s="10">
        <f t="shared" si="189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6">
        <f t="shared" si="186"/>
        <v>222.99</v>
      </c>
      <c r="N2026" t="b">
        <v>1</v>
      </c>
      <c r="O2026" t="s">
        <v>8295</v>
      </c>
      <c r="P2026">
        <f t="shared" si="187"/>
        <v>585</v>
      </c>
      <c r="Q2026" t="str">
        <f t="shared" si="190"/>
        <v>technology</v>
      </c>
      <c r="R2026" t="str">
        <f t="shared" si="191"/>
        <v>hardware</v>
      </c>
      <c r="S2026" s="10">
        <f t="shared" si="188"/>
        <v>41099.966944444444</v>
      </c>
      <c r="T2026" s="10">
        <f t="shared" si="189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6">
        <f t="shared" si="186"/>
        <v>220.74</v>
      </c>
      <c r="N2027" t="b">
        <v>1</v>
      </c>
      <c r="O2027" t="s">
        <v>8295</v>
      </c>
      <c r="P2027">
        <f t="shared" si="187"/>
        <v>201</v>
      </c>
      <c r="Q2027" t="str">
        <f t="shared" si="190"/>
        <v>technology</v>
      </c>
      <c r="R2027" t="str">
        <f t="shared" si="191"/>
        <v>hardware</v>
      </c>
      <c r="S2027" s="10">
        <f t="shared" si="188"/>
        <v>42136.184560185182</v>
      </c>
      <c r="T2027" s="10">
        <f t="shared" si="189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6">
        <f t="shared" si="186"/>
        <v>73.5</v>
      </c>
      <c r="N2028" t="b">
        <v>1</v>
      </c>
      <c r="O2028" t="s">
        <v>8295</v>
      </c>
      <c r="P2028">
        <f t="shared" si="187"/>
        <v>133</v>
      </c>
      <c r="Q2028" t="str">
        <f t="shared" si="190"/>
        <v>technology</v>
      </c>
      <c r="R2028" t="str">
        <f t="shared" si="191"/>
        <v>hardware</v>
      </c>
      <c r="S2028" s="10">
        <f t="shared" si="188"/>
        <v>41704.735937500001</v>
      </c>
      <c r="T2028" s="10">
        <f t="shared" si="189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6">
        <f t="shared" si="186"/>
        <v>223.1</v>
      </c>
      <c r="N2029" t="b">
        <v>1</v>
      </c>
      <c r="O2029" t="s">
        <v>8295</v>
      </c>
      <c r="P2029">
        <f t="shared" si="187"/>
        <v>120</v>
      </c>
      <c r="Q2029" t="str">
        <f t="shared" si="190"/>
        <v>technology</v>
      </c>
      <c r="R2029" t="str">
        <f t="shared" si="191"/>
        <v>hardware</v>
      </c>
      <c r="S2029" s="10">
        <f t="shared" si="188"/>
        <v>42048.813877314817</v>
      </c>
      <c r="T2029" s="10">
        <f t="shared" si="189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6">
        <f t="shared" si="186"/>
        <v>47.91</v>
      </c>
      <c r="N2030" t="b">
        <v>1</v>
      </c>
      <c r="O2030" t="s">
        <v>8295</v>
      </c>
      <c r="P2030">
        <f t="shared" si="187"/>
        <v>126</v>
      </c>
      <c r="Q2030" t="str">
        <f t="shared" si="190"/>
        <v>technology</v>
      </c>
      <c r="R2030" t="str">
        <f t="shared" si="191"/>
        <v>hardware</v>
      </c>
      <c r="S2030" s="10">
        <f t="shared" si="188"/>
        <v>40215.919050925928</v>
      </c>
      <c r="T2030" s="10">
        <f t="shared" si="189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6">
        <f t="shared" si="186"/>
        <v>96.06</v>
      </c>
      <c r="N2031" t="b">
        <v>1</v>
      </c>
      <c r="O2031" t="s">
        <v>8295</v>
      </c>
      <c r="P2031">
        <f t="shared" si="187"/>
        <v>361</v>
      </c>
      <c r="Q2031" t="str">
        <f t="shared" si="190"/>
        <v>technology</v>
      </c>
      <c r="R2031" t="str">
        <f t="shared" si="191"/>
        <v>hardware</v>
      </c>
      <c r="S2031" s="10">
        <f t="shared" si="188"/>
        <v>41848.021770833337</v>
      </c>
      <c r="T2031" s="10">
        <f t="shared" si="189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6">
        <f t="shared" si="186"/>
        <v>118.61</v>
      </c>
      <c r="N2032" t="b">
        <v>1</v>
      </c>
      <c r="O2032" t="s">
        <v>8295</v>
      </c>
      <c r="P2032">
        <f t="shared" si="187"/>
        <v>226</v>
      </c>
      <c r="Q2032" t="str">
        <f t="shared" si="190"/>
        <v>technology</v>
      </c>
      <c r="R2032" t="str">
        <f t="shared" si="191"/>
        <v>hardware</v>
      </c>
      <c r="S2032" s="10">
        <f t="shared" si="188"/>
        <v>41212.996481481481</v>
      </c>
      <c r="T2032" s="10">
        <f t="shared" si="189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6">
        <f t="shared" si="186"/>
        <v>118.45</v>
      </c>
      <c r="N2033" t="b">
        <v>1</v>
      </c>
      <c r="O2033" t="s">
        <v>8295</v>
      </c>
      <c r="P2033">
        <f t="shared" si="187"/>
        <v>120</v>
      </c>
      <c r="Q2033" t="str">
        <f t="shared" si="190"/>
        <v>technology</v>
      </c>
      <c r="R2033" t="str">
        <f t="shared" si="191"/>
        <v>hardware</v>
      </c>
      <c r="S2033" s="10">
        <f t="shared" si="188"/>
        <v>41975.329317129625</v>
      </c>
      <c r="T2033" s="10">
        <f t="shared" si="189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6">
        <f t="shared" si="186"/>
        <v>143.21</v>
      </c>
      <c r="N2034" t="b">
        <v>1</v>
      </c>
      <c r="O2034" t="s">
        <v>8295</v>
      </c>
      <c r="P2034">
        <f t="shared" si="187"/>
        <v>304</v>
      </c>
      <c r="Q2034" t="str">
        <f t="shared" si="190"/>
        <v>technology</v>
      </c>
      <c r="R2034" t="str">
        <f t="shared" si="191"/>
        <v>hardware</v>
      </c>
      <c r="S2034" s="10">
        <f t="shared" si="188"/>
        <v>42689.565671296295</v>
      </c>
      <c r="T2034" s="10">
        <f t="shared" si="189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6">
        <f t="shared" si="186"/>
        <v>282.72000000000003</v>
      </c>
      <c r="N2035" t="b">
        <v>1</v>
      </c>
      <c r="O2035" t="s">
        <v>8295</v>
      </c>
      <c r="P2035">
        <f t="shared" si="187"/>
        <v>179</v>
      </c>
      <c r="Q2035" t="str">
        <f t="shared" si="190"/>
        <v>technology</v>
      </c>
      <c r="R2035" t="str">
        <f t="shared" si="191"/>
        <v>hardware</v>
      </c>
      <c r="S2035" s="10">
        <f t="shared" si="188"/>
        <v>41725.082384259258</v>
      </c>
      <c r="T2035" s="10">
        <f t="shared" si="189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6">
        <f t="shared" si="186"/>
        <v>593.94000000000005</v>
      </c>
      <c r="N2036" t="b">
        <v>1</v>
      </c>
      <c r="O2036" t="s">
        <v>8295</v>
      </c>
      <c r="P2036">
        <f t="shared" si="187"/>
        <v>387</v>
      </c>
      <c r="Q2036" t="str">
        <f t="shared" si="190"/>
        <v>technology</v>
      </c>
      <c r="R2036" t="str">
        <f t="shared" si="191"/>
        <v>hardware</v>
      </c>
      <c r="S2036" s="10">
        <f t="shared" si="188"/>
        <v>42076.130011574074</v>
      </c>
      <c r="T2036" s="10">
        <f t="shared" si="189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6">
        <f t="shared" si="186"/>
        <v>262.16000000000003</v>
      </c>
      <c r="N2037" t="b">
        <v>1</v>
      </c>
      <c r="O2037" t="s">
        <v>8295</v>
      </c>
      <c r="P2037">
        <f t="shared" si="187"/>
        <v>211</v>
      </c>
      <c r="Q2037" t="str">
        <f t="shared" si="190"/>
        <v>technology</v>
      </c>
      <c r="R2037" t="str">
        <f t="shared" si="191"/>
        <v>hardware</v>
      </c>
      <c r="S2037" s="10">
        <f t="shared" si="188"/>
        <v>42311.625081018516</v>
      </c>
      <c r="T2037" s="10">
        <f t="shared" si="189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6">
        <f t="shared" si="186"/>
        <v>46.58</v>
      </c>
      <c r="N2038" t="b">
        <v>1</v>
      </c>
      <c r="O2038" t="s">
        <v>8295</v>
      </c>
      <c r="P2038">
        <f t="shared" si="187"/>
        <v>132</v>
      </c>
      <c r="Q2038" t="str">
        <f t="shared" si="190"/>
        <v>technology</v>
      </c>
      <c r="R2038" t="str">
        <f t="shared" si="191"/>
        <v>hardware</v>
      </c>
      <c r="S2038" s="10">
        <f t="shared" si="188"/>
        <v>41738.864803240744</v>
      </c>
      <c r="T2038" s="10">
        <f t="shared" si="189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6">
        <f t="shared" si="186"/>
        <v>70.040000000000006</v>
      </c>
      <c r="N2039" t="b">
        <v>1</v>
      </c>
      <c r="O2039" t="s">
        <v>8295</v>
      </c>
      <c r="P2039">
        <f t="shared" si="187"/>
        <v>300</v>
      </c>
      <c r="Q2039" t="str">
        <f t="shared" si="190"/>
        <v>technology</v>
      </c>
      <c r="R2039" t="str">
        <f t="shared" si="191"/>
        <v>hardware</v>
      </c>
      <c r="S2039" s="10">
        <f t="shared" si="188"/>
        <v>41578.210104166668</v>
      </c>
      <c r="T2039" s="10">
        <f t="shared" si="189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6">
        <f t="shared" si="186"/>
        <v>164.91</v>
      </c>
      <c r="N2040" t="b">
        <v>1</v>
      </c>
      <c r="O2040" t="s">
        <v>8295</v>
      </c>
      <c r="P2040">
        <f t="shared" si="187"/>
        <v>421</v>
      </c>
      <c r="Q2040" t="str">
        <f t="shared" si="190"/>
        <v>technology</v>
      </c>
      <c r="R2040" t="str">
        <f t="shared" si="191"/>
        <v>hardware</v>
      </c>
      <c r="S2040" s="10">
        <f t="shared" si="188"/>
        <v>41424.27107638889</v>
      </c>
      <c r="T2040" s="10">
        <f t="shared" si="189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6">
        <f t="shared" si="186"/>
        <v>449.26</v>
      </c>
      <c r="N2041" t="b">
        <v>1</v>
      </c>
      <c r="O2041" t="s">
        <v>8295</v>
      </c>
      <c r="P2041">
        <f t="shared" si="187"/>
        <v>136</v>
      </c>
      <c r="Q2041" t="str">
        <f t="shared" si="190"/>
        <v>technology</v>
      </c>
      <c r="R2041" t="str">
        <f t="shared" si="191"/>
        <v>hardware</v>
      </c>
      <c r="S2041" s="10">
        <f t="shared" si="188"/>
        <v>42675.438946759255</v>
      </c>
      <c r="T2041" s="10">
        <f t="shared" si="189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6">
        <f t="shared" si="186"/>
        <v>27.47</v>
      </c>
      <c r="N2042" t="b">
        <v>1</v>
      </c>
      <c r="O2042" t="s">
        <v>8295</v>
      </c>
      <c r="P2042">
        <f t="shared" si="187"/>
        <v>248</v>
      </c>
      <c r="Q2042" t="str">
        <f t="shared" si="190"/>
        <v>technology</v>
      </c>
      <c r="R2042" t="str">
        <f t="shared" si="191"/>
        <v>hardware</v>
      </c>
      <c r="S2042" s="10">
        <f t="shared" si="188"/>
        <v>41578.927118055559</v>
      </c>
      <c r="T2042" s="10">
        <f t="shared" si="189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6">
        <f t="shared" si="186"/>
        <v>143.97999999999999</v>
      </c>
      <c r="N2043" t="b">
        <v>1</v>
      </c>
      <c r="O2043" t="s">
        <v>8295</v>
      </c>
      <c r="P2043">
        <f t="shared" si="187"/>
        <v>182</v>
      </c>
      <c r="Q2043" t="str">
        <f t="shared" si="190"/>
        <v>technology</v>
      </c>
      <c r="R2043" t="str">
        <f t="shared" si="191"/>
        <v>hardware</v>
      </c>
      <c r="S2043" s="10">
        <f t="shared" si="188"/>
        <v>42654.525775462964</v>
      </c>
      <c r="T2043" s="10">
        <f t="shared" si="189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6">
        <f t="shared" si="186"/>
        <v>88.24</v>
      </c>
      <c r="N2044" t="b">
        <v>1</v>
      </c>
      <c r="O2044" t="s">
        <v>8295</v>
      </c>
      <c r="P2044">
        <f t="shared" si="187"/>
        <v>124</v>
      </c>
      <c r="Q2044" t="str">
        <f t="shared" si="190"/>
        <v>technology</v>
      </c>
      <c r="R2044" t="str">
        <f t="shared" si="191"/>
        <v>hardware</v>
      </c>
      <c r="S2044" s="10">
        <f t="shared" si="188"/>
        <v>42331.708032407405</v>
      </c>
      <c r="T2044" s="10">
        <f t="shared" si="189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6">
        <f t="shared" si="186"/>
        <v>36.33</v>
      </c>
      <c r="N2045" t="b">
        <v>1</v>
      </c>
      <c r="O2045" t="s">
        <v>8295</v>
      </c>
      <c r="P2045">
        <f t="shared" si="187"/>
        <v>506</v>
      </c>
      <c r="Q2045" t="str">
        <f t="shared" si="190"/>
        <v>technology</v>
      </c>
      <c r="R2045" t="str">
        <f t="shared" si="191"/>
        <v>hardware</v>
      </c>
      <c r="S2045" s="10">
        <f t="shared" si="188"/>
        <v>42661.176817129628</v>
      </c>
      <c r="T2045" s="10">
        <f t="shared" si="189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6">
        <f t="shared" si="186"/>
        <v>90.18</v>
      </c>
      <c r="N2046" t="b">
        <v>1</v>
      </c>
      <c r="O2046" t="s">
        <v>8295</v>
      </c>
      <c r="P2046">
        <f t="shared" si="187"/>
        <v>108</v>
      </c>
      <c r="Q2046" t="str">
        <f t="shared" si="190"/>
        <v>technology</v>
      </c>
      <c r="R2046" t="str">
        <f t="shared" si="191"/>
        <v>hardware</v>
      </c>
      <c r="S2046" s="10">
        <f t="shared" si="188"/>
        <v>42138.684189814812</v>
      </c>
      <c r="T2046" s="10">
        <f t="shared" si="189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6">
        <f t="shared" si="186"/>
        <v>152.62</v>
      </c>
      <c r="N2047" t="b">
        <v>1</v>
      </c>
      <c r="O2047" t="s">
        <v>8295</v>
      </c>
      <c r="P2047">
        <f t="shared" si="187"/>
        <v>819</v>
      </c>
      <c r="Q2047" t="str">
        <f t="shared" si="190"/>
        <v>technology</v>
      </c>
      <c r="R2047" t="str">
        <f t="shared" si="191"/>
        <v>hardware</v>
      </c>
      <c r="S2047" s="10">
        <f t="shared" si="188"/>
        <v>41069.088506944441</v>
      </c>
      <c r="T2047" s="10">
        <f t="shared" si="189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6">
        <f t="shared" si="186"/>
        <v>55.81</v>
      </c>
      <c r="N2048" t="b">
        <v>1</v>
      </c>
      <c r="O2048" t="s">
        <v>8295</v>
      </c>
      <c r="P2048">
        <f t="shared" si="187"/>
        <v>121</v>
      </c>
      <c r="Q2048" t="str">
        <f t="shared" si="190"/>
        <v>technology</v>
      </c>
      <c r="R2048" t="str">
        <f t="shared" si="191"/>
        <v>hardware</v>
      </c>
      <c r="S2048" s="10">
        <f t="shared" si="188"/>
        <v>41387.171805555554</v>
      </c>
      <c r="T2048" s="10">
        <f t="shared" si="189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6">
        <f t="shared" si="186"/>
        <v>227.85</v>
      </c>
      <c r="N2049" t="b">
        <v>1</v>
      </c>
      <c r="O2049" t="s">
        <v>8295</v>
      </c>
      <c r="P2049">
        <f t="shared" si="187"/>
        <v>103</v>
      </c>
      <c r="Q2049" t="str">
        <f t="shared" si="190"/>
        <v>technology</v>
      </c>
      <c r="R2049" t="str">
        <f t="shared" si="191"/>
        <v>hardware</v>
      </c>
      <c r="S2049" s="10">
        <f t="shared" si="188"/>
        <v>42081.903587962966</v>
      </c>
      <c r="T2049" s="10">
        <f t="shared" si="189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6">
        <f t="shared" ref="M2050:M2113" si="192">ROUND(SUM(E2050/L2050),2)</f>
        <v>91.83</v>
      </c>
      <c r="N2050" t="b">
        <v>1</v>
      </c>
      <c r="O2050" t="s">
        <v>8295</v>
      </c>
      <c r="P2050">
        <f t="shared" ref="P2050:P2113" si="193">+ROUND(SUM(E2050/D2050)*100,0)</f>
        <v>148</v>
      </c>
      <c r="Q2050" t="str">
        <f t="shared" si="190"/>
        <v>technology</v>
      </c>
      <c r="R2050" t="str">
        <f t="shared" si="191"/>
        <v>hardware</v>
      </c>
      <c r="S2050" s="10">
        <f t="shared" ref="S2050:S2113" si="194">(((J2050/60)/60)/24)+DATE(1970,1,1)</f>
        <v>41387.651516203703</v>
      </c>
      <c r="T2050" s="10">
        <f t="shared" ref="T2050:T2113" si="195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6">
        <f t="shared" si="192"/>
        <v>80.989999999999995</v>
      </c>
      <c r="N2051" t="b">
        <v>1</v>
      </c>
      <c r="O2051" t="s">
        <v>8295</v>
      </c>
      <c r="P2051">
        <f t="shared" si="193"/>
        <v>120</v>
      </c>
      <c r="Q2051" t="str">
        <f t="shared" ref="Q2051:Q2114" si="196">LEFT(O2051,FIND("/",O2051)-1)</f>
        <v>technology</v>
      </c>
      <c r="R2051" t="str">
        <f t="shared" ref="R2051:R2114" si="197">RIGHT(O2051,LEN(O2051)-FIND("/",O2051))</f>
        <v>hardware</v>
      </c>
      <c r="S2051" s="10">
        <f t="shared" si="194"/>
        <v>41575.527349537035</v>
      </c>
      <c r="T2051" s="10">
        <f t="shared" si="195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6">
        <f t="shared" si="192"/>
        <v>278.39</v>
      </c>
      <c r="N2052" t="b">
        <v>1</v>
      </c>
      <c r="O2052" t="s">
        <v>8295</v>
      </c>
      <c r="P2052">
        <f t="shared" si="193"/>
        <v>473</v>
      </c>
      <c r="Q2052" t="str">
        <f t="shared" si="196"/>
        <v>technology</v>
      </c>
      <c r="R2052" t="str">
        <f t="shared" si="197"/>
        <v>hardware</v>
      </c>
      <c r="S2052" s="10">
        <f t="shared" si="194"/>
        <v>42115.071504629625</v>
      </c>
      <c r="T2052" s="10">
        <f t="shared" si="195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6">
        <f t="shared" si="192"/>
        <v>43.1</v>
      </c>
      <c r="N2053" t="b">
        <v>1</v>
      </c>
      <c r="O2053" t="s">
        <v>8295</v>
      </c>
      <c r="P2053">
        <f t="shared" si="193"/>
        <v>130</v>
      </c>
      <c r="Q2053" t="str">
        <f t="shared" si="196"/>
        <v>technology</v>
      </c>
      <c r="R2053" t="str">
        <f t="shared" si="197"/>
        <v>hardware</v>
      </c>
      <c r="S2053" s="10">
        <f t="shared" si="194"/>
        <v>41604.022418981483</v>
      </c>
      <c r="T2053" s="10">
        <f t="shared" si="195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6">
        <f t="shared" si="192"/>
        <v>326.29000000000002</v>
      </c>
      <c r="N2054" t="b">
        <v>1</v>
      </c>
      <c r="O2054" t="s">
        <v>8295</v>
      </c>
      <c r="P2054">
        <f t="shared" si="193"/>
        <v>353</v>
      </c>
      <c r="Q2054" t="str">
        <f t="shared" si="196"/>
        <v>technology</v>
      </c>
      <c r="R2054" t="str">
        <f t="shared" si="197"/>
        <v>hardware</v>
      </c>
      <c r="S2054" s="10">
        <f t="shared" si="194"/>
        <v>42375.08394675926</v>
      </c>
      <c r="T2054" s="10">
        <f t="shared" si="195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6">
        <f t="shared" si="192"/>
        <v>41.74</v>
      </c>
      <c r="N2055" t="b">
        <v>1</v>
      </c>
      <c r="O2055" t="s">
        <v>8295</v>
      </c>
      <c r="P2055">
        <f t="shared" si="193"/>
        <v>101</v>
      </c>
      <c r="Q2055" t="str">
        <f t="shared" si="196"/>
        <v>technology</v>
      </c>
      <c r="R2055" t="str">
        <f t="shared" si="197"/>
        <v>hardware</v>
      </c>
      <c r="S2055" s="10">
        <f t="shared" si="194"/>
        <v>42303.617488425924</v>
      </c>
      <c r="T2055" s="10">
        <f t="shared" si="195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6">
        <f t="shared" si="192"/>
        <v>64.02</v>
      </c>
      <c r="N2056" t="b">
        <v>1</v>
      </c>
      <c r="O2056" t="s">
        <v>8295</v>
      </c>
      <c r="P2056">
        <f t="shared" si="193"/>
        <v>114</v>
      </c>
      <c r="Q2056" t="str">
        <f t="shared" si="196"/>
        <v>technology</v>
      </c>
      <c r="R2056" t="str">
        <f t="shared" si="197"/>
        <v>hardware</v>
      </c>
      <c r="S2056" s="10">
        <f t="shared" si="194"/>
        <v>41731.520949074074</v>
      </c>
      <c r="T2056" s="10">
        <f t="shared" si="195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6">
        <f t="shared" si="192"/>
        <v>99.46</v>
      </c>
      <c r="N2057" t="b">
        <v>1</v>
      </c>
      <c r="O2057" t="s">
        <v>8295</v>
      </c>
      <c r="P2057">
        <f t="shared" si="193"/>
        <v>167</v>
      </c>
      <c r="Q2057" t="str">
        <f t="shared" si="196"/>
        <v>technology</v>
      </c>
      <c r="R2057" t="str">
        <f t="shared" si="197"/>
        <v>hardware</v>
      </c>
      <c r="S2057" s="10">
        <f t="shared" si="194"/>
        <v>41946.674108796295</v>
      </c>
      <c r="T2057" s="10">
        <f t="shared" si="195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6">
        <f t="shared" si="192"/>
        <v>138.49</v>
      </c>
      <c r="N2058" t="b">
        <v>1</v>
      </c>
      <c r="O2058" t="s">
        <v>8295</v>
      </c>
      <c r="P2058">
        <f t="shared" si="193"/>
        <v>153</v>
      </c>
      <c r="Q2058" t="str">
        <f t="shared" si="196"/>
        <v>technology</v>
      </c>
      <c r="R2058" t="str">
        <f t="shared" si="197"/>
        <v>hardware</v>
      </c>
      <c r="S2058" s="10">
        <f t="shared" si="194"/>
        <v>41351.76090277778</v>
      </c>
      <c r="T2058" s="10">
        <f t="shared" si="195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6">
        <f t="shared" si="192"/>
        <v>45.55</v>
      </c>
      <c r="N2059" t="b">
        <v>1</v>
      </c>
      <c r="O2059" t="s">
        <v>8295</v>
      </c>
      <c r="P2059">
        <f t="shared" si="193"/>
        <v>202</v>
      </c>
      <c r="Q2059" t="str">
        <f t="shared" si="196"/>
        <v>technology</v>
      </c>
      <c r="R2059" t="str">
        <f t="shared" si="197"/>
        <v>hardware</v>
      </c>
      <c r="S2059" s="10">
        <f t="shared" si="194"/>
        <v>42396.494583333333</v>
      </c>
      <c r="T2059" s="10">
        <f t="shared" si="195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6">
        <f t="shared" si="192"/>
        <v>10.51</v>
      </c>
      <c r="N2060" t="b">
        <v>1</v>
      </c>
      <c r="O2060" t="s">
        <v>8295</v>
      </c>
      <c r="P2060">
        <f t="shared" si="193"/>
        <v>168</v>
      </c>
      <c r="Q2060" t="str">
        <f t="shared" si="196"/>
        <v>technology</v>
      </c>
      <c r="R2060" t="str">
        <f t="shared" si="197"/>
        <v>hardware</v>
      </c>
      <c r="S2060" s="10">
        <f t="shared" si="194"/>
        <v>42026.370717592596</v>
      </c>
      <c r="T2060" s="10">
        <f t="shared" si="195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6">
        <f t="shared" si="192"/>
        <v>114.77</v>
      </c>
      <c r="N2061" t="b">
        <v>1</v>
      </c>
      <c r="O2061" t="s">
        <v>8295</v>
      </c>
      <c r="P2061">
        <f t="shared" si="193"/>
        <v>143</v>
      </c>
      <c r="Q2061" t="str">
        <f t="shared" si="196"/>
        <v>technology</v>
      </c>
      <c r="R2061" t="str">
        <f t="shared" si="197"/>
        <v>hardware</v>
      </c>
      <c r="S2061" s="10">
        <f t="shared" si="194"/>
        <v>42361.602476851855</v>
      </c>
      <c r="T2061" s="10">
        <f t="shared" si="195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6">
        <f t="shared" si="192"/>
        <v>36</v>
      </c>
      <c r="N2062" t="b">
        <v>1</v>
      </c>
      <c r="O2062" t="s">
        <v>8295</v>
      </c>
      <c r="P2062">
        <f t="shared" si="193"/>
        <v>196</v>
      </c>
      <c r="Q2062" t="str">
        <f t="shared" si="196"/>
        <v>technology</v>
      </c>
      <c r="R2062" t="str">
        <f t="shared" si="197"/>
        <v>hardware</v>
      </c>
      <c r="S2062" s="10">
        <f t="shared" si="194"/>
        <v>41783.642939814818</v>
      </c>
      <c r="T2062" s="10">
        <f t="shared" si="195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6">
        <f t="shared" si="192"/>
        <v>154.16999999999999</v>
      </c>
      <c r="N2063" t="b">
        <v>1</v>
      </c>
      <c r="O2063" t="s">
        <v>8295</v>
      </c>
      <c r="P2063">
        <f t="shared" si="193"/>
        <v>108</v>
      </c>
      <c r="Q2063" t="str">
        <f t="shared" si="196"/>
        <v>technology</v>
      </c>
      <c r="R2063" t="str">
        <f t="shared" si="197"/>
        <v>hardware</v>
      </c>
      <c r="S2063" s="10">
        <f t="shared" si="194"/>
        <v>42705.764513888891</v>
      </c>
      <c r="T2063" s="10">
        <f t="shared" si="195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6">
        <f t="shared" si="192"/>
        <v>566.39</v>
      </c>
      <c r="N2064" t="b">
        <v>1</v>
      </c>
      <c r="O2064" t="s">
        <v>8295</v>
      </c>
      <c r="P2064">
        <f t="shared" si="193"/>
        <v>115</v>
      </c>
      <c r="Q2064" t="str">
        <f t="shared" si="196"/>
        <v>technology</v>
      </c>
      <c r="R2064" t="str">
        <f t="shared" si="197"/>
        <v>hardware</v>
      </c>
      <c r="S2064" s="10">
        <f t="shared" si="194"/>
        <v>42423.3830787037</v>
      </c>
      <c r="T2064" s="10">
        <f t="shared" si="195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6">
        <f t="shared" si="192"/>
        <v>120.86</v>
      </c>
      <c r="N2065" t="b">
        <v>1</v>
      </c>
      <c r="O2065" t="s">
        <v>8295</v>
      </c>
      <c r="P2065">
        <f t="shared" si="193"/>
        <v>148</v>
      </c>
      <c r="Q2065" t="str">
        <f t="shared" si="196"/>
        <v>technology</v>
      </c>
      <c r="R2065" t="str">
        <f t="shared" si="197"/>
        <v>hardware</v>
      </c>
      <c r="S2065" s="10">
        <f t="shared" si="194"/>
        <v>42472.73265046296</v>
      </c>
      <c r="T2065" s="10">
        <f t="shared" si="195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6">
        <f t="shared" si="192"/>
        <v>86.16</v>
      </c>
      <c r="N2066" t="b">
        <v>1</v>
      </c>
      <c r="O2066" t="s">
        <v>8295</v>
      </c>
      <c r="P2066">
        <f t="shared" si="193"/>
        <v>191</v>
      </c>
      <c r="Q2066" t="str">
        <f t="shared" si="196"/>
        <v>technology</v>
      </c>
      <c r="R2066" t="str">
        <f t="shared" si="197"/>
        <v>hardware</v>
      </c>
      <c r="S2066" s="10">
        <f t="shared" si="194"/>
        <v>41389.364849537036</v>
      </c>
      <c r="T2066" s="10">
        <f t="shared" si="195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6">
        <f t="shared" si="192"/>
        <v>51.21</v>
      </c>
      <c r="N2067" t="b">
        <v>1</v>
      </c>
      <c r="O2067" t="s">
        <v>8295</v>
      </c>
      <c r="P2067">
        <f t="shared" si="193"/>
        <v>199</v>
      </c>
      <c r="Q2067" t="str">
        <f t="shared" si="196"/>
        <v>technology</v>
      </c>
      <c r="R2067" t="str">
        <f t="shared" si="197"/>
        <v>hardware</v>
      </c>
      <c r="S2067" s="10">
        <f t="shared" si="194"/>
        <v>41603.333668981482</v>
      </c>
      <c r="T2067" s="10">
        <f t="shared" si="195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6">
        <f t="shared" si="192"/>
        <v>67.260000000000005</v>
      </c>
      <c r="N2068" t="b">
        <v>1</v>
      </c>
      <c r="O2068" t="s">
        <v>8295</v>
      </c>
      <c r="P2068">
        <f t="shared" si="193"/>
        <v>219</v>
      </c>
      <c r="Q2068" t="str">
        <f t="shared" si="196"/>
        <v>technology</v>
      </c>
      <c r="R2068" t="str">
        <f t="shared" si="197"/>
        <v>hardware</v>
      </c>
      <c r="S2068" s="10">
        <f t="shared" si="194"/>
        <v>41844.771793981483</v>
      </c>
      <c r="T2068" s="10">
        <f t="shared" si="195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6">
        <f t="shared" si="192"/>
        <v>62.8</v>
      </c>
      <c r="N2069" t="b">
        <v>1</v>
      </c>
      <c r="O2069" t="s">
        <v>8295</v>
      </c>
      <c r="P2069">
        <f t="shared" si="193"/>
        <v>127</v>
      </c>
      <c r="Q2069" t="str">
        <f t="shared" si="196"/>
        <v>technology</v>
      </c>
      <c r="R2069" t="str">
        <f t="shared" si="197"/>
        <v>hardware</v>
      </c>
      <c r="S2069" s="10">
        <f t="shared" si="194"/>
        <v>42115.853888888887</v>
      </c>
      <c r="T2069" s="10">
        <f t="shared" si="195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6">
        <f t="shared" si="192"/>
        <v>346.13</v>
      </c>
      <c r="N2070" t="b">
        <v>1</v>
      </c>
      <c r="O2070" t="s">
        <v>8295</v>
      </c>
      <c r="P2070">
        <f t="shared" si="193"/>
        <v>105</v>
      </c>
      <c r="Q2070" t="str">
        <f t="shared" si="196"/>
        <v>technology</v>
      </c>
      <c r="R2070" t="str">
        <f t="shared" si="197"/>
        <v>hardware</v>
      </c>
      <c r="S2070" s="10">
        <f t="shared" si="194"/>
        <v>42633.841608796298</v>
      </c>
      <c r="T2070" s="10">
        <f t="shared" si="195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6">
        <f t="shared" si="192"/>
        <v>244.12</v>
      </c>
      <c r="N2071" t="b">
        <v>1</v>
      </c>
      <c r="O2071" t="s">
        <v>8295</v>
      </c>
      <c r="P2071">
        <f t="shared" si="193"/>
        <v>128</v>
      </c>
      <c r="Q2071" t="str">
        <f t="shared" si="196"/>
        <v>technology</v>
      </c>
      <c r="R2071" t="str">
        <f t="shared" si="197"/>
        <v>hardware</v>
      </c>
      <c r="S2071" s="10">
        <f t="shared" si="194"/>
        <v>42340.972118055557</v>
      </c>
      <c r="T2071" s="10">
        <f t="shared" si="195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6">
        <f t="shared" si="192"/>
        <v>259.25</v>
      </c>
      <c r="N2072" t="b">
        <v>1</v>
      </c>
      <c r="O2072" t="s">
        <v>8295</v>
      </c>
      <c r="P2072">
        <f t="shared" si="193"/>
        <v>317</v>
      </c>
      <c r="Q2072" t="str">
        <f t="shared" si="196"/>
        <v>technology</v>
      </c>
      <c r="R2072" t="str">
        <f t="shared" si="197"/>
        <v>hardware</v>
      </c>
      <c r="S2072" s="10">
        <f t="shared" si="194"/>
        <v>42519.6565162037</v>
      </c>
      <c r="T2072" s="10">
        <f t="shared" si="195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6">
        <f t="shared" si="192"/>
        <v>201.96</v>
      </c>
      <c r="N2073" t="b">
        <v>1</v>
      </c>
      <c r="O2073" t="s">
        <v>8295</v>
      </c>
      <c r="P2073">
        <f t="shared" si="193"/>
        <v>281</v>
      </c>
      <c r="Q2073" t="str">
        <f t="shared" si="196"/>
        <v>technology</v>
      </c>
      <c r="R2073" t="str">
        <f t="shared" si="197"/>
        <v>hardware</v>
      </c>
      <c r="S2073" s="10">
        <f t="shared" si="194"/>
        <v>42600.278749999998</v>
      </c>
      <c r="T2073" s="10">
        <f t="shared" si="195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6">
        <f t="shared" si="192"/>
        <v>226.21</v>
      </c>
      <c r="N2074" t="b">
        <v>1</v>
      </c>
      <c r="O2074" t="s">
        <v>8295</v>
      </c>
      <c r="P2074">
        <f t="shared" si="193"/>
        <v>111</v>
      </c>
      <c r="Q2074" t="str">
        <f t="shared" si="196"/>
        <v>technology</v>
      </c>
      <c r="R2074" t="str">
        <f t="shared" si="197"/>
        <v>hardware</v>
      </c>
      <c r="S2074" s="10">
        <f t="shared" si="194"/>
        <v>42467.581388888888</v>
      </c>
      <c r="T2074" s="10">
        <f t="shared" si="195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6">
        <f t="shared" si="192"/>
        <v>324.69</v>
      </c>
      <c r="N2075" t="b">
        <v>1</v>
      </c>
      <c r="O2075" t="s">
        <v>8295</v>
      </c>
      <c r="P2075">
        <f t="shared" si="193"/>
        <v>153</v>
      </c>
      <c r="Q2075" t="str">
        <f t="shared" si="196"/>
        <v>technology</v>
      </c>
      <c r="R2075" t="str">
        <f t="shared" si="197"/>
        <v>hardware</v>
      </c>
      <c r="S2075" s="10">
        <f t="shared" si="194"/>
        <v>42087.668032407411</v>
      </c>
      <c r="T2075" s="10">
        <f t="shared" si="195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6">
        <f t="shared" si="192"/>
        <v>205</v>
      </c>
      <c r="N2076" t="b">
        <v>1</v>
      </c>
      <c r="O2076" t="s">
        <v>8295</v>
      </c>
      <c r="P2076">
        <f t="shared" si="193"/>
        <v>103</v>
      </c>
      <c r="Q2076" t="str">
        <f t="shared" si="196"/>
        <v>technology</v>
      </c>
      <c r="R2076" t="str">
        <f t="shared" si="197"/>
        <v>hardware</v>
      </c>
      <c r="S2076" s="10">
        <f t="shared" si="194"/>
        <v>42466.826180555552</v>
      </c>
      <c r="T2076" s="10">
        <f t="shared" si="195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6">
        <f t="shared" si="192"/>
        <v>20.47</v>
      </c>
      <c r="N2077" t="b">
        <v>1</v>
      </c>
      <c r="O2077" t="s">
        <v>8295</v>
      </c>
      <c r="P2077">
        <f t="shared" si="193"/>
        <v>1678</v>
      </c>
      <c r="Q2077" t="str">
        <f t="shared" si="196"/>
        <v>technology</v>
      </c>
      <c r="R2077" t="str">
        <f t="shared" si="197"/>
        <v>hardware</v>
      </c>
      <c r="S2077" s="10">
        <f t="shared" si="194"/>
        <v>41450.681574074071</v>
      </c>
      <c r="T2077" s="10">
        <f t="shared" si="195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6">
        <f t="shared" si="192"/>
        <v>116.35</v>
      </c>
      <c r="N2078" t="b">
        <v>1</v>
      </c>
      <c r="O2078" t="s">
        <v>8295</v>
      </c>
      <c r="P2078">
        <f t="shared" si="193"/>
        <v>543</v>
      </c>
      <c r="Q2078" t="str">
        <f t="shared" si="196"/>
        <v>technology</v>
      </c>
      <c r="R2078" t="str">
        <f t="shared" si="197"/>
        <v>hardware</v>
      </c>
      <c r="S2078" s="10">
        <f t="shared" si="194"/>
        <v>41803.880659722221</v>
      </c>
      <c r="T2078" s="10">
        <f t="shared" si="195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6">
        <f t="shared" si="192"/>
        <v>307.2</v>
      </c>
      <c r="N2079" t="b">
        <v>1</v>
      </c>
      <c r="O2079" t="s">
        <v>8295</v>
      </c>
      <c r="P2079">
        <f t="shared" si="193"/>
        <v>116</v>
      </c>
      <c r="Q2079" t="str">
        <f t="shared" si="196"/>
        <v>technology</v>
      </c>
      <c r="R2079" t="str">
        <f t="shared" si="197"/>
        <v>hardware</v>
      </c>
      <c r="S2079" s="10">
        <f t="shared" si="194"/>
        <v>42103.042546296296</v>
      </c>
      <c r="T2079" s="10">
        <f t="shared" si="195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6">
        <f t="shared" si="192"/>
        <v>546.69000000000005</v>
      </c>
      <c r="N2080" t="b">
        <v>1</v>
      </c>
      <c r="O2080" t="s">
        <v>8295</v>
      </c>
      <c r="P2080">
        <f t="shared" si="193"/>
        <v>131</v>
      </c>
      <c r="Q2080" t="str">
        <f t="shared" si="196"/>
        <v>technology</v>
      </c>
      <c r="R2080" t="str">
        <f t="shared" si="197"/>
        <v>hardware</v>
      </c>
      <c r="S2080" s="10">
        <f t="shared" si="194"/>
        <v>42692.771493055552</v>
      </c>
      <c r="T2080" s="10">
        <f t="shared" si="195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6">
        <f t="shared" si="192"/>
        <v>47.47</v>
      </c>
      <c r="N2081" t="b">
        <v>1</v>
      </c>
      <c r="O2081" t="s">
        <v>8295</v>
      </c>
      <c r="P2081">
        <f t="shared" si="193"/>
        <v>288</v>
      </c>
      <c r="Q2081" t="str">
        <f t="shared" si="196"/>
        <v>technology</v>
      </c>
      <c r="R2081" t="str">
        <f t="shared" si="197"/>
        <v>hardware</v>
      </c>
      <c r="S2081" s="10">
        <f t="shared" si="194"/>
        <v>42150.71056712963</v>
      </c>
      <c r="T2081" s="10">
        <f t="shared" si="195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6">
        <f t="shared" si="192"/>
        <v>101.56</v>
      </c>
      <c r="N2082" t="b">
        <v>1</v>
      </c>
      <c r="O2082" t="s">
        <v>8295</v>
      </c>
      <c r="P2082">
        <f t="shared" si="193"/>
        <v>508</v>
      </c>
      <c r="Q2082" t="str">
        <f t="shared" si="196"/>
        <v>technology</v>
      </c>
      <c r="R2082" t="str">
        <f t="shared" si="197"/>
        <v>hardware</v>
      </c>
      <c r="S2082" s="10">
        <f t="shared" si="194"/>
        <v>42289.957175925927</v>
      </c>
      <c r="T2082" s="10">
        <f t="shared" si="195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6">
        <f t="shared" si="192"/>
        <v>72.91</v>
      </c>
      <c r="N2083" t="b">
        <v>1</v>
      </c>
      <c r="O2083" t="s">
        <v>8279</v>
      </c>
      <c r="P2083">
        <f t="shared" si="193"/>
        <v>115</v>
      </c>
      <c r="Q2083" t="str">
        <f t="shared" si="196"/>
        <v>music</v>
      </c>
      <c r="R2083" t="str">
        <f t="shared" si="197"/>
        <v>indie rock</v>
      </c>
      <c r="S2083" s="10">
        <f t="shared" si="194"/>
        <v>41004.156886574077</v>
      </c>
      <c r="T2083" s="10">
        <f t="shared" si="195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6">
        <f t="shared" si="192"/>
        <v>43.71</v>
      </c>
      <c r="N2084" t="b">
        <v>1</v>
      </c>
      <c r="O2084" t="s">
        <v>8279</v>
      </c>
      <c r="P2084">
        <f t="shared" si="193"/>
        <v>111</v>
      </c>
      <c r="Q2084" t="str">
        <f t="shared" si="196"/>
        <v>music</v>
      </c>
      <c r="R2084" t="str">
        <f t="shared" si="197"/>
        <v>indie rock</v>
      </c>
      <c r="S2084" s="10">
        <f t="shared" si="194"/>
        <v>40811.120324074072</v>
      </c>
      <c r="T2084" s="10">
        <f t="shared" si="195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6">
        <f t="shared" si="192"/>
        <v>34</v>
      </c>
      <c r="N2085" t="b">
        <v>1</v>
      </c>
      <c r="O2085" t="s">
        <v>8279</v>
      </c>
      <c r="P2085">
        <f t="shared" si="193"/>
        <v>113</v>
      </c>
      <c r="Q2085" t="str">
        <f t="shared" si="196"/>
        <v>music</v>
      </c>
      <c r="R2085" t="str">
        <f t="shared" si="197"/>
        <v>indie rock</v>
      </c>
      <c r="S2085" s="10">
        <f t="shared" si="194"/>
        <v>41034.72216435185</v>
      </c>
      <c r="T2085" s="10">
        <f t="shared" si="195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6">
        <f t="shared" si="192"/>
        <v>70.650000000000006</v>
      </c>
      <c r="N2086" t="b">
        <v>1</v>
      </c>
      <c r="O2086" t="s">
        <v>8279</v>
      </c>
      <c r="P2086">
        <f t="shared" si="193"/>
        <v>108</v>
      </c>
      <c r="Q2086" t="str">
        <f t="shared" si="196"/>
        <v>music</v>
      </c>
      <c r="R2086" t="str">
        <f t="shared" si="197"/>
        <v>indie rock</v>
      </c>
      <c r="S2086" s="10">
        <f t="shared" si="194"/>
        <v>41731.833124999997</v>
      </c>
      <c r="T2086" s="10">
        <f t="shared" si="195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6">
        <f t="shared" si="192"/>
        <v>89.3</v>
      </c>
      <c r="N2087" t="b">
        <v>1</v>
      </c>
      <c r="O2087" t="s">
        <v>8279</v>
      </c>
      <c r="P2087">
        <f t="shared" si="193"/>
        <v>124</v>
      </c>
      <c r="Q2087" t="str">
        <f t="shared" si="196"/>
        <v>music</v>
      </c>
      <c r="R2087" t="str">
        <f t="shared" si="197"/>
        <v>indie rock</v>
      </c>
      <c r="S2087" s="10">
        <f t="shared" si="194"/>
        <v>41075.835497685184</v>
      </c>
      <c r="T2087" s="10">
        <f t="shared" si="195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6">
        <f t="shared" si="192"/>
        <v>115.09</v>
      </c>
      <c r="N2088" t="b">
        <v>1</v>
      </c>
      <c r="O2088" t="s">
        <v>8279</v>
      </c>
      <c r="P2088">
        <f t="shared" si="193"/>
        <v>101</v>
      </c>
      <c r="Q2088" t="str">
        <f t="shared" si="196"/>
        <v>music</v>
      </c>
      <c r="R2088" t="str">
        <f t="shared" si="197"/>
        <v>indie rock</v>
      </c>
      <c r="S2088" s="10">
        <f t="shared" si="194"/>
        <v>40860.67050925926</v>
      </c>
      <c r="T2088" s="10">
        <f t="shared" si="195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6">
        <f t="shared" si="192"/>
        <v>62.12</v>
      </c>
      <c r="N2089" t="b">
        <v>1</v>
      </c>
      <c r="O2089" t="s">
        <v>8279</v>
      </c>
      <c r="P2089">
        <f t="shared" si="193"/>
        <v>104</v>
      </c>
      <c r="Q2089" t="str">
        <f t="shared" si="196"/>
        <v>music</v>
      </c>
      <c r="R2089" t="str">
        <f t="shared" si="197"/>
        <v>indie rock</v>
      </c>
      <c r="S2089" s="10">
        <f t="shared" si="194"/>
        <v>40764.204375000001</v>
      </c>
      <c r="T2089" s="10">
        <f t="shared" si="195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6">
        <f t="shared" si="192"/>
        <v>46.2</v>
      </c>
      <c r="N2090" t="b">
        <v>1</v>
      </c>
      <c r="O2090" t="s">
        <v>8279</v>
      </c>
      <c r="P2090">
        <f t="shared" si="193"/>
        <v>116</v>
      </c>
      <c r="Q2090" t="str">
        <f t="shared" si="196"/>
        <v>music</v>
      </c>
      <c r="R2090" t="str">
        <f t="shared" si="197"/>
        <v>indie rock</v>
      </c>
      <c r="S2090" s="10">
        <f t="shared" si="194"/>
        <v>40395.714722222219</v>
      </c>
      <c r="T2090" s="10">
        <f t="shared" si="195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6">
        <f t="shared" si="192"/>
        <v>48.55</v>
      </c>
      <c r="N2091" t="b">
        <v>1</v>
      </c>
      <c r="O2091" t="s">
        <v>8279</v>
      </c>
      <c r="P2091">
        <f t="shared" si="193"/>
        <v>120</v>
      </c>
      <c r="Q2091" t="str">
        <f t="shared" si="196"/>
        <v>music</v>
      </c>
      <c r="R2091" t="str">
        <f t="shared" si="197"/>
        <v>indie rock</v>
      </c>
      <c r="S2091" s="10">
        <f t="shared" si="194"/>
        <v>41453.076319444444</v>
      </c>
      <c r="T2091" s="10">
        <f t="shared" si="195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6">
        <f t="shared" si="192"/>
        <v>57.52</v>
      </c>
      <c r="N2092" t="b">
        <v>1</v>
      </c>
      <c r="O2092" t="s">
        <v>8279</v>
      </c>
      <c r="P2092">
        <f t="shared" si="193"/>
        <v>115</v>
      </c>
      <c r="Q2092" t="str">
        <f t="shared" si="196"/>
        <v>music</v>
      </c>
      <c r="R2092" t="str">
        <f t="shared" si="197"/>
        <v>indie rock</v>
      </c>
      <c r="S2092" s="10">
        <f t="shared" si="194"/>
        <v>41299.381423611114</v>
      </c>
      <c r="T2092" s="10">
        <f t="shared" si="195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6">
        <f t="shared" si="192"/>
        <v>88.15</v>
      </c>
      <c r="N2093" t="b">
        <v>1</v>
      </c>
      <c r="O2093" t="s">
        <v>8279</v>
      </c>
      <c r="P2093">
        <f t="shared" si="193"/>
        <v>120</v>
      </c>
      <c r="Q2093" t="str">
        <f t="shared" si="196"/>
        <v>music</v>
      </c>
      <c r="R2093" t="str">
        <f t="shared" si="197"/>
        <v>indie rock</v>
      </c>
      <c r="S2093" s="10">
        <f t="shared" si="194"/>
        <v>40555.322662037033</v>
      </c>
      <c r="T2093" s="10">
        <f t="shared" si="195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6">
        <f t="shared" si="192"/>
        <v>110.49</v>
      </c>
      <c r="N2094" t="b">
        <v>1</v>
      </c>
      <c r="O2094" t="s">
        <v>8279</v>
      </c>
      <c r="P2094">
        <f t="shared" si="193"/>
        <v>101</v>
      </c>
      <c r="Q2094" t="str">
        <f t="shared" si="196"/>
        <v>music</v>
      </c>
      <c r="R2094" t="str">
        <f t="shared" si="197"/>
        <v>indie rock</v>
      </c>
      <c r="S2094" s="10">
        <f t="shared" si="194"/>
        <v>40763.707546296297</v>
      </c>
      <c r="T2094" s="10">
        <f t="shared" si="195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6">
        <f t="shared" si="192"/>
        <v>66.83</v>
      </c>
      <c r="N2095" t="b">
        <v>1</v>
      </c>
      <c r="O2095" t="s">
        <v>8279</v>
      </c>
      <c r="P2095">
        <f t="shared" si="193"/>
        <v>102</v>
      </c>
      <c r="Q2095" t="str">
        <f t="shared" si="196"/>
        <v>music</v>
      </c>
      <c r="R2095" t="str">
        <f t="shared" si="197"/>
        <v>indie rock</v>
      </c>
      <c r="S2095" s="10">
        <f t="shared" si="194"/>
        <v>41205.854537037041</v>
      </c>
      <c r="T2095" s="10">
        <f t="shared" si="195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6">
        <f t="shared" si="192"/>
        <v>58.6</v>
      </c>
      <c r="N2096" t="b">
        <v>1</v>
      </c>
      <c r="O2096" t="s">
        <v>8279</v>
      </c>
      <c r="P2096">
        <f t="shared" si="193"/>
        <v>121</v>
      </c>
      <c r="Q2096" t="str">
        <f t="shared" si="196"/>
        <v>music</v>
      </c>
      <c r="R2096" t="str">
        <f t="shared" si="197"/>
        <v>indie rock</v>
      </c>
      <c r="S2096" s="10">
        <f t="shared" si="194"/>
        <v>40939.02002314815</v>
      </c>
      <c r="T2096" s="10">
        <f t="shared" si="195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6">
        <f t="shared" si="192"/>
        <v>113.64</v>
      </c>
      <c r="N2097" t="b">
        <v>1</v>
      </c>
      <c r="O2097" t="s">
        <v>8279</v>
      </c>
      <c r="P2097">
        <f t="shared" si="193"/>
        <v>100</v>
      </c>
      <c r="Q2097" t="str">
        <f t="shared" si="196"/>
        <v>music</v>
      </c>
      <c r="R2097" t="str">
        <f t="shared" si="197"/>
        <v>indie rock</v>
      </c>
      <c r="S2097" s="10">
        <f t="shared" si="194"/>
        <v>40758.733483796292</v>
      </c>
      <c r="T2097" s="10">
        <f t="shared" si="195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6">
        <f t="shared" si="192"/>
        <v>43.57</v>
      </c>
      <c r="N2098" t="b">
        <v>1</v>
      </c>
      <c r="O2098" t="s">
        <v>8279</v>
      </c>
      <c r="P2098">
        <f t="shared" si="193"/>
        <v>102</v>
      </c>
      <c r="Q2098" t="str">
        <f t="shared" si="196"/>
        <v>music</v>
      </c>
      <c r="R2098" t="str">
        <f t="shared" si="197"/>
        <v>indie rock</v>
      </c>
      <c r="S2098" s="10">
        <f t="shared" si="194"/>
        <v>41192.758506944447</v>
      </c>
      <c r="T2098" s="10">
        <f t="shared" si="195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6">
        <f t="shared" si="192"/>
        <v>78.95</v>
      </c>
      <c r="N2099" t="b">
        <v>1</v>
      </c>
      <c r="O2099" t="s">
        <v>8279</v>
      </c>
      <c r="P2099">
        <f t="shared" si="193"/>
        <v>100</v>
      </c>
      <c r="Q2099" t="str">
        <f t="shared" si="196"/>
        <v>music</v>
      </c>
      <c r="R2099" t="str">
        <f t="shared" si="197"/>
        <v>indie rock</v>
      </c>
      <c r="S2099" s="10">
        <f t="shared" si="194"/>
        <v>40818.58489583333</v>
      </c>
      <c r="T2099" s="10">
        <f t="shared" si="195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6">
        <f t="shared" si="192"/>
        <v>188.13</v>
      </c>
      <c r="N2100" t="b">
        <v>1</v>
      </c>
      <c r="O2100" t="s">
        <v>8279</v>
      </c>
      <c r="P2100">
        <f t="shared" si="193"/>
        <v>100</v>
      </c>
      <c r="Q2100" t="str">
        <f t="shared" si="196"/>
        <v>music</v>
      </c>
      <c r="R2100" t="str">
        <f t="shared" si="197"/>
        <v>indie rock</v>
      </c>
      <c r="S2100" s="10">
        <f t="shared" si="194"/>
        <v>40946.11383101852</v>
      </c>
      <c r="T2100" s="10">
        <f t="shared" si="195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6">
        <f t="shared" si="192"/>
        <v>63.03</v>
      </c>
      <c r="N2101" t="b">
        <v>1</v>
      </c>
      <c r="O2101" t="s">
        <v>8279</v>
      </c>
      <c r="P2101">
        <f t="shared" si="193"/>
        <v>132</v>
      </c>
      <c r="Q2101" t="str">
        <f t="shared" si="196"/>
        <v>music</v>
      </c>
      <c r="R2101" t="str">
        <f t="shared" si="197"/>
        <v>indie rock</v>
      </c>
      <c r="S2101" s="10">
        <f t="shared" si="194"/>
        <v>42173.746342592596</v>
      </c>
      <c r="T2101" s="10">
        <f t="shared" si="195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6">
        <f t="shared" si="192"/>
        <v>30.37</v>
      </c>
      <c r="N2102" t="b">
        <v>1</v>
      </c>
      <c r="O2102" t="s">
        <v>8279</v>
      </c>
      <c r="P2102">
        <f t="shared" si="193"/>
        <v>137</v>
      </c>
      <c r="Q2102" t="str">
        <f t="shared" si="196"/>
        <v>music</v>
      </c>
      <c r="R2102" t="str">
        <f t="shared" si="197"/>
        <v>indie rock</v>
      </c>
      <c r="S2102" s="10">
        <f t="shared" si="194"/>
        <v>41074.834965277776</v>
      </c>
      <c r="T2102" s="10">
        <f t="shared" si="195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6">
        <f t="shared" si="192"/>
        <v>51.48</v>
      </c>
      <c r="N2103" t="b">
        <v>1</v>
      </c>
      <c r="O2103" t="s">
        <v>8279</v>
      </c>
      <c r="P2103">
        <f t="shared" si="193"/>
        <v>113</v>
      </c>
      <c r="Q2103" t="str">
        <f t="shared" si="196"/>
        <v>music</v>
      </c>
      <c r="R2103" t="str">
        <f t="shared" si="197"/>
        <v>indie rock</v>
      </c>
      <c r="S2103" s="10">
        <f t="shared" si="194"/>
        <v>40892.149467592593</v>
      </c>
      <c r="T2103" s="10">
        <f t="shared" si="195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6">
        <f t="shared" si="192"/>
        <v>35.79</v>
      </c>
      <c r="N2104" t="b">
        <v>1</v>
      </c>
      <c r="O2104" t="s">
        <v>8279</v>
      </c>
      <c r="P2104">
        <f t="shared" si="193"/>
        <v>136</v>
      </c>
      <c r="Q2104" t="str">
        <f t="shared" si="196"/>
        <v>music</v>
      </c>
      <c r="R2104" t="str">
        <f t="shared" si="197"/>
        <v>indie rock</v>
      </c>
      <c r="S2104" s="10">
        <f t="shared" si="194"/>
        <v>40638.868611111109</v>
      </c>
      <c r="T2104" s="10">
        <f t="shared" si="195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6">
        <f t="shared" si="192"/>
        <v>98.82</v>
      </c>
      <c r="N2105" t="b">
        <v>1</v>
      </c>
      <c r="O2105" t="s">
        <v>8279</v>
      </c>
      <c r="P2105">
        <f t="shared" si="193"/>
        <v>146</v>
      </c>
      <c r="Q2105" t="str">
        <f t="shared" si="196"/>
        <v>music</v>
      </c>
      <c r="R2105" t="str">
        <f t="shared" si="197"/>
        <v>indie rock</v>
      </c>
      <c r="S2105" s="10">
        <f t="shared" si="194"/>
        <v>41192.754942129628</v>
      </c>
      <c r="T2105" s="10">
        <f t="shared" si="195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6">
        <f t="shared" si="192"/>
        <v>28</v>
      </c>
      <c r="N2106" t="b">
        <v>1</v>
      </c>
      <c r="O2106" t="s">
        <v>8279</v>
      </c>
      <c r="P2106">
        <f t="shared" si="193"/>
        <v>130</v>
      </c>
      <c r="Q2106" t="str">
        <f t="shared" si="196"/>
        <v>music</v>
      </c>
      <c r="R2106" t="str">
        <f t="shared" si="197"/>
        <v>indie rock</v>
      </c>
      <c r="S2106" s="10">
        <f t="shared" si="194"/>
        <v>41394.074467592596</v>
      </c>
      <c r="T2106" s="10">
        <f t="shared" si="195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6">
        <f t="shared" si="192"/>
        <v>51.31</v>
      </c>
      <c r="N2107" t="b">
        <v>1</v>
      </c>
      <c r="O2107" t="s">
        <v>8279</v>
      </c>
      <c r="P2107">
        <f t="shared" si="193"/>
        <v>254</v>
      </c>
      <c r="Q2107" t="str">
        <f t="shared" si="196"/>
        <v>music</v>
      </c>
      <c r="R2107" t="str">
        <f t="shared" si="197"/>
        <v>indie rock</v>
      </c>
      <c r="S2107" s="10">
        <f t="shared" si="194"/>
        <v>41951.788807870369</v>
      </c>
      <c r="T2107" s="10">
        <f t="shared" si="195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6">
        <f t="shared" si="192"/>
        <v>53.52</v>
      </c>
      <c r="N2108" t="b">
        <v>1</v>
      </c>
      <c r="O2108" t="s">
        <v>8279</v>
      </c>
      <c r="P2108">
        <f t="shared" si="193"/>
        <v>107</v>
      </c>
      <c r="Q2108" t="str">
        <f t="shared" si="196"/>
        <v>music</v>
      </c>
      <c r="R2108" t="str">
        <f t="shared" si="197"/>
        <v>indie rock</v>
      </c>
      <c r="S2108" s="10">
        <f t="shared" si="194"/>
        <v>41270.21497685185</v>
      </c>
      <c r="T2108" s="10">
        <f t="shared" si="195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6">
        <f t="shared" si="192"/>
        <v>37.15</v>
      </c>
      <c r="N2109" t="b">
        <v>1</v>
      </c>
      <c r="O2109" t="s">
        <v>8279</v>
      </c>
      <c r="P2109">
        <f t="shared" si="193"/>
        <v>108</v>
      </c>
      <c r="Q2109" t="str">
        <f t="shared" si="196"/>
        <v>music</v>
      </c>
      <c r="R2109" t="str">
        <f t="shared" si="197"/>
        <v>indie rock</v>
      </c>
      <c r="S2109" s="10">
        <f t="shared" si="194"/>
        <v>41934.71056712963</v>
      </c>
      <c r="T2109" s="10">
        <f t="shared" si="195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6">
        <f t="shared" si="192"/>
        <v>89.9</v>
      </c>
      <c r="N2110" t="b">
        <v>1</v>
      </c>
      <c r="O2110" t="s">
        <v>8279</v>
      </c>
      <c r="P2110">
        <f t="shared" si="193"/>
        <v>107</v>
      </c>
      <c r="Q2110" t="str">
        <f t="shared" si="196"/>
        <v>music</v>
      </c>
      <c r="R2110" t="str">
        <f t="shared" si="197"/>
        <v>indie rock</v>
      </c>
      <c r="S2110" s="10">
        <f t="shared" si="194"/>
        <v>41135.175694444442</v>
      </c>
      <c r="T2110" s="10">
        <f t="shared" si="195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6">
        <f t="shared" si="192"/>
        <v>106.53</v>
      </c>
      <c r="N2111" t="b">
        <v>1</v>
      </c>
      <c r="O2111" t="s">
        <v>8279</v>
      </c>
      <c r="P2111">
        <f t="shared" si="193"/>
        <v>107</v>
      </c>
      <c r="Q2111" t="str">
        <f t="shared" si="196"/>
        <v>music</v>
      </c>
      <c r="R2111" t="str">
        <f t="shared" si="197"/>
        <v>indie rock</v>
      </c>
      <c r="S2111" s="10">
        <f t="shared" si="194"/>
        <v>42160.708530092597</v>
      </c>
      <c r="T2111" s="10">
        <f t="shared" si="195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6">
        <f t="shared" si="192"/>
        <v>52.82</v>
      </c>
      <c r="N2112" t="b">
        <v>1</v>
      </c>
      <c r="O2112" t="s">
        <v>8279</v>
      </c>
      <c r="P2112">
        <f t="shared" si="193"/>
        <v>100</v>
      </c>
      <c r="Q2112" t="str">
        <f t="shared" si="196"/>
        <v>music</v>
      </c>
      <c r="R2112" t="str">
        <f t="shared" si="197"/>
        <v>indie rock</v>
      </c>
      <c r="S2112" s="10">
        <f t="shared" si="194"/>
        <v>41759.670937499999</v>
      </c>
      <c r="T2112" s="10">
        <f t="shared" si="195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6">
        <f t="shared" si="192"/>
        <v>54.62</v>
      </c>
      <c r="N2113" t="b">
        <v>1</v>
      </c>
      <c r="O2113" t="s">
        <v>8279</v>
      </c>
      <c r="P2113">
        <f t="shared" si="193"/>
        <v>107</v>
      </c>
      <c r="Q2113" t="str">
        <f t="shared" si="196"/>
        <v>music</v>
      </c>
      <c r="R2113" t="str">
        <f t="shared" si="197"/>
        <v>indie rock</v>
      </c>
      <c r="S2113" s="10">
        <f t="shared" si="194"/>
        <v>40703.197048611109</v>
      </c>
      <c r="T2113" s="10">
        <f t="shared" si="195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6">
        <f t="shared" ref="M2114:M2177" si="198">ROUND(SUM(E2114/L2114),2)</f>
        <v>27.27</v>
      </c>
      <c r="N2114" t="b">
        <v>1</v>
      </c>
      <c r="O2114" t="s">
        <v>8279</v>
      </c>
      <c r="P2114">
        <f t="shared" ref="P2114:P2177" si="199">+ROUND(SUM(E2114/D2114)*100,0)</f>
        <v>100</v>
      </c>
      <c r="Q2114" t="str">
        <f t="shared" si="196"/>
        <v>music</v>
      </c>
      <c r="R2114" t="str">
        <f t="shared" si="197"/>
        <v>indie rock</v>
      </c>
      <c r="S2114" s="10">
        <f t="shared" ref="S2114:S2177" si="200">(((J2114/60)/60)/24)+DATE(1970,1,1)</f>
        <v>41365.928159722222</v>
      </c>
      <c r="T2114" s="10">
        <f t="shared" ref="T2114:T2177" si="201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6">
        <f t="shared" si="198"/>
        <v>68.599999999999994</v>
      </c>
      <c r="N2115" t="b">
        <v>1</v>
      </c>
      <c r="O2115" t="s">
        <v>8279</v>
      </c>
      <c r="P2115">
        <f t="shared" si="199"/>
        <v>105</v>
      </c>
      <c r="Q2115" t="str">
        <f t="shared" ref="Q2115:Q2178" si="202">LEFT(O2115,FIND("/",O2115)-1)</f>
        <v>music</v>
      </c>
      <c r="R2115" t="str">
        <f t="shared" ref="R2115:R2178" si="203">RIGHT(O2115,LEN(O2115)-FIND("/",O2115))</f>
        <v>indie rock</v>
      </c>
      <c r="S2115" s="10">
        <f t="shared" si="200"/>
        <v>41870.86546296296</v>
      </c>
      <c r="T2115" s="10">
        <f t="shared" si="201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6">
        <f t="shared" si="198"/>
        <v>35.61</v>
      </c>
      <c r="N2116" t="b">
        <v>1</v>
      </c>
      <c r="O2116" t="s">
        <v>8279</v>
      </c>
      <c r="P2116">
        <f t="shared" si="199"/>
        <v>105</v>
      </c>
      <c r="Q2116" t="str">
        <f t="shared" si="202"/>
        <v>music</v>
      </c>
      <c r="R2116" t="str">
        <f t="shared" si="203"/>
        <v>indie rock</v>
      </c>
      <c r="S2116" s="10">
        <f t="shared" si="200"/>
        <v>40458.815625000003</v>
      </c>
      <c r="T2116" s="10">
        <f t="shared" si="201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6">
        <f t="shared" si="198"/>
        <v>94.03</v>
      </c>
      <c r="N2117" t="b">
        <v>1</v>
      </c>
      <c r="O2117" t="s">
        <v>8279</v>
      </c>
      <c r="P2117">
        <f t="shared" si="199"/>
        <v>226</v>
      </c>
      <c r="Q2117" t="str">
        <f t="shared" si="202"/>
        <v>music</v>
      </c>
      <c r="R2117" t="str">
        <f t="shared" si="203"/>
        <v>indie rock</v>
      </c>
      <c r="S2117" s="10">
        <f t="shared" si="200"/>
        <v>40564.081030092595</v>
      </c>
      <c r="T2117" s="10">
        <f t="shared" si="201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6">
        <f t="shared" si="198"/>
        <v>526.46</v>
      </c>
      <c r="N2118" t="b">
        <v>1</v>
      </c>
      <c r="O2118" t="s">
        <v>8279</v>
      </c>
      <c r="P2118">
        <f t="shared" si="199"/>
        <v>101</v>
      </c>
      <c r="Q2118" t="str">
        <f t="shared" si="202"/>
        <v>music</v>
      </c>
      <c r="R2118" t="str">
        <f t="shared" si="203"/>
        <v>indie rock</v>
      </c>
      <c r="S2118" s="10">
        <f t="shared" si="200"/>
        <v>41136.777812500004</v>
      </c>
      <c r="T2118" s="10">
        <f t="shared" si="201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6">
        <f t="shared" si="198"/>
        <v>50.66</v>
      </c>
      <c r="N2119" t="b">
        <v>1</v>
      </c>
      <c r="O2119" t="s">
        <v>8279</v>
      </c>
      <c r="P2119">
        <f t="shared" si="199"/>
        <v>148</v>
      </c>
      <c r="Q2119" t="str">
        <f t="shared" si="202"/>
        <v>music</v>
      </c>
      <c r="R2119" t="str">
        <f t="shared" si="203"/>
        <v>indie rock</v>
      </c>
      <c r="S2119" s="10">
        <f t="shared" si="200"/>
        <v>42290.059594907405</v>
      </c>
      <c r="T2119" s="10">
        <f t="shared" si="201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6">
        <f t="shared" si="198"/>
        <v>79.180000000000007</v>
      </c>
      <c r="N2120" t="b">
        <v>1</v>
      </c>
      <c r="O2120" t="s">
        <v>8279</v>
      </c>
      <c r="P2120">
        <f t="shared" si="199"/>
        <v>135</v>
      </c>
      <c r="Q2120" t="str">
        <f t="shared" si="202"/>
        <v>music</v>
      </c>
      <c r="R2120" t="str">
        <f t="shared" si="203"/>
        <v>indie rock</v>
      </c>
      <c r="S2120" s="10">
        <f t="shared" si="200"/>
        <v>40718.839537037034</v>
      </c>
      <c r="T2120" s="10">
        <f t="shared" si="201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6">
        <f t="shared" si="198"/>
        <v>91.59</v>
      </c>
      <c r="N2121" t="b">
        <v>1</v>
      </c>
      <c r="O2121" t="s">
        <v>8279</v>
      </c>
      <c r="P2121">
        <f t="shared" si="199"/>
        <v>101</v>
      </c>
      <c r="Q2121" t="str">
        <f t="shared" si="202"/>
        <v>music</v>
      </c>
      <c r="R2121" t="str">
        <f t="shared" si="203"/>
        <v>indie rock</v>
      </c>
      <c r="S2121" s="10">
        <f t="shared" si="200"/>
        <v>41107.130150462966</v>
      </c>
      <c r="T2121" s="10">
        <f t="shared" si="201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6">
        <f t="shared" si="198"/>
        <v>116.96</v>
      </c>
      <c r="N2122" t="b">
        <v>1</v>
      </c>
      <c r="O2122" t="s">
        <v>8279</v>
      </c>
      <c r="P2122">
        <f t="shared" si="199"/>
        <v>101</v>
      </c>
      <c r="Q2122" t="str">
        <f t="shared" si="202"/>
        <v>music</v>
      </c>
      <c r="R2122" t="str">
        <f t="shared" si="203"/>
        <v>indie rock</v>
      </c>
      <c r="S2122" s="10">
        <f t="shared" si="200"/>
        <v>41591.964537037034</v>
      </c>
      <c r="T2122" s="10">
        <f t="shared" si="201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6">
        <f t="shared" si="198"/>
        <v>28.4</v>
      </c>
      <c r="N2123" t="b">
        <v>0</v>
      </c>
      <c r="O2123" t="s">
        <v>8282</v>
      </c>
      <c r="P2123">
        <f t="shared" si="199"/>
        <v>1</v>
      </c>
      <c r="Q2123" t="str">
        <f t="shared" si="202"/>
        <v>games</v>
      </c>
      <c r="R2123" t="str">
        <f t="shared" si="203"/>
        <v>video games</v>
      </c>
      <c r="S2123" s="10">
        <f t="shared" si="200"/>
        <v>42716.7424537037</v>
      </c>
      <c r="T2123" s="10">
        <f t="shared" si="201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6">
        <f t="shared" si="198"/>
        <v>103.33</v>
      </c>
      <c r="N2124" t="b">
        <v>0</v>
      </c>
      <c r="O2124" t="s">
        <v>8282</v>
      </c>
      <c r="P2124">
        <f t="shared" si="199"/>
        <v>0</v>
      </c>
      <c r="Q2124" t="str">
        <f t="shared" si="202"/>
        <v>games</v>
      </c>
      <c r="R2124" t="str">
        <f t="shared" si="203"/>
        <v>video games</v>
      </c>
      <c r="S2124" s="10">
        <f t="shared" si="200"/>
        <v>42712.300567129627</v>
      </c>
      <c r="T2124" s="10">
        <f t="shared" si="201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6">
        <f t="shared" si="198"/>
        <v>10</v>
      </c>
      <c r="N2125" t="b">
        <v>0</v>
      </c>
      <c r="O2125" t="s">
        <v>8282</v>
      </c>
      <c r="P2125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0">
        <f t="shared" si="200"/>
        <v>40198.424849537041</v>
      </c>
      <c r="T2125" s="10">
        <f t="shared" si="201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6">
        <f t="shared" si="198"/>
        <v>23</v>
      </c>
      <c r="N2126" t="b">
        <v>0</v>
      </c>
      <c r="O2126" t="s">
        <v>8282</v>
      </c>
      <c r="P2126">
        <f t="shared" si="199"/>
        <v>10</v>
      </c>
      <c r="Q2126" t="str">
        <f t="shared" si="202"/>
        <v>games</v>
      </c>
      <c r="R2126" t="str">
        <f t="shared" si="203"/>
        <v>video games</v>
      </c>
      <c r="S2126" s="10">
        <f t="shared" si="200"/>
        <v>40464.028182870366</v>
      </c>
      <c r="T2126" s="10">
        <f t="shared" si="201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6">
        <f t="shared" si="198"/>
        <v>31.56</v>
      </c>
      <c r="N2127" t="b">
        <v>0</v>
      </c>
      <c r="O2127" t="s">
        <v>8282</v>
      </c>
      <c r="P2127">
        <f t="shared" si="199"/>
        <v>1</v>
      </c>
      <c r="Q2127" t="str">
        <f t="shared" si="202"/>
        <v>games</v>
      </c>
      <c r="R2127" t="str">
        <f t="shared" si="203"/>
        <v>video games</v>
      </c>
      <c r="S2127" s="10">
        <f t="shared" si="200"/>
        <v>42191.023530092592</v>
      </c>
      <c r="T2127" s="10">
        <f t="shared" si="201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6">
        <f t="shared" si="198"/>
        <v>5</v>
      </c>
      <c r="N2128" t="b">
        <v>0</v>
      </c>
      <c r="O2128" t="s">
        <v>8282</v>
      </c>
      <c r="P2128">
        <f t="shared" si="199"/>
        <v>0</v>
      </c>
      <c r="Q2128" t="str">
        <f t="shared" si="202"/>
        <v>games</v>
      </c>
      <c r="R2128" t="str">
        <f t="shared" si="203"/>
        <v>video games</v>
      </c>
      <c r="S2128" s="10">
        <f t="shared" si="200"/>
        <v>41951.973229166666</v>
      </c>
      <c r="T2128" s="10">
        <f t="shared" si="201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6">
        <f t="shared" si="198"/>
        <v>34.22</v>
      </c>
      <c r="N2129" t="b">
        <v>0</v>
      </c>
      <c r="O2129" t="s">
        <v>8282</v>
      </c>
      <c r="P2129">
        <f t="shared" si="199"/>
        <v>29</v>
      </c>
      <c r="Q2129" t="str">
        <f t="shared" si="202"/>
        <v>games</v>
      </c>
      <c r="R2129" t="str">
        <f t="shared" si="203"/>
        <v>video games</v>
      </c>
      <c r="S2129" s="10">
        <f t="shared" si="200"/>
        <v>42045.50535879629</v>
      </c>
      <c r="T2129" s="10">
        <f t="shared" si="201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6">
        <f t="shared" si="198"/>
        <v>25</v>
      </c>
      <c r="N2130" t="b">
        <v>0</v>
      </c>
      <c r="O2130" t="s">
        <v>8282</v>
      </c>
      <c r="P2130">
        <f t="shared" si="199"/>
        <v>0</v>
      </c>
      <c r="Q2130" t="str">
        <f t="shared" si="202"/>
        <v>games</v>
      </c>
      <c r="R2130" t="str">
        <f t="shared" si="203"/>
        <v>video games</v>
      </c>
      <c r="S2130" s="10">
        <f t="shared" si="200"/>
        <v>41843.772789351853</v>
      </c>
      <c r="T2130" s="10">
        <f t="shared" si="201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6">
        <f t="shared" si="198"/>
        <v>19.670000000000002</v>
      </c>
      <c r="N2131" t="b">
        <v>0</v>
      </c>
      <c r="O2131" t="s">
        <v>8282</v>
      </c>
      <c r="P2131">
        <f t="shared" si="199"/>
        <v>12</v>
      </c>
      <c r="Q2131" t="str">
        <f t="shared" si="202"/>
        <v>games</v>
      </c>
      <c r="R2131" t="str">
        <f t="shared" si="203"/>
        <v>video games</v>
      </c>
      <c r="S2131" s="10">
        <f t="shared" si="200"/>
        <v>42409.024305555555</v>
      </c>
      <c r="T2131" s="10">
        <f t="shared" si="201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6">
        <f t="shared" si="198"/>
        <v>21.25</v>
      </c>
      <c r="N2132" t="b">
        <v>0</v>
      </c>
      <c r="O2132" t="s">
        <v>8282</v>
      </c>
      <c r="P2132">
        <f t="shared" si="199"/>
        <v>0</v>
      </c>
      <c r="Q2132" t="str">
        <f t="shared" si="202"/>
        <v>games</v>
      </c>
      <c r="R2132" t="str">
        <f t="shared" si="203"/>
        <v>video games</v>
      </c>
      <c r="S2132" s="10">
        <f t="shared" si="200"/>
        <v>41832.086377314816</v>
      </c>
      <c r="T2132" s="10">
        <f t="shared" si="201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6">
        <f t="shared" si="198"/>
        <v>8.33</v>
      </c>
      <c r="N2133" t="b">
        <v>0</v>
      </c>
      <c r="O2133" t="s">
        <v>8282</v>
      </c>
      <c r="P2133">
        <f t="shared" si="199"/>
        <v>5</v>
      </c>
      <c r="Q2133" t="str">
        <f t="shared" si="202"/>
        <v>games</v>
      </c>
      <c r="R2133" t="str">
        <f t="shared" si="203"/>
        <v>video games</v>
      </c>
      <c r="S2133" s="10">
        <f t="shared" si="200"/>
        <v>42167.207071759258</v>
      </c>
      <c r="T2133" s="10">
        <f t="shared" si="201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6">
        <f t="shared" si="198"/>
        <v>21.34</v>
      </c>
      <c r="N2134" t="b">
        <v>0</v>
      </c>
      <c r="O2134" t="s">
        <v>8282</v>
      </c>
      <c r="P2134">
        <f t="shared" si="199"/>
        <v>2</v>
      </c>
      <c r="Q2134" t="str">
        <f t="shared" si="202"/>
        <v>games</v>
      </c>
      <c r="R2134" t="str">
        <f t="shared" si="203"/>
        <v>video games</v>
      </c>
      <c r="S2134" s="10">
        <f t="shared" si="200"/>
        <v>41643.487175925926</v>
      </c>
      <c r="T2134" s="10">
        <f t="shared" si="201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6">
        <f t="shared" si="198"/>
        <v>5.33</v>
      </c>
      <c r="N2135" t="b">
        <v>0</v>
      </c>
      <c r="O2135" t="s">
        <v>8282</v>
      </c>
      <c r="P2135">
        <f t="shared" si="199"/>
        <v>2</v>
      </c>
      <c r="Q2135" t="str">
        <f t="shared" si="202"/>
        <v>games</v>
      </c>
      <c r="R2135" t="str">
        <f t="shared" si="203"/>
        <v>video games</v>
      </c>
      <c r="S2135" s="10">
        <f t="shared" si="200"/>
        <v>40619.097210648149</v>
      </c>
      <c r="T2135" s="10">
        <f t="shared" si="201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6">
        <f t="shared" si="198"/>
        <v>34.67</v>
      </c>
      <c r="N2136" t="b">
        <v>0</v>
      </c>
      <c r="O2136" t="s">
        <v>8282</v>
      </c>
      <c r="P2136">
        <f t="shared" si="199"/>
        <v>2</v>
      </c>
      <c r="Q2136" t="str">
        <f t="shared" si="202"/>
        <v>games</v>
      </c>
      <c r="R2136" t="str">
        <f t="shared" si="203"/>
        <v>video games</v>
      </c>
      <c r="S2136" s="10">
        <f t="shared" si="200"/>
        <v>41361.886469907404</v>
      </c>
      <c r="T2136" s="10">
        <f t="shared" si="201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6">
        <f t="shared" si="198"/>
        <v>21.73</v>
      </c>
      <c r="N2137" t="b">
        <v>0</v>
      </c>
      <c r="O2137" t="s">
        <v>8282</v>
      </c>
      <c r="P2137">
        <f t="shared" si="199"/>
        <v>10</v>
      </c>
      <c r="Q2137" t="str">
        <f t="shared" si="202"/>
        <v>games</v>
      </c>
      <c r="R2137" t="str">
        <f t="shared" si="203"/>
        <v>video games</v>
      </c>
      <c r="S2137" s="10">
        <f t="shared" si="200"/>
        <v>41156.963344907403</v>
      </c>
      <c r="T2137" s="10">
        <f t="shared" si="201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6">
        <f t="shared" si="198"/>
        <v>11.92</v>
      </c>
      <c r="N2138" t="b">
        <v>0</v>
      </c>
      <c r="O2138" t="s">
        <v>8282</v>
      </c>
      <c r="P2138">
        <f t="shared" si="199"/>
        <v>0</v>
      </c>
      <c r="Q2138" t="str">
        <f t="shared" si="202"/>
        <v>games</v>
      </c>
      <c r="R2138" t="str">
        <f t="shared" si="203"/>
        <v>video games</v>
      </c>
      <c r="S2138" s="10">
        <f t="shared" si="200"/>
        <v>41536.509097222224</v>
      </c>
      <c r="T2138" s="10">
        <f t="shared" si="201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6">
        <f t="shared" si="198"/>
        <v>26.6</v>
      </c>
      <c r="N2139" t="b">
        <v>0</v>
      </c>
      <c r="O2139" t="s">
        <v>8282</v>
      </c>
      <c r="P2139">
        <f t="shared" si="199"/>
        <v>28</v>
      </c>
      <c r="Q2139" t="str">
        <f t="shared" si="202"/>
        <v>games</v>
      </c>
      <c r="R2139" t="str">
        <f t="shared" si="203"/>
        <v>video games</v>
      </c>
      <c r="S2139" s="10">
        <f t="shared" si="200"/>
        <v>41948.771168981482</v>
      </c>
      <c r="T2139" s="10">
        <f t="shared" si="201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6">
        <f t="shared" si="198"/>
        <v>10.67</v>
      </c>
      <c r="N2140" t="b">
        <v>0</v>
      </c>
      <c r="O2140" t="s">
        <v>8282</v>
      </c>
      <c r="P2140">
        <f t="shared" si="199"/>
        <v>13</v>
      </c>
      <c r="Q2140" t="str">
        <f t="shared" si="202"/>
        <v>games</v>
      </c>
      <c r="R2140" t="str">
        <f t="shared" si="203"/>
        <v>video games</v>
      </c>
      <c r="S2140" s="10">
        <f t="shared" si="200"/>
        <v>41557.013182870374</v>
      </c>
      <c r="T2140" s="10">
        <f t="shared" si="201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6">
        <f t="shared" si="198"/>
        <v>29.04</v>
      </c>
      <c r="N2141" t="b">
        <v>0</v>
      </c>
      <c r="O2141" t="s">
        <v>8282</v>
      </c>
      <c r="P2141">
        <f t="shared" si="199"/>
        <v>5</v>
      </c>
      <c r="Q2141" t="str">
        <f t="shared" si="202"/>
        <v>games</v>
      </c>
      <c r="R2141" t="str">
        <f t="shared" si="203"/>
        <v>video games</v>
      </c>
      <c r="S2141" s="10">
        <f t="shared" si="200"/>
        <v>42647.750092592592</v>
      </c>
      <c r="T2141" s="10">
        <f t="shared" si="201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6">
        <f t="shared" si="198"/>
        <v>50.91</v>
      </c>
      <c r="N2142" t="b">
        <v>0</v>
      </c>
      <c r="O2142" t="s">
        <v>8282</v>
      </c>
      <c r="P2142">
        <f t="shared" si="199"/>
        <v>0</v>
      </c>
      <c r="Q2142" t="str">
        <f t="shared" si="202"/>
        <v>games</v>
      </c>
      <c r="R2142" t="str">
        <f t="shared" si="203"/>
        <v>video games</v>
      </c>
      <c r="S2142" s="10">
        <f t="shared" si="200"/>
        <v>41255.833611111113</v>
      </c>
      <c r="T2142" s="10">
        <f t="shared" si="201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6" t="e">
        <f t="shared" si="198"/>
        <v>#DIV/0!</v>
      </c>
      <c r="N2143" t="b">
        <v>0</v>
      </c>
      <c r="O2143" t="s">
        <v>8282</v>
      </c>
      <c r="P2143">
        <f t="shared" si="199"/>
        <v>0</v>
      </c>
      <c r="Q2143" t="str">
        <f t="shared" si="202"/>
        <v>games</v>
      </c>
      <c r="R2143" t="str">
        <f t="shared" si="203"/>
        <v>video games</v>
      </c>
      <c r="S2143" s="10">
        <f t="shared" si="200"/>
        <v>41927.235636574071</v>
      </c>
      <c r="T2143" s="10">
        <f t="shared" si="201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6">
        <f t="shared" si="198"/>
        <v>50.08</v>
      </c>
      <c r="N2144" t="b">
        <v>0</v>
      </c>
      <c r="O2144" t="s">
        <v>8282</v>
      </c>
      <c r="P2144">
        <f t="shared" si="199"/>
        <v>6</v>
      </c>
      <c r="Q2144" t="str">
        <f t="shared" si="202"/>
        <v>games</v>
      </c>
      <c r="R2144" t="str">
        <f t="shared" si="203"/>
        <v>video games</v>
      </c>
      <c r="S2144" s="10">
        <f t="shared" si="200"/>
        <v>42340.701504629629</v>
      </c>
      <c r="T2144" s="10">
        <f t="shared" si="201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6">
        <f t="shared" si="198"/>
        <v>45</v>
      </c>
      <c r="N2145" t="b">
        <v>0</v>
      </c>
      <c r="O2145" t="s">
        <v>8282</v>
      </c>
      <c r="P2145">
        <f t="shared" si="199"/>
        <v>11</v>
      </c>
      <c r="Q2145" t="str">
        <f t="shared" si="202"/>
        <v>games</v>
      </c>
      <c r="R2145" t="str">
        <f t="shared" si="203"/>
        <v>video games</v>
      </c>
      <c r="S2145" s="10">
        <f t="shared" si="200"/>
        <v>40332.886712962965</v>
      </c>
      <c r="T2145" s="10">
        <f t="shared" si="201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6">
        <f t="shared" si="198"/>
        <v>25.29</v>
      </c>
      <c r="N2146" t="b">
        <v>0</v>
      </c>
      <c r="O2146" t="s">
        <v>8282</v>
      </c>
      <c r="P2146">
        <f t="shared" si="199"/>
        <v>2</v>
      </c>
      <c r="Q2146" t="str">
        <f t="shared" si="202"/>
        <v>games</v>
      </c>
      <c r="R2146" t="str">
        <f t="shared" si="203"/>
        <v>video games</v>
      </c>
      <c r="S2146" s="10">
        <f t="shared" si="200"/>
        <v>41499.546759259261</v>
      </c>
      <c r="T2146" s="10">
        <f t="shared" si="201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6">
        <f t="shared" si="198"/>
        <v>51.29</v>
      </c>
      <c r="N2147" t="b">
        <v>0</v>
      </c>
      <c r="O2147" t="s">
        <v>8282</v>
      </c>
      <c r="P2147">
        <f t="shared" si="199"/>
        <v>30</v>
      </c>
      <c r="Q2147" t="str">
        <f t="shared" si="202"/>
        <v>games</v>
      </c>
      <c r="R2147" t="str">
        <f t="shared" si="203"/>
        <v>video games</v>
      </c>
      <c r="S2147" s="10">
        <f t="shared" si="200"/>
        <v>41575.237430555557</v>
      </c>
      <c r="T2147" s="10">
        <f t="shared" si="201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6">
        <f t="shared" si="198"/>
        <v>1</v>
      </c>
      <c r="N2148" t="b">
        <v>0</v>
      </c>
      <c r="O2148" t="s">
        <v>8282</v>
      </c>
      <c r="P2148">
        <f t="shared" si="199"/>
        <v>0</v>
      </c>
      <c r="Q2148" t="str">
        <f t="shared" si="202"/>
        <v>games</v>
      </c>
      <c r="R2148" t="str">
        <f t="shared" si="203"/>
        <v>video games</v>
      </c>
      <c r="S2148" s="10">
        <f t="shared" si="200"/>
        <v>42397.679513888885</v>
      </c>
      <c r="T2148" s="10">
        <f t="shared" si="201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6">
        <f t="shared" si="198"/>
        <v>49.38</v>
      </c>
      <c r="N2149" t="b">
        <v>0</v>
      </c>
      <c r="O2149" t="s">
        <v>8282</v>
      </c>
      <c r="P2149">
        <f t="shared" si="199"/>
        <v>1</v>
      </c>
      <c r="Q2149" t="str">
        <f t="shared" si="202"/>
        <v>games</v>
      </c>
      <c r="R2149" t="str">
        <f t="shared" si="203"/>
        <v>video games</v>
      </c>
      <c r="S2149" s="10">
        <f t="shared" si="200"/>
        <v>41927.295694444445</v>
      </c>
      <c r="T2149" s="10">
        <f t="shared" si="201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6">
        <f t="shared" si="198"/>
        <v>1</v>
      </c>
      <c r="N2150" t="b">
        <v>0</v>
      </c>
      <c r="O2150" t="s">
        <v>8282</v>
      </c>
      <c r="P2150">
        <f t="shared" si="199"/>
        <v>2</v>
      </c>
      <c r="Q2150" t="str">
        <f t="shared" si="202"/>
        <v>games</v>
      </c>
      <c r="R2150" t="str">
        <f t="shared" si="203"/>
        <v>video games</v>
      </c>
      <c r="S2150" s="10">
        <f t="shared" si="200"/>
        <v>42066.733587962968</v>
      </c>
      <c r="T2150" s="10">
        <f t="shared" si="201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6" t="e">
        <f t="shared" si="198"/>
        <v>#DIV/0!</v>
      </c>
      <c r="N2151" t="b">
        <v>0</v>
      </c>
      <c r="O2151" t="s">
        <v>8282</v>
      </c>
      <c r="P2151">
        <f t="shared" si="199"/>
        <v>0</v>
      </c>
      <c r="Q2151" t="str">
        <f t="shared" si="202"/>
        <v>games</v>
      </c>
      <c r="R2151" t="str">
        <f t="shared" si="203"/>
        <v>video games</v>
      </c>
      <c r="S2151" s="10">
        <f t="shared" si="200"/>
        <v>40355.024953703702</v>
      </c>
      <c r="T2151" s="10">
        <f t="shared" si="201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6">
        <f t="shared" si="198"/>
        <v>101.25</v>
      </c>
      <c r="N2152" t="b">
        <v>0</v>
      </c>
      <c r="O2152" t="s">
        <v>8282</v>
      </c>
      <c r="P2152">
        <f t="shared" si="199"/>
        <v>1</v>
      </c>
      <c r="Q2152" t="str">
        <f t="shared" si="202"/>
        <v>games</v>
      </c>
      <c r="R2152" t="str">
        <f t="shared" si="203"/>
        <v>video games</v>
      </c>
      <c r="S2152" s="10">
        <f t="shared" si="200"/>
        <v>42534.284710648149</v>
      </c>
      <c r="T2152" s="10">
        <f t="shared" si="201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6">
        <f t="shared" si="198"/>
        <v>19.670000000000002</v>
      </c>
      <c r="N2153" t="b">
        <v>0</v>
      </c>
      <c r="O2153" t="s">
        <v>8282</v>
      </c>
      <c r="P2153">
        <f t="shared" si="199"/>
        <v>0</v>
      </c>
      <c r="Q2153" t="str">
        <f t="shared" si="202"/>
        <v>games</v>
      </c>
      <c r="R2153" t="str">
        <f t="shared" si="203"/>
        <v>video games</v>
      </c>
      <c r="S2153" s="10">
        <f t="shared" si="200"/>
        <v>42520.847384259265</v>
      </c>
      <c r="T2153" s="10">
        <f t="shared" si="201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6">
        <f t="shared" si="198"/>
        <v>12.5</v>
      </c>
      <c r="N2154" t="b">
        <v>0</v>
      </c>
      <c r="O2154" t="s">
        <v>8282</v>
      </c>
      <c r="P2154">
        <f t="shared" si="199"/>
        <v>0</v>
      </c>
      <c r="Q2154" t="str">
        <f t="shared" si="202"/>
        <v>games</v>
      </c>
      <c r="R2154" t="str">
        <f t="shared" si="203"/>
        <v>video games</v>
      </c>
      <c r="S2154" s="10">
        <f t="shared" si="200"/>
        <v>41683.832280092596</v>
      </c>
      <c r="T2154" s="10">
        <f t="shared" si="201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6">
        <f t="shared" si="198"/>
        <v>8.5</v>
      </c>
      <c r="N2155" t="b">
        <v>0</v>
      </c>
      <c r="O2155" t="s">
        <v>8282</v>
      </c>
      <c r="P2155">
        <f t="shared" si="199"/>
        <v>0</v>
      </c>
      <c r="Q2155" t="str">
        <f t="shared" si="202"/>
        <v>games</v>
      </c>
      <c r="R2155" t="str">
        <f t="shared" si="203"/>
        <v>video games</v>
      </c>
      <c r="S2155" s="10">
        <f t="shared" si="200"/>
        <v>41974.911087962959</v>
      </c>
      <c r="T2155" s="10">
        <f t="shared" si="201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6">
        <f t="shared" si="198"/>
        <v>1</v>
      </c>
      <c r="N2156" t="b">
        <v>0</v>
      </c>
      <c r="O2156" t="s">
        <v>8282</v>
      </c>
      <c r="P2156">
        <f t="shared" si="199"/>
        <v>1</v>
      </c>
      <c r="Q2156" t="str">
        <f t="shared" si="202"/>
        <v>games</v>
      </c>
      <c r="R2156" t="str">
        <f t="shared" si="203"/>
        <v>video games</v>
      </c>
      <c r="S2156" s="10">
        <f t="shared" si="200"/>
        <v>41647.632256944446</v>
      </c>
      <c r="T2156" s="10">
        <f t="shared" si="201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6">
        <f t="shared" si="198"/>
        <v>23</v>
      </c>
      <c r="N2157" t="b">
        <v>0</v>
      </c>
      <c r="O2157" t="s">
        <v>8282</v>
      </c>
      <c r="P2157">
        <f t="shared" si="199"/>
        <v>2</v>
      </c>
      <c r="Q2157" t="str">
        <f t="shared" si="202"/>
        <v>games</v>
      </c>
      <c r="R2157" t="str">
        <f t="shared" si="203"/>
        <v>video games</v>
      </c>
      <c r="S2157" s="10">
        <f t="shared" si="200"/>
        <v>42430.747511574074</v>
      </c>
      <c r="T2157" s="10">
        <f t="shared" si="201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6">
        <f t="shared" si="198"/>
        <v>17.989999999999998</v>
      </c>
      <c r="N2158" t="b">
        <v>0</v>
      </c>
      <c r="O2158" t="s">
        <v>8282</v>
      </c>
      <c r="P2158">
        <f t="shared" si="199"/>
        <v>3</v>
      </c>
      <c r="Q2158" t="str">
        <f t="shared" si="202"/>
        <v>games</v>
      </c>
      <c r="R2158" t="str">
        <f t="shared" si="203"/>
        <v>video games</v>
      </c>
      <c r="S2158" s="10">
        <f t="shared" si="200"/>
        <v>41488.85423611111</v>
      </c>
      <c r="T2158" s="10">
        <f t="shared" si="201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6">
        <f t="shared" si="198"/>
        <v>370.95</v>
      </c>
      <c r="N2159" t="b">
        <v>0</v>
      </c>
      <c r="O2159" t="s">
        <v>8282</v>
      </c>
      <c r="P2159">
        <f t="shared" si="199"/>
        <v>28</v>
      </c>
      <c r="Q2159" t="str">
        <f t="shared" si="202"/>
        <v>games</v>
      </c>
      <c r="R2159" t="str">
        <f t="shared" si="203"/>
        <v>video games</v>
      </c>
      <c r="S2159" s="10">
        <f t="shared" si="200"/>
        <v>42694.98128472222</v>
      </c>
      <c r="T2159" s="10">
        <f t="shared" si="201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6">
        <f t="shared" si="198"/>
        <v>63.57</v>
      </c>
      <c r="N2160" t="b">
        <v>0</v>
      </c>
      <c r="O2160" t="s">
        <v>8282</v>
      </c>
      <c r="P2160">
        <f t="shared" si="199"/>
        <v>7</v>
      </c>
      <c r="Q2160" t="str">
        <f t="shared" si="202"/>
        <v>games</v>
      </c>
      <c r="R2160" t="str">
        <f t="shared" si="203"/>
        <v>video games</v>
      </c>
      <c r="S2160" s="10">
        <f t="shared" si="200"/>
        <v>41264.853865740741</v>
      </c>
      <c r="T2160" s="10">
        <f t="shared" si="201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6">
        <f t="shared" si="198"/>
        <v>13</v>
      </c>
      <c r="N2161" t="b">
        <v>0</v>
      </c>
      <c r="O2161" t="s">
        <v>8282</v>
      </c>
      <c r="P2161">
        <f t="shared" si="199"/>
        <v>1</v>
      </c>
      <c r="Q2161" t="str">
        <f t="shared" si="202"/>
        <v>games</v>
      </c>
      <c r="R2161" t="str">
        <f t="shared" si="203"/>
        <v>video games</v>
      </c>
      <c r="S2161" s="10">
        <f t="shared" si="200"/>
        <v>40710.731180555551</v>
      </c>
      <c r="T2161" s="10">
        <f t="shared" si="201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6">
        <f t="shared" si="198"/>
        <v>5.31</v>
      </c>
      <c r="N2162" t="b">
        <v>0</v>
      </c>
      <c r="O2162" t="s">
        <v>8282</v>
      </c>
      <c r="P2162">
        <f t="shared" si="199"/>
        <v>1</v>
      </c>
      <c r="Q2162" t="str">
        <f t="shared" si="202"/>
        <v>games</v>
      </c>
      <c r="R2162" t="str">
        <f t="shared" si="203"/>
        <v>video games</v>
      </c>
      <c r="S2162" s="10">
        <f t="shared" si="200"/>
        <v>41018.711863425924</v>
      </c>
      <c r="T2162" s="10">
        <f t="shared" si="201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6">
        <f t="shared" si="198"/>
        <v>35.619999999999997</v>
      </c>
      <c r="N2163" t="b">
        <v>1</v>
      </c>
      <c r="O2163" t="s">
        <v>8276</v>
      </c>
      <c r="P2163">
        <f t="shared" si="199"/>
        <v>116</v>
      </c>
      <c r="Q2163" t="str">
        <f t="shared" si="202"/>
        <v>music</v>
      </c>
      <c r="R2163" t="str">
        <f t="shared" si="203"/>
        <v>rock</v>
      </c>
      <c r="S2163" s="10">
        <f t="shared" si="200"/>
        <v>42240.852534722217</v>
      </c>
      <c r="T2163" s="10">
        <f t="shared" si="201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6">
        <f t="shared" si="198"/>
        <v>87.1</v>
      </c>
      <c r="N2164" t="b">
        <v>1</v>
      </c>
      <c r="O2164" t="s">
        <v>8276</v>
      </c>
      <c r="P2164">
        <f t="shared" si="199"/>
        <v>112</v>
      </c>
      <c r="Q2164" t="str">
        <f t="shared" si="202"/>
        <v>music</v>
      </c>
      <c r="R2164" t="str">
        <f t="shared" si="203"/>
        <v>rock</v>
      </c>
      <c r="S2164" s="10">
        <f t="shared" si="200"/>
        <v>41813.766099537039</v>
      </c>
      <c r="T2164" s="10">
        <f t="shared" si="201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6">
        <f t="shared" si="198"/>
        <v>75.11</v>
      </c>
      <c r="N2165" t="b">
        <v>1</v>
      </c>
      <c r="O2165" t="s">
        <v>8276</v>
      </c>
      <c r="P2165">
        <f t="shared" si="199"/>
        <v>132</v>
      </c>
      <c r="Q2165" t="str">
        <f t="shared" si="202"/>
        <v>music</v>
      </c>
      <c r="R2165" t="str">
        <f t="shared" si="203"/>
        <v>rock</v>
      </c>
      <c r="S2165" s="10">
        <f t="shared" si="200"/>
        <v>42111.899537037039</v>
      </c>
      <c r="T2165" s="10">
        <f t="shared" si="201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6">
        <f t="shared" si="198"/>
        <v>68.010000000000005</v>
      </c>
      <c r="N2166" t="b">
        <v>1</v>
      </c>
      <c r="O2166" t="s">
        <v>8276</v>
      </c>
      <c r="P2166">
        <f t="shared" si="199"/>
        <v>103</v>
      </c>
      <c r="Q2166" t="str">
        <f t="shared" si="202"/>
        <v>music</v>
      </c>
      <c r="R2166" t="str">
        <f t="shared" si="203"/>
        <v>rock</v>
      </c>
      <c r="S2166" s="10">
        <f t="shared" si="200"/>
        <v>42515.71775462963</v>
      </c>
      <c r="T2166" s="10">
        <f t="shared" si="201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6">
        <f t="shared" si="198"/>
        <v>29.62</v>
      </c>
      <c r="N2167" t="b">
        <v>1</v>
      </c>
      <c r="O2167" t="s">
        <v>8276</v>
      </c>
      <c r="P2167">
        <f t="shared" si="199"/>
        <v>139</v>
      </c>
      <c r="Q2167" t="str">
        <f t="shared" si="202"/>
        <v>music</v>
      </c>
      <c r="R2167" t="str">
        <f t="shared" si="203"/>
        <v>rock</v>
      </c>
      <c r="S2167" s="10">
        <f t="shared" si="200"/>
        <v>42438.667071759264</v>
      </c>
      <c r="T2167" s="10">
        <f t="shared" si="201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6">
        <f t="shared" si="198"/>
        <v>91.63</v>
      </c>
      <c r="N2168" t="b">
        <v>1</v>
      </c>
      <c r="O2168" t="s">
        <v>8276</v>
      </c>
      <c r="P2168">
        <f t="shared" si="199"/>
        <v>147</v>
      </c>
      <c r="Q2168" t="str">
        <f t="shared" si="202"/>
        <v>music</v>
      </c>
      <c r="R2168" t="str">
        <f t="shared" si="203"/>
        <v>rock</v>
      </c>
      <c r="S2168" s="10">
        <f t="shared" si="200"/>
        <v>41933.838171296295</v>
      </c>
      <c r="T2168" s="10">
        <f t="shared" si="201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6">
        <f t="shared" si="198"/>
        <v>22.5</v>
      </c>
      <c r="N2169" t="b">
        <v>1</v>
      </c>
      <c r="O2169" t="s">
        <v>8276</v>
      </c>
      <c r="P2169">
        <f t="shared" si="199"/>
        <v>120</v>
      </c>
      <c r="Q2169" t="str">
        <f t="shared" si="202"/>
        <v>music</v>
      </c>
      <c r="R2169" t="str">
        <f t="shared" si="203"/>
        <v>rock</v>
      </c>
      <c r="S2169" s="10">
        <f t="shared" si="200"/>
        <v>41153.066400462965</v>
      </c>
      <c r="T2169" s="10">
        <f t="shared" si="201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6">
        <f t="shared" si="198"/>
        <v>64.37</v>
      </c>
      <c r="N2170" t="b">
        <v>1</v>
      </c>
      <c r="O2170" t="s">
        <v>8276</v>
      </c>
      <c r="P2170">
        <f t="shared" si="199"/>
        <v>122</v>
      </c>
      <c r="Q2170" t="str">
        <f t="shared" si="202"/>
        <v>music</v>
      </c>
      <c r="R2170" t="str">
        <f t="shared" si="203"/>
        <v>rock</v>
      </c>
      <c r="S2170" s="10">
        <f t="shared" si="200"/>
        <v>42745.600243055553</v>
      </c>
      <c r="T2170" s="10">
        <f t="shared" si="201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6">
        <f t="shared" si="198"/>
        <v>21.86</v>
      </c>
      <c r="N2171" t="b">
        <v>1</v>
      </c>
      <c r="O2171" t="s">
        <v>8276</v>
      </c>
      <c r="P2171">
        <f t="shared" si="199"/>
        <v>100</v>
      </c>
      <c r="Q2171" t="str">
        <f t="shared" si="202"/>
        <v>music</v>
      </c>
      <c r="R2171" t="str">
        <f t="shared" si="203"/>
        <v>rock</v>
      </c>
      <c r="S2171" s="10">
        <f t="shared" si="200"/>
        <v>42793.700821759259</v>
      </c>
      <c r="T2171" s="10">
        <f t="shared" si="201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6">
        <f t="shared" si="198"/>
        <v>33.32</v>
      </c>
      <c r="N2172" t="b">
        <v>1</v>
      </c>
      <c r="O2172" t="s">
        <v>8276</v>
      </c>
      <c r="P2172">
        <f t="shared" si="199"/>
        <v>181</v>
      </c>
      <c r="Q2172" t="str">
        <f t="shared" si="202"/>
        <v>music</v>
      </c>
      <c r="R2172" t="str">
        <f t="shared" si="203"/>
        <v>rock</v>
      </c>
      <c r="S2172" s="10">
        <f t="shared" si="200"/>
        <v>42198.750254629631</v>
      </c>
      <c r="T2172" s="10">
        <f t="shared" si="201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6">
        <f t="shared" si="198"/>
        <v>90.28</v>
      </c>
      <c r="N2173" t="b">
        <v>1</v>
      </c>
      <c r="O2173" t="s">
        <v>8276</v>
      </c>
      <c r="P2173">
        <f t="shared" si="199"/>
        <v>106</v>
      </c>
      <c r="Q2173" t="str">
        <f t="shared" si="202"/>
        <v>music</v>
      </c>
      <c r="R2173" t="str">
        <f t="shared" si="203"/>
        <v>rock</v>
      </c>
      <c r="S2173" s="10">
        <f t="shared" si="200"/>
        <v>42141.95711805555</v>
      </c>
      <c r="T2173" s="10">
        <f t="shared" si="201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6">
        <f t="shared" si="198"/>
        <v>76.92</v>
      </c>
      <c r="N2174" t="b">
        <v>1</v>
      </c>
      <c r="O2174" t="s">
        <v>8276</v>
      </c>
      <c r="P2174">
        <f t="shared" si="199"/>
        <v>100</v>
      </c>
      <c r="Q2174" t="str">
        <f t="shared" si="202"/>
        <v>music</v>
      </c>
      <c r="R2174" t="str">
        <f t="shared" si="203"/>
        <v>rock</v>
      </c>
      <c r="S2174" s="10">
        <f t="shared" si="200"/>
        <v>42082.580092592587</v>
      </c>
      <c r="T2174" s="10">
        <f t="shared" si="201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6">
        <f t="shared" si="198"/>
        <v>59.23</v>
      </c>
      <c r="N2175" t="b">
        <v>1</v>
      </c>
      <c r="O2175" t="s">
        <v>8276</v>
      </c>
      <c r="P2175">
        <f t="shared" si="199"/>
        <v>127</v>
      </c>
      <c r="Q2175" t="str">
        <f t="shared" si="202"/>
        <v>music</v>
      </c>
      <c r="R2175" t="str">
        <f t="shared" si="203"/>
        <v>rock</v>
      </c>
      <c r="S2175" s="10">
        <f t="shared" si="200"/>
        <v>41495.692627314813</v>
      </c>
      <c r="T2175" s="10">
        <f t="shared" si="201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6">
        <f t="shared" si="198"/>
        <v>65.38</v>
      </c>
      <c r="N2176" t="b">
        <v>1</v>
      </c>
      <c r="O2176" t="s">
        <v>8276</v>
      </c>
      <c r="P2176">
        <f t="shared" si="199"/>
        <v>103</v>
      </c>
      <c r="Q2176" t="str">
        <f t="shared" si="202"/>
        <v>music</v>
      </c>
      <c r="R2176" t="str">
        <f t="shared" si="203"/>
        <v>rock</v>
      </c>
      <c r="S2176" s="10">
        <f t="shared" si="200"/>
        <v>42465.542905092589</v>
      </c>
      <c r="T2176" s="10">
        <f t="shared" si="201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6">
        <f t="shared" si="198"/>
        <v>67.31</v>
      </c>
      <c r="N2177" t="b">
        <v>1</v>
      </c>
      <c r="O2177" t="s">
        <v>8276</v>
      </c>
      <c r="P2177">
        <f t="shared" si="199"/>
        <v>250</v>
      </c>
      <c r="Q2177" t="str">
        <f t="shared" si="202"/>
        <v>music</v>
      </c>
      <c r="R2177" t="str">
        <f t="shared" si="203"/>
        <v>rock</v>
      </c>
      <c r="S2177" s="10">
        <f t="shared" si="200"/>
        <v>42565.009097222224</v>
      </c>
      <c r="T2177" s="10">
        <f t="shared" si="201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6">
        <f t="shared" ref="M2178:M2241" si="204">ROUND(SUM(E2178/L2178),2)</f>
        <v>88.75</v>
      </c>
      <c r="N2178" t="b">
        <v>1</v>
      </c>
      <c r="O2178" t="s">
        <v>8276</v>
      </c>
      <c r="P2178">
        <f t="shared" ref="P2178:P2241" si="205">+ROUND(SUM(E2178/D2178)*100,0)</f>
        <v>126</v>
      </c>
      <c r="Q2178" t="str">
        <f t="shared" si="202"/>
        <v>music</v>
      </c>
      <c r="R2178" t="str">
        <f t="shared" si="203"/>
        <v>rock</v>
      </c>
      <c r="S2178" s="10">
        <f t="shared" ref="S2178:S2241" si="206">(((J2178/60)/60)/24)+DATE(1970,1,1)</f>
        <v>42096.633206018523</v>
      </c>
      <c r="T2178" s="10">
        <f t="shared" ref="T2178:T2241" si="207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6">
        <f t="shared" si="204"/>
        <v>65.87</v>
      </c>
      <c r="N2179" t="b">
        <v>1</v>
      </c>
      <c r="O2179" t="s">
        <v>8276</v>
      </c>
      <c r="P2179">
        <f t="shared" si="205"/>
        <v>100</v>
      </c>
      <c r="Q2179" t="str">
        <f t="shared" ref="Q2179:Q2242" si="208">LEFT(O2179,FIND("/",O2179)-1)</f>
        <v>music</v>
      </c>
      <c r="R2179" t="str">
        <f t="shared" ref="R2179:R2242" si="209">RIGHT(O2179,LEN(O2179)-FIND("/",O2179))</f>
        <v>rock</v>
      </c>
      <c r="S2179" s="10">
        <f t="shared" si="206"/>
        <v>42502.250775462962</v>
      </c>
      <c r="T2179" s="10">
        <f t="shared" si="207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6">
        <f t="shared" si="204"/>
        <v>40.35</v>
      </c>
      <c r="N2180" t="b">
        <v>1</v>
      </c>
      <c r="O2180" t="s">
        <v>8276</v>
      </c>
      <c r="P2180">
        <f t="shared" si="205"/>
        <v>139</v>
      </c>
      <c r="Q2180" t="str">
        <f t="shared" si="208"/>
        <v>music</v>
      </c>
      <c r="R2180" t="str">
        <f t="shared" si="209"/>
        <v>rock</v>
      </c>
      <c r="S2180" s="10">
        <f t="shared" si="206"/>
        <v>42723.63653935185</v>
      </c>
      <c r="T2180" s="10">
        <f t="shared" si="207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6">
        <f t="shared" si="204"/>
        <v>76.86</v>
      </c>
      <c r="N2181" t="b">
        <v>1</v>
      </c>
      <c r="O2181" t="s">
        <v>8276</v>
      </c>
      <c r="P2181">
        <f t="shared" si="205"/>
        <v>161</v>
      </c>
      <c r="Q2181" t="str">
        <f t="shared" si="208"/>
        <v>music</v>
      </c>
      <c r="R2181" t="str">
        <f t="shared" si="209"/>
        <v>rock</v>
      </c>
      <c r="S2181" s="10">
        <f t="shared" si="206"/>
        <v>42075.171203703707</v>
      </c>
      <c r="T2181" s="10">
        <f t="shared" si="207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6">
        <f t="shared" si="204"/>
        <v>68.709999999999994</v>
      </c>
      <c r="N2182" t="b">
        <v>1</v>
      </c>
      <c r="O2182" t="s">
        <v>8276</v>
      </c>
      <c r="P2182">
        <f t="shared" si="205"/>
        <v>107</v>
      </c>
      <c r="Q2182" t="str">
        <f t="shared" si="208"/>
        <v>music</v>
      </c>
      <c r="R2182" t="str">
        <f t="shared" si="209"/>
        <v>rock</v>
      </c>
      <c r="S2182" s="10">
        <f t="shared" si="206"/>
        <v>42279.669768518521</v>
      </c>
      <c r="T2182" s="10">
        <f t="shared" si="207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6">
        <f t="shared" si="204"/>
        <v>57.77</v>
      </c>
      <c r="N2183" t="b">
        <v>1</v>
      </c>
      <c r="O2183" t="s">
        <v>8297</v>
      </c>
      <c r="P2183">
        <f t="shared" si="205"/>
        <v>153</v>
      </c>
      <c r="Q2183" t="str">
        <f t="shared" si="208"/>
        <v>games</v>
      </c>
      <c r="R2183" t="str">
        <f t="shared" si="209"/>
        <v>tabletop games</v>
      </c>
      <c r="S2183" s="10">
        <f t="shared" si="206"/>
        <v>42773.005243055552</v>
      </c>
      <c r="T2183" s="10">
        <f t="shared" si="207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6">
        <f t="shared" si="204"/>
        <v>44.17</v>
      </c>
      <c r="N2184" t="b">
        <v>1</v>
      </c>
      <c r="O2184" t="s">
        <v>8297</v>
      </c>
      <c r="P2184">
        <f t="shared" si="205"/>
        <v>524</v>
      </c>
      <c r="Q2184" t="str">
        <f t="shared" si="208"/>
        <v>games</v>
      </c>
      <c r="R2184" t="str">
        <f t="shared" si="209"/>
        <v>tabletop games</v>
      </c>
      <c r="S2184" s="10">
        <f t="shared" si="206"/>
        <v>41879.900752314818</v>
      </c>
      <c r="T2184" s="10">
        <f t="shared" si="207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6">
        <f t="shared" si="204"/>
        <v>31.57</v>
      </c>
      <c r="N2185" t="b">
        <v>1</v>
      </c>
      <c r="O2185" t="s">
        <v>8297</v>
      </c>
      <c r="P2185">
        <f t="shared" si="205"/>
        <v>489</v>
      </c>
      <c r="Q2185" t="str">
        <f t="shared" si="208"/>
        <v>games</v>
      </c>
      <c r="R2185" t="str">
        <f t="shared" si="209"/>
        <v>tabletop games</v>
      </c>
      <c r="S2185" s="10">
        <f t="shared" si="206"/>
        <v>42745.365474537044</v>
      </c>
      <c r="T2185" s="10">
        <f t="shared" si="207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6">
        <f t="shared" si="204"/>
        <v>107.05</v>
      </c>
      <c r="N2186" t="b">
        <v>1</v>
      </c>
      <c r="O2186" t="s">
        <v>8297</v>
      </c>
      <c r="P2186">
        <f t="shared" si="205"/>
        <v>285</v>
      </c>
      <c r="Q2186" t="str">
        <f t="shared" si="208"/>
        <v>games</v>
      </c>
      <c r="R2186" t="str">
        <f t="shared" si="209"/>
        <v>tabletop games</v>
      </c>
      <c r="S2186" s="10">
        <f t="shared" si="206"/>
        <v>42380.690289351856</v>
      </c>
      <c r="T2186" s="10">
        <f t="shared" si="207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6">
        <f t="shared" si="204"/>
        <v>149.03</v>
      </c>
      <c r="N2187" t="b">
        <v>1</v>
      </c>
      <c r="O2187" t="s">
        <v>8297</v>
      </c>
      <c r="P2187">
        <f t="shared" si="205"/>
        <v>1857</v>
      </c>
      <c r="Q2187" t="str">
        <f t="shared" si="208"/>
        <v>games</v>
      </c>
      <c r="R2187" t="str">
        <f t="shared" si="209"/>
        <v>tabletop games</v>
      </c>
      <c r="S2187" s="10">
        <f t="shared" si="206"/>
        <v>41319.349988425929</v>
      </c>
      <c r="T2187" s="10">
        <f t="shared" si="207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6">
        <f t="shared" si="204"/>
        <v>55.96</v>
      </c>
      <c r="N2188" t="b">
        <v>1</v>
      </c>
      <c r="O2188" t="s">
        <v>8297</v>
      </c>
      <c r="P2188">
        <f t="shared" si="205"/>
        <v>110</v>
      </c>
      <c r="Q2188" t="str">
        <f t="shared" si="208"/>
        <v>games</v>
      </c>
      <c r="R2188" t="str">
        <f t="shared" si="209"/>
        <v>tabletop games</v>
      </c>
      <c r="S2188" s="10">
        <f t="shared" si="206"/>
        <v>42583.615081018521</v>
      </c>
      <c r="T2188" s="10">
        <f t="shared" si="207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6">
        <f t="shared" si="204"/>
        <v>56.97</v>
      </c>
      <c r="N2189" t="b">
        <v>1</v>
      </c>
      <c r="O2189" t="s">
        <v>8297</v>
      </c>
      <c r="P2189">
        <f t="shared" si="205"/>
        <v>1015</v>
      </c>
      <c r="Q2189" t="str">
        <f t="shared" si="208"/>
        <v>games</v>
      </c>
      <c r="R2189" t="str">
        <f t="shared" si="209"/>
        <v>tabletop games</v>
      </c>
      <c r="S2189" s="10">
        <f t="shared" si="206"/>
        <v>42068.209097222221</v>
      </c>
      <c r="T2189" s="10">
        <f t="shared" si="207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6">
        <f t="shared" si="204"/>
        <v>44.06</v>
      </c>
      <c r="N2190" t="b">
        <v>1</v>
      </c>
      <c r="O2190" t="s">
        <v>8297</v>
      </c>
      <c r="P2190">
        <f t="shared" si="205"/>
        <v>412</v>
      </c>
      <c r="Q2190" t="str">
        <f t="shared" si="208"/>
        <v>games</v>
      </c>
      <c r="R2190" t="str">
        <f t="shared" si="209"/>
        <v>tabletop games</v>
      </c>
      <c r="S2190" s="10">
        <f t="shared" si="206"/>
        <v>42633.586122685185</v>
      </c>
      <c r="T2190" s="10">
        <f t="shared" si="207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6">
        <f t="shared" si="204"/>
        <v>68.63</v>
      </c>
      <c r="N2191" t="b">
        <v>1</v>
      </c>
      <c r="O2191" t="s">
        <v>8297</v>
      </c>
      <c r="P2191">
        <f t="shared" si="205"/>
        <v>503</v>
      </c>
      <c r="Q2191" t="str">
        <f t="shared" si="208"/>
        <v>games</v>
      </c>
      <c r="R2191" t="str">
        <f t="shared" si="209"/>
        <v>tabletop games</v>
      </c>
      <c r="S2191" s="10">
        <f t="shared" si="206"/>
        <v>42467.788194444445</v>
      </c>
      <c r="T2191" s="10">
        <f t="shared" si="207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6">
        <f t="shared" si="204"/>
        <v>65.319999999999993</v>
      </c>
      <c r="N2192" t="b">
        <v>1</v>
      </c>
      <c r="O2192" t="s">
        <v>8297</v>
      </c>
      <c r="P2192">
        <f t="shared" si="205"/>
        <v>185</v>
      </c>
      <c r="Q2192" t="str">
        <f t="shared" si="208"/>
        <v>games</v>
      </c>
      <c r="R2192" t="str">
        <f t="shared" si="209"/>
        <v>tabletop games</v>
      </c>
      <c r="S2192" s="10">
        <f t="shared" si="206"/>
        <v>42417.625046296293</v>
      </c>
      <c r="T2192" s="10">
        <f t="shared" si="207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6">
        <f t="shared" si="204"/>
        <v>35.92</v>
      </c>
      <c r="N2193" t="b">
        <v>1</v>
      </c>
      <c r="O2193" t="s">
        <v>8297</v>
      </c>
      <c r="P2193">
        <f t="shared" si="205"/>
        <v>120</v>
      </c>
      <c r="Q2193" t="str">
        <f t="shared" si="208"/>
        <v>games</v>
      </c>
      <c r="R2193" t="str">
        <f t="shared" si="209"/>
        <v>tabletop games</v>
      </c>
      <c r="S2193" s="10">
        <f t="shared" si="206"/>
        <v>42768.833645833336</v>
      </c>
      <c r="T2193" s="10">
        <f t="shared" si="207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6">
        <f t="shared" si="204"/>
        <v>40.07</v>
      </c>
      <c r="N2194" t="b">
        <v>1</v>
      </c>
      <c r="O2194" t="s">
        <v>8297</v>
      </c>
      <c r="P2194">
        <f t="shared" si="205"/>
        <v>1081</v>
      </c>
      <c r="Q2194" t="str">
        <f t="shared" si="208"/>
        <v>games</v>
      </c>
      <c r="R2194" t="str">
        <f t="shared" si="209"/>
        <v>tabletop games</v>
      </c>
      <c r="S2194" s="10">
        <f t="shared" si="206"/>
        <v>42691.8512037037</v>
      </c>
      <c r="T2194" s="10">
        <f t="shared" si="207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6">
        <f t="shared" si="204"/>
        <v>75.650000000000006</v>
      </c>
      <c r="N2195" t="b">
        <v>1</v>
      </c>
      <c r="O2195" t="s">
        <v>8297</v>
      </c>
      <c r="P2195">
        <f t="shared" si="205"/>
        <v>452</v>
      </c>
      <c r="Q2195" t="str">
        <f t="shared" si="208"/>
        <v>games</v>
      </c>
      <c r="R2195" t="str">
        <f t="shared" si="209"/>
        <v>tabletop games</v>
      </c>
      <c r="S2195" s="10">
        <f t="shared" si="206"/>
        <v>42664.405925925923</v>
      </c>
      <c r="T2195" s="10">
        <f t="shared" si="207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6">
        <f t="shared" si="204"/>
        <v>61.2</v>
      </c>
      <c r="N2196" t="b">
        <v>1</v>
      </c>
      <c r="O2196" t="s">
        <v>8297</v>
      </c>
      <c r="P2196">
        <f t="shared" si="205"/>
        <v>537</v>
      </c>
      <c r="Q2196" t="str">
        <f t="shared" si="208"/>
        <v>games</v>
      </c>
      <c r="R2196" t="str">
        <f t="shared" si="209"/>
        <v>tabletop games</v>
      </c>
      <c r="S2196" s="10">
        <f t="shared" si="206"/>
        <v>42425.757986111115</v>
      </c>
      <c r="T2196" s="10">
        <f t="shared" si="207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6">
        <f t="shared" si="204"/>
        <v>48.13</v>
      </c>
      <c r="N2197" t="b">
        <v>1</v>
      </c>
      <c r="O2197" t="s">
        <v>8297</v>
      </c>
      <c r="P2197">
        <f t="shared" si="205"/>
        <v>120</v>
      </c>
      <c r="Q2197" t="str">
        <f t="shared" si="208"/>
        <v>games</v>
      </c>
      <c r="R2197" t="str">
        <f t="shared" si="209"/>
        <v>tabletop games</v>
      </c>
      <c r="S2197" s="10">
        <f t="shared" si="206"/>
        <v>42197.771990740745</v>
      </c>
      <c r="T2197" s="10">
        <f t="shared" si="207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6">
        <f t="shared" si="204"/>
        <v>68.11</v>
      </c>
      <c r="N2198" t="b">
        <v>1</v>
      </c>
      <c r="O2198" t="s">
        <v>8297</v>
      </c>
      <c r="P2198">
        <f t="shared" si="205"/>
        <v>114</v>
      </c>
      <c r="Q2198" t="str">
        <f t="shared" si="208"/>
        <v>games</v>
      </c>
      <c r="R2198" t="str">
        <f t="shared" si="209"/>
        <v>tabletop games</v>
      </c>
      <c r="S2198" s="10">
        <f t="shared" si="206"/>
        <v>42675.487291666665</v>
      </c>
      <c r="T2198" s="10">
        <f t="shared" si="207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6">
        <f t="shared" si="204"/>
        <v>65.89</v>
      </c>
      <c r="N2199" t="b">
        <v>1</v>
      </c>
      <c r="O2199" t="s">
        <v>8297</v>
      </c>
      <c r="P2199">
        <f t="shared" si="205"/>
        <v>951</v>
      </c>
      <c r="Q2199" t="str">
        <f t="shared" si="208"/>
        <v>games</v>
      </c>
      <c r="R2199" t="str">
        <f t="shared" si="209"/>
        <v>tabletop games</v>
      </c>
      <c r="S2199" s="10">
        <f t="shared" si="206"/>
        <v>42033.584016203706</v>
      </c>
      <c r="T2199" s="10">
        <f t="shared" si="207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6">
        <f t="shared" si="204"/>
        <v>81.650000000000006</v>
      </c>
      <c r="N2200" t="b">
        <v>1</v>
      </c>
      <c r="O2200" t="s">
        <v>8297</v>
      </c>
      <c r="P2200">
        <f t="shared" si="205"/>
        <v>133</v>
      </c>
      <c r="Q2200" t="str">
        <f t="shared" si="208"/>
        <v>games</v>
      </c>
      <c r="R2200" t="str">
        <f t="shared" si="209"/>
        <v>tabletop games</v>
      </c>
      <c r="S2200" s="10">
        <f t="shared" si="206"/>
        <v>42292.513888888891</v>
      </c>
      <c r="T2200" s="10">
        <f t="shared" si="207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6">
        <f t="shared" si="204"/>
        <v>52.7</v>
      </c>
      <c r="N2201" t="b">
        <v>1</v>
      </c>
      <c r="O2201" t="s">
        <v>8297</v>
      </c>
      <c r="P2201">
        <f t="shared" si="205"/>
        <v>147</v>
      </c>
      <c r="Q2201" t="str">
        <f t="shared" si="208"/>
        <v>games</v>
      </c>
      <c r="R2201" t="str">
        <f t="shared" si="209"/>
        <v>tabletop games</v>
      </c>
      <c r="S2201" s="10">
        <f t="shared" si="206"/>
        <v>42262.416643518518</v>
      </c>
      <c r="T2201" s="10">
        <f t="shared" si="207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6">
        <f t="shared" si="204"/>
        <v>41.23</v>
      </c>
      <c r="N2202" t="b">
        <v>1</v>
      </c>
      <c r="O2202" t="s">
        <v>8297</v>
      </c>
      <c r="P2202">
        <f t="shared" si="205"/>
        <v>542</v>
      </c>
      <c r="Q2202" t="str">
        <f t="shared" si="208"/>
        <v>games</v>
      </c>
      <c r="R2202" t="str">
        <f t="shared" si="209"/>
        <v>tabletop games</v>
      </c>
      <c r="S2202" s="10">
        <f t="shared" si="206"/>
        <v>42163.625787037032</v>
      </c>
      <c r="T2202" s="10">
        <f t="shared" si="207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6">
        <f t="shared" si="204"/>
        <v>15.04</v>
      </c>
      <c r="N2203" t="b">
        <v>1</v>
      </c>
      <c r="O2203" t="s">
        <v>8280</v>
      </c>
      <c r="P2203">
        <f t="shared" si="205"/>
        <v>383</v>
      </c>
      <c r="Q2203" t="str">
        <f t="shared" si="208"/>
        <v>music</v>
      </c>
      <c r="R2203" t="str">
        <f t="shared" si="209"/>
        <v>electronic music</v>
      </c>
      <c r="S2203" s="10">
        <f t="shared" si="206"/>
        <v>41276.846817129634</v>
      </c>
      <c r="T2203" s="10">
        <f t="shared" si="207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6">
        <f t="shared" si="204"/>
        <v>39.07</v>
      </c>
      <c r="N2204" t="b">
        <v>1</v>
      </c>
      <c r="O2204" t="s">
        <v>8280</v>
      </c>
      <c r="P2204">
        <f t="shared" si="205"/>
        <v>704</v>
      </c>
      <c r="Q2204" t="str">
        <f t="shared" si="208"/>
        <v>music</v>
      </c>
      <c r="R2204" t="str">
        <f t="shared" si="209"/>
        <v>electronic music</v>
      </c>
      <c r="S2204" s="10">
        <f t="shared" si="206"/>
        <v>41184.849166666667</v>
      </c>
      <c r="T2204" s="10">
        <f t="shared" si="207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6">
        <f t="shared" si="204"/>
        <v>43.82</v>
      </c>
      <c r="N2205" t="b">
        <v>1</v>
      </c>
      <c r="O2205" t="s">
        <v>8280</v>
      </c>
      <c r="P2205">
        <f t="shared" si="205"/>
        <v>110</v>
      </c>
      <c r="Q2205" t="str">
        <f t="shared" si="208"/>
        <v>music</v>
      </c>
      <c r="R2205" t="str">
        <f t="shared" si="209"/>
        <v>electronic music</v>
      </c>
      <c r="S2205" s="10">
        <f t="shared" si="206"/>
        <v>42241.85974537037</v>
      </c>
      <c r="T2205" s="10">
        <f t="shared" si="207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6">
        <f t="shared" si="204"/>
        <v>27.3</v>
      </c>
      <c r="N2206" t="b">
        <v>1</v>
      </c>
      <c r="O2206" t="s">
        <v>8280</v>
      </c>
      <c r="P2206">
        <f t="shared" si="205"/>
        <v>133</v>
      </c>
      <c r="Q2206" t="str">
        <f t="shared" si="208"/>
        <v>music</v>
      </c>
      <c r="R2206" t="str">
        <f t="shared" si="209"/>
        <v>electronic music</v>
      </c>
      <c r="S2206" s="10">
        <f t="shared" si="206"/>
        <v>41312.311562499999</v>
      </c>
      <c r="T2206" s="10">
        <f t="shared" si="207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6">
        <f t="shared" si="204"/>
        <v>42.22</v>
      </c>
      <c r="N2207" t="b">
        <v>1</v>
      </c>
      <c r="O2207" t="s">
        <v>8280</v>
      </c>
      <c r="P2207">
        <f t="shared" si="205"/>
        <v>152</v>
      </c>
      <c r="Q2207" t="str">
        <f t="shared" si="208"/>
        <v>music</v>
      </c>
      <c r="R2207" t="str">
        <f t="shared" si="209"/>
        <v>electronic music</v>
      </c>
      <c r="S2207" s="10">
        <f t="shared" si="206"/>
        <v>41031.82163194444</v>
      </c>
      <c r="T2207" s="10">
        <f t="shared" si="207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6">
        <f t="shared" si="204"/>
        <v>33.24</v>
      </c>
      <c r="N2208" t="b">
        <v>1</v>
      </c>
      <c r="O2208" t="s">
        <v>8280</v>
      </c>
      <c r="P2208">
        <f t="shared" si="205"/>
        <v>103</v>
      </c>
      <c r="Q2208" t="str">
        <f t="shared" si="208"/>
        <v>music</v>
      </c>
      <c r="R2208" t="str">
        <f t="shared" si="209"/>
        <v>electronic music</v>
      </c>
      <c r="S2208" s="10">
        <f t="shared" si="206"/>
        <v>40997.257222222222</v>
      </c>
      <c r="T2208" s="10">
        <f t="shared" si="207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6">
        <f t="shared" si="204"/>
        <v>285.70999999999998</v>
      </c>
      <c r="N2209" t="b">
        <v>1</v>
      </c>
      <c r="O2209" t="s">
        <v>8280</v>
      </c>
      <c r="P2209">
        <f t="shared" si="205"/>
        <v>100</v>
      </c>
      <c r="Q2209" t="str">
        <f t="shared" si="208"/>
        <v>music</v>
      </c>
      <c r="R2209" t="str">
        <f t="shared" si="209"/>
        <v>electronic music</v>
      </c>
      <c r="S2209" s="10">
        <f t="shared" si="206"/>
        <v>41564.194131944445</v>
      </c>
      <c r="T2209" s="10">
        <f t="shared" si="207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6">
        <f t="shared" si="204"/>
        <v>42.33</v>
      </c>
      <c r="N2210" t="b">
        <v>1</v>
      </c>
      <c r="O2210" t="s">
        <v>8280</v>
      </c>
      <c r="P2210">
        <f t="shared" si="205"/>
        <v>102</v>
      </c>
      <c r="Q2210" t="str">
        <f t="shared" si="208"/>
        <v>music</v>
      </c>
      <c r="R2210" t="str">
        <f t="shared" si="209"/>
        <v>electronic music</v>
      </c>
      <c r="S2210" s="10">
        <f t="shared" si="206"/>
        <v>40946.882245370369</v>
      </c>
      <c r="T2210" s="10">
        <f t="shared" si="207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6">
        <f t="shared" si="204"/>
        <v>50.27</v>
      </c>
      <c r="N2211" t="b">
        <v>1</v>
      </c>
      <c r="O2211" t="s">
        <v>8280</v>
      </c>
      <c r="P2211">
        <f t="shared" si="205"/>
        <v>151</v>
      </c>
      <c r="Q2211" t="str">
        <f t="shared" si="208"/>
        <v>music</v>
      </c>
      <c r="R2211" t="str">
        <f t="shared" si="209"/>
        <v>electronic music</v>
      </c>
      <c r="S2211" s="10">
        <f t="shared" si="206"/>
        <v>41732.479675925926</v>
      </c>
      <c r="T2211" s="10">
        <f t="shared" si="207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6">
        <f t="shared" si="204"/>
        <v>61.9</v>
      </c>
      <c r="N2212" t="b">
        <v>1</v>
      </c>
      <c r="O2212" t="s">
        <v>8280</v>
      </c>
      <c r="P2212">
        <f t="shared" si="205"/>
        <v>111</v>
      </c>
      <c r="Q2212" t="str">
        <f t="shared" si="208"/>
        <v>music</v>
      </c>
      <c r="R2212" t="str">
        <f t="shared" si="209"/>
        <v>electronic music</v>
      </c>
      <c r="S2212" s="10">
        <f t="shared" si="206"/>
        <v>40956.066087962965</v>
      </c>
      <c r="T2212" s="10">
        <f t="shared" si="207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6">
        <f t="shared" si="204"/>
        <v>40.75</v>
      </c>
      <c r="N2213" t="b">
        <v>1</v>
      </c>
      <c r="O2213" t="s">
        <v>8280</v>
      </c>
      <c r="P2213">
        <f t="shared" si="205"/>
        <v>196</v>
      </c>
      <c r="Q2213" t="str">
        <f t="shared" si="208"/>
        <v>music</v>
      </c>
      <c r="R2213" t="str">
        <f t="shared" si="209"/>
        <v>electronic music</v>
      </c>
      <c r="S2213" s="10">
        <f t="shared" si="206"/>
        <v>41716.785011574073</v>
      </c>
      <c r="T2213" s="10">
        <f t="shared" si="207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6">
        <f t="shared" si="204"/>
        <v>55.8</v>
      </c>
      <c r="N2214" t="b">
        <v>1</v>
      </c>
      <c r="O2214" t="s">
        <v>8280</v>
      </c>
      <c r="P2214">
        <f t="shared" si="205"/>
        <v>114</v>
      </c>
      <c r="Q2214" t="str">
        <f t="shared" si="208"/>
        <v>music</v>
      </c>
      <c r="R2214" t="str">
        <f t="shared" si="209"/>
        <v>electronic music</v>
      </c>
      <c r="S2214" s="10">
        <f t="shared" si="206"/>
        <v>41548.747418981482</v>
      </c>
      <c r="T2214" s="10">
        <f t="shared" si="207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6">
        <f t="shared" si="204"/>
        <v>10</v>
      </c>
      <c r="N2215" t="b">
        <v>1</v>
      </c>
      <c r="O2215" t="s">
        <v>8280</v>
      </c>
      <c r="P2215">
        <f t="shared" si="205"/>
        <v>200</v>
      </c>
      <c r="Q2215" t="str">
        <f t="shared" si="208"/>
        <v>music</v>
      </c>
      <c r="R2215" t="str">
        <f t="shared" si="209"/>
        <v>electronic music</v>
      </c>
      <c r="S2215" s="10">
        <f t="shared" si="206"/>
        <v>42109.826145833329</v>
      </c>
      <c r="T2215" s="10">
        <f t="shared" si="207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6">
        <f t="shared" si="204"/>
        <v>73.13</v>
      </c>
      <c r="N2216" t="b">
        <v>1</v>
      </c>
      <c r="O2216" t="s">
        <v>8280</v>
      </c>
      <c r="P2216">
        <f t="shared" si="205"/>
        <v>293</v>
      </c>
      <c r="Q2216" t="str">
        <f t="shared" si="208"/>
        <v>music</v>
      </c>
      <c r="R2216" t="str">
        <f t="shared" si="209"/>
        <v>electronic music</v>
      </c>
      <c r="S2216" s="10">
        <f t="shared" si="206"/>
        <v>41646.792222222226</v>
      </c>
      <c r="T2216" s="10">
        <f t="shared" si="207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6">
        <f t="shared" si="204"/>
        <v>26.06</v>
      </c>
      <c r="N2217" t="b">
        <v>1</v>
      </c>
      <c r="O2217" t="s">
        <v>8280</v>
      </c>
      <c r="P2217">
        <f t="shared" si="205"/>
        <v>156</v>
      </c>
      <c r="Q2217" t="str">
        <f t="shared" si="208"/>
        <v>music</v>
      </c>
      <c r="R2217" t="str">
        <f t="shared" si="209"/>
        <v>electronic music</v>
      </c>
      <c r="S2217" s="10">
        <f t="shared" si="206"/>
        <v>40958.717268518521</v>
      </c>
      <c r="T2217" s="10">
        <f t="shared" si="207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6">
        <f t="shared" si="204"/>
        <v>22.64</v>
      </c>
      <c r="N2218" t="b">
        <v>1</v>
      </c>
      <c r="O2218" t="s">
        <v>8280</v>
      </c>
      <c r="P2218">
        <f t="shared" si="205"/>
        <v>106</v>
      </c>
      <c r="Q2218" t="str">
        <f t="shared" si="208"/>
        <v>music</v>
      </c>
      <c r="R2218" t="str">
        <f t="shared" si="209"/>
        <v>electronic music</v>
      </c>
      <c r="S2218" s="10">
        <f t="shared" si="206"/>
        <v>42194.751678240747</v>
      </c>
      <c r="T2218" s="10">
        <f t="shared" si="207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6">
        <f t="shared" si="204"/>
        <v>47.22</v>
      </c>
      <c r="N2219" t="b">
        <v>1</v>
      </c>
      <c r="O2219" t="s">
        <v>8280</v>
      </c>
      <c r="P2219">
        <f t="shared" si="205"/>
        <v>101</v>
      </c>
      <c r="Q2219" t="str">
        <f t="shared" si="208"/>
        <v>music</v>
      </c>
      <c r="R2219" t="str">
        <f t="shared" si="209"/>
        <v>electronic music</v>
      </c>
      <c r="S2219" s="10">
        <f t="shared" si="206"/>
        <v>42299.776770833334</v>
      </c>
      <c r="T2219" s="10">
        <f t="shared" si="207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6">
        <f t="shared" si="204"/>
        <v>32.32</v>
      </c>
      <c r="N2220" t="b">
        <v>1</v>
      </c>
      <c r="O2220" t="s">
        <v>8280</v>
      </c>
      <c r="P2220">
        <f t="shared" si="205"/>
        <v>123</v>
      </c>
      <c r="Q2220" t="str">
        <f t="shared" si="208"/>
        <v>music</v>
      </c>
      <c r="R2220" t="str">
        <f t="shared" si="209"/>
        <v>electronic music</v>
      </c>
      <c r="S2220" s="10">
        <f t="shared" si="206"/>
        <v>41127.812303240738</v>
      </c>
      <c r="T2220" s="10">
        <f t="shared" si="207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6">
        <f t="shared" si="204"/>
        <v>53.42</v>
      </c>
      <c r="N2221" t="b">
        <v>1</v>
      </c>
      <c r="O2221" t="s">
        <v>8280</v>
      </c>
      <c r="P2221">
        <f t="shared" si="205"/>
        <v>102</v>
      </c>
      <c r="Q2221" t="str">
        <f t="shared" si="208"/>
        <v>music</v>
      </c>
      <c r="R2221" t="str">
        <f t="shared" si="209"/>
        <v>electronic music</v>
      </c>
      <c r="S2221" s="10">
        <f t="shared" si="206"/>
        <v>42205.718888888892</v>
      </c>
      <c r="T2221" s="10">
        <f t="shared" si="207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6">
        <f t="shared" si="204"/>
        <v>51.3</v>
      </c>
      <c r="N2222" t="b">
        <v>1</v>
      </c>
      <c r="O2222" t="s">
        <v>8280</v>
      </c>
      <c r="P2222">
        <f t="shared" si="205"/>
        <v>101</v>
      </c>
      <c r="Q2222" t="str">
        <f t="shared" si="208"/>
        <v>music</v>
      </c>
      <c r="R2222" t="str">
        <f t="shared" si="209"/>
        <v>electronic music</v>
      </c>
      <c r="S2222" s="10">
        <f t="shared" si="206"/>
        <v>41452.060601851852</v>
      </c>
      <c r="T2222" s="10">
        <f t="shared" si="207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6">
        <f t="shared" si="204"/>
        <v>37.200000000000003</v>
      </c>
      <c r="N2223" t="b">
        <v>1</v>
      </c>
      <c r="O2223" t="s">
        <v>8297</v>
      </c>
      <c r="P2223">
        <f t="shared" si="205"/>
        <v>108</v>
      </c>
      <c r="Q2223" t="str">
        <f t="shared" si="208"/>
        <v>games</v>
      </c>
      <c r="R2223" t="str">
        <f t="shared" si="209"/>
        <v>tabletop games</v>
      </c>
      <c r="S2223" s="10">
        <f t="shared" si="206"/>
        <v>42452.666770833333</v>
      </c>
      <c r="T2223" s="10">
        <f t="shared" si="207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6">
        <f t="shared" si="204"/>
        <v>27.1</v>
      </c>
      <c r="N2224" t="b">
        <v>1</v>
      </c>
      <c r="O2224" t="s">
        <v>8297</v>
      </c>
      <c r="P2224">
        <f t="shared" si="205"/>
        <v>163</v>
      </c>
      <c r="Q2224" t="str">
        <f t="shared" si="208"/>
        <v>games</v>
      </c>
      <c r="R2224" t="str">
        <f t="shared" si="209"/>
        <v>tabletop games</v>
      </c>
      <c r="S2224" s="10">
        <f t="shared" si="206"/>
        <v>40906.787581018521</v>
      </c>
      <c r="T2224" s="10">
        <f t="shared" si="207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6">
        <f t="shared" si="204"/>
        <v>206.31</v>
      </c>
      <c r="N2225" t="b">
        <v>1</v>
      </c>
      <c r="O2225" t="s">
        <v>8297</v>
      </c>
      <c r="P2225">
        <f t="shared" si="205"/>
        <v>106</v>
      </c>
      <c r="Q2225" t="str">
        <f t="shared" si="208"/>
        <v>games</v>
      </c>
      <c r="R2225" t="str">
        <f t="shared" si="209"/>
        <v>tabletop games</v>
      </c>
      <c r="S2225" s="10">
        <f t="shared" si="206"/>
        <v>42152.640833333338</v>
      </c>
      <c r="T2225" s="10">
        <f t="shared" si="207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6">
        <f t="shared" si="204"/>
        <v>82.15</v>
      </c>
      <c r="N2226" t="b">
        <v>1</v>
      </c>
      <c r="O2226" t="s">
        <v>8297</v>
      </c>
      <c r="P2226">
        <f t="shared" si="205"/>
        <v>243</v>
      </c>
      <c r="Q2226" t="str">
        <f t="shared" si="208"/>
        <v>games</v>
      </c>
      <c r="R2226" t="str">
        <f t="shared" si="209"/>
        <v>tabletop games</v>
      </c>
      <c r="S2226" s="10">
        <f t="shared" si="206"/>
        <v>42644.667534722219</v>
      </c>
      <c r="T2226" s="10">
        <f t="shared" si="207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6">
        <f t="shared" si="204"/>
        <v>164.8</v>
      </c>
      <c r="N2227" t="b">
        <v>1</v>
      </c>
      <c r="O2227" t="s">
        <v>8297</v>
      </c>
      <c r="P2227">
        <f t="shared" si="205"/>
        <v>945</v>
      </c>
      <c r="Q2227" t="str">
        <f t="shared" si="208"/>
        <v>games</v>
      </c>
      <c r="R2227" t="str">
        <f t="shared" si="209"/>
        <v>tabletop games</v>
      </c>
      <c r="S2227" s="10">
        <f t="shared" si="206"/>
        <v>41873.79184027778</v>
      </c>
      <c r="T2227" s="10">
        <f t="shared" si="207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6">
        <f t="shared" si="204"/>
        <v>60.82</v>
      </c>
      <c r="N2228" t="b">
        <v>1</v>
      </c>
      <c r="O2228" t="s">
        <v>8297</v>
      </c>
      <c r="P2228">
        <f t="shared" si="205"/>
        <v>108</v>
      </c>
      <c r="Q2228" t="str">
        <f t="shared" si="208"/>
        <v>games</v>
      </c>
      <c r="R2228" t="str">
        <f t="shared" si="209"/>
        <v>tabletop games</v>
      </c>
      <c r="S2228" s="10">
        <f t="shared" si="206"/>
        <v>42381.79886574074</v>
      </c>
      <c r="T2228" s="10">
        <f t="shared" si="207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6">
        <f t="shared" si="204"/>
        <v>67.97</v>
      </c>
      <c r="N2229" t="b">
        <v>1</v>
      </c>
      <c r="O2229" t="s">
        <v>8297</v>
      </c>
      <c r="P2229">
        <f t="shared" si="205"/>
        <v>157</v>
      </c>
      <c r="Q2229" t="str">
        <f t="shared" si="208"/>
        <v>games</v>
      </c>
      <c r="R2229" t="str">
        <f t="shared" si="209"/>
        <v>tabletop games</v>
      </c>
      <c r="S2229" s="10">
        <f t="shared" si="206"/>
        <v>41561.807349537034</v>
      </c>
      <c r="T2229" s="10">
        <f t="shared" si="207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6">
        <f t="shared" si="204"/>
        <v>81.56</v>
      </c>
      <c r="N2230" t="b">
        <v>1</v>
      </c>
      <c r="O2230" t="s">
        <v>8297</v>
      </c>
      <c r="P2230">
        <f t="shared" si="205"/>
        <v>1174</v>
      </c>
      <c r="Q2230" t="str">
        <f t="shared" si="208"/>
        <v>games</v>
      </c>
      <c r="R2230" t="str">
        <f t="shared" si="209"/>
        <v>tabletop games</v>
      </c>
      <c r="S2230" s="10">
        <f t="shared" si="206"/>
        <v>42202.278194444443</v>
      </c>
      <c r="T2230" s="10">
        <f t="shared" si="207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6">
        <f t="shared" si="204"/>
        <v>25.43</v>
      </c>
      <c r="N2231" t="b">
        <v>1</v>
      </c>
      <c r="O2231" t="s">
        <v>8297</v>
      </c>
      <c r="P2231">
        <f t="shared" si="205"/>
        <v>171</v>
      </c>
      <c r="Q2231" t="str">
        <f t="shared" si="208"/>
        <v>games</v>
      </c>
      <c r="R2231" t="str">
        <f t="shared" si="209"/>
        <v>tabletop games</v>
      </c>
      <c r="S2231" s="10">
        <f t="shared" si="206"/>
        <v>41484.664247685185</v>
      </c>
      <c r="T2231" s="10">
        <f t="shared" si="207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6">
        <f t="shared" si="204"/>
        <v>21.5</v>
      </c>
      <c r="N2232" t="b">
        <v>1</v>
      </c>
      <c r="O2232" t="s">
        <v>8297</v>
      </c>
      <c r="P2232">
        <f t="shared" si="205"/>
        <v>126</v>
      </c>
      <c r="Q2232" t="str">
        <f t="shared" si="208"/>
        <v>games</v>
      </c>
      <c r="R2232" t="str">
        <f t="shared" si="209"/>
        <v>tabletop games</v>
      </c>
      <c r="S2232" s="10">
        <f t="shared" si="206"/>
        <v>41724.881099537037</v>
      </c>
      <c r="T2232" s="10">
        <f t="shared" si="207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6">
        <f t="shared" si="204"/>
        <v>27.23</v>
      </c>
      <c r="N2233" t="b">
        <v>1</v>
      </c>
      <c r="O2233" t="s">
        <v>8297</v>
      </c>
      <c r="P2233">
        <f t="shared" si="205"/>
        <v>1212</v>
      </c>
      <c r="Q2233" t="str">
        <f t="shared" si="208"/>
        <v>games</v>
      </c>
      <c r="R2233" t="str">
        <f t="shared" si="209"/>
        <v>tabletop games</v>
      </c>
      <c r="S2233" s="10">
        <f t="shared" si="206"/>
        <v>41423.910891203705</v>
      </c>
      <c r="T2233" s="10">
        <f t="shared" si="207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6">
        <f t="shared" si="204"/>
        <v>25.09</v>
      </c>
      <c r="N2234" t="b">
        <v>1</v>
      </c>
      <c r="O2234" t="s">
        <v>8297</v>
      </c>
      <c r="P2234">
        <f t="shared" si="205"/>
        <v>496</v>
      </c>
      <c r="Q2234" t="str">
        <f t="shared" si="208"/>
        <v>games</v>
      </c>
      <c r="R2234" t="str">
        <f t="shared" si="209"/>
        <v>tabletop games</v>
      </c>
      <c r="S2234" s="10">
        <f t="shared" si="206"/>
        <v>41806.794074074074</v>
      </c>
      <c r="T2234" s="10">
        <f t="shared" si="207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6">
        <f t="shared" si="204"/>
        <v>21.23</v>
      </c>
      <c r="N2235" t="b">
        <v>1</v>
      </c>
      <c r="O2235" t="s">
        <v>8297</v>
      </c>
      <c r="P2235">
        <f t="shared" si="205"/>
        <v>332</v>
      </c>
      <c r="Q2235" t="str">
        <f t="shared" si="208"/>
        <v>games</v>
      </c>
      <c r="R2235" t="str">
        <f t="shared" si="209"/>
        <v>tabletop games</v>
      </c>
      <c r="S2235" s="10">
        <f t="shared" si="206"/>
        <v>42331.378923611104</v>
      </c>
      <c r="T2235" s="10">
        <f t="shared" si="207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6">
        <f t="shared" si="204"/>
        <v>41.61</v>
      </c>
      <c r="N2236" t="b">
        <v>1</v>
      </c>
      <c r="O2236" t="s">
        <v>8297</v>
      </c>
      <c r="P2236">
        <f t="shared" si="205"/>
        <v>1165</v>
      </c>
      <c r="Q2236" t="str">
        <f t="shared" si="208"/>
        <v>games</v>
      </c>
      <c r="R2236" t="str">
        <f t="shared" si="209"/>
        <v>tabletop games</v>
      </c>
      <c r="S2236" s="10">
        <f t="shared" si="206"/>
        <v>42710.824618055558</v>
      </c>
      <c r="T2236" s="10">
        <f t="shared" si="207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6">
        <f t="shared" si="204"/>
        <v>135.59</v>
      </c>
      <c r="N2237" t="b">
        <v>1</v>
      </c>
      <c r="O2237" t="s">
        <v>8297</v>
      </c>
      <c r="P2237">
        <f t="shared" si="205"/>
        <v>153</v>
      </c>
      <c r="Q2237" t="str">
        <f t="shared" si="208"/>
        <v>games</v>
      </c>
      <c r="R2237" t="str">
        <f t="shared" si="209"/>
        <v>tabletop games</v>
      </c>
      <c r="S2237" s="10">
        <f t="shared" si="206"/>
        <v>42062.022118055553</v>
      </c>
      <c r="T2237" s="10">
        <f t="shared" si="207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6">
        <f t="shared" si="204"/>
        <v>22.12</v>
      </c>
      <c r="N2238" t="b">
        <v>1</v>
      </c>
      <c r="O2238" t="s">
        <v>8297</v>
      </c>
      <c r="P2238">
        <f t="shared" si="205"/>
        <v>537</v>
      </c>
      <c r="Q2238" t="str">
        <f t="shared" si="208"/>
        <v>games</v>
      </c>
      <c r="R2238" t="str">
        <f t="shared" si="209"/>
        <v>tabletop games</v>
      </c>
      <c r="S2238" s="10">
        <f t="shared" si="206"/>
        <v>42371.617164351846</v>
      </c>
      <c r="T2238" s="10">
        <f t="shared" si="207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6">
        <f t="shared" si="204"/>
        <v>64.63</v>
      </c>
      <c r="N2239" t="b">
        <v>1</v>
      </c>
      <c r="O2239" t="s">
        <v>8297</v>
      </c>
      <c r="P2239">
        <f t="shared" si="205"/>
        <v>353</v>
      </c>
      <c r="Q2239" t="str">
        <f t="shared" si="208"/>
        <v>games</v>
      </c>
      <c r="R2239" t="str">
        <f t="shared" si="209"/>
        <v>tabletop games</v>
      </c>
      <c r="S2239" s="10">
        <f t="shared" si="206"/>
        <v>41915.003275462965</v>
      </c>
      <c r="T2239" s="10">
        <f t="shared" si="207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6">
        <f t="shared" si="204"/>
        <v>69.569999999999993</v>
      </c>
      <c r="N2240" t="b">
        <v>1</v>
      </c>
      <c r="O2240" t="s">
        <v>8297</v>
      </c>
      <c r="P2240">
        <f t="shared" si="205"/>
        <v>137</v>
      </c>
      <c r="Q2240" t="str">
        <f t="shared" si="208"/>
        <v>games</v>
      </c>
      <c r="R2240" t="str">
        <f t="shared" si="209"/>
        <v>tabletop games</v>
      </c>
      <c r="S2240" s="10">
        <f t="shared" si="206"/>
        <v>42774.621712962966</v>
      </c>
      <c r="T2240" s="10">
        <f t="shared" si="207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6">
        <f t="shared" si="204"/>
        <v>75.13</v>
      </c>
      <c r="N2241" t="b">
        <v>1</v>
      </c>
      <c r="O2241" t="s">
        <v>8297</v>
      </c>
      <c r="P2241">
        <f t="shared" si="205"/>
        <v>128</v>
      </c>
      <c r="Q2241" t="str">
        <f t="shared" si="208"/>
        <v>games</v>
      </c>
      <c r="R2241" t="str">
        <f t="shared" si="209"/>
        <v>tabletop games</v>
      </c>
      <c r="S2241" s="10">
        <f t="shared" si="206"/>
        <v>41572.958495370374</v>
      </c>
      <c r="T2241" s="10">
        <f t="shared" si="207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6">
        <f t="shared" ref="M2242:M2305" si="210">ROUND(SUM(E2242/L2242),2)</f>
        <v>140.97999999999999</v>
      </c>
      <c r="N2242" t="b">
        <v>1</v>
      </c>
      <c r="O2242" t="s">
        <v>8297</v>
      </c>
      <c r="P2242">
        <f t="shared" ref="P2242:P2305" si="211">+ROUND(SUM(E2242/D2242)*100,0)</f>
        <v>271</v>
      </c>
      <c r="Q2242" t="str">
        <f t="shared" si="208"/>
        <v>games</v>
      </c>
      <c r="R2242" t="str">
        <f t="shared" si="209"/>
        <v>tabletop games</v>
      </c>
      <c r="S2242" s="10">
        <f t="shared" ref="S2242:S2305" si="212">(((J2242/60)/60)/24)+DATE(1970,1,1)</f>
        <v>42452.825740740736</v>
      </c>
      <c r="T2242" s="10">
        <f t="shared" ref="T2242:T2305" si="213"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6">
        <f t="shared" si="210"/>
        <v>49.47</v>
      </c>
      <c r="N2243" t="b">
        <v>1</v>
      </c>
      <c r="O2243" t="s">
        <v>8297</v>
      </c>
      <c r="P2243">
        <f t="shared" si="211"/>
        <v>806</v>
      </c>
      <c r="Q2243" t="str">
        <f t="shared" ref="Q2243:Q2306" si="214">LEFT(O2243,FIND("/",O2243)-1)</f>
        <v>games</v>
      </c>
      <c r="R2243" t="str">
        <f t="shared" ref="R2243:R2306" si="215">RIGHT(O2243,LEN(O2243)-FIND("/",O2243))</f>
        <v>tabletop games</v>
      </c>
      <c r="S2243" s="10">
        <f t="shared" si="212"/>
        <v>42766.827546296292</v>
      </c>
      <c r="T2243" s="10">
        <f t="shared" si="213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6">
        <f t="shared" si="210"/>
        <v>53.87</v>
      </c>
      <c r="N2244" t="b">
        <v>1</v>
      </c>
      <c r="O2244" t="s">
        <v>8297</v>
      </c>
      <c r="P2244">
        <f t="shared" si="211"/>
        <v>1360</v>
      </c>
      <c r="Q2244" t="str">
        <f t="shared" si="214"/>
        <v>games</v>
      </c>
      <c r="R2244" t="str">
        <f t="shared" si="215"/>
        <v>tabletop games</v>
      </c>
      <c r="S2244" s="10">
        <f t="shared" si="212"/>
        <v>41569.575613425928</v>
      </c>
      <c r="T2244" s="10">
        <f t="shared" si="21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6">
        <f t="shared" si="210"/>
        <v>4.57</v>
      </c>
      <c r="N2245" t="b">
        <v>1</v>
      </c>
      <c r="O2245" t="s">
        <v>8297</v>
      </c>
      <c r="P2245">
        <f t="shared" si="211"/>
        <v>930250</v>
      </c>
      <c r="Q2245" t="str">
        <f t="shared" si="214"/>
        <v>games</v>
      </c>
      <c r="R2245" t="str">
        <f t="shared" si="215"/>
        <v>tabletop games</v>
      </c>
      <c r="S2245" s="10">
        <f t="shared" si="212"/>
        <v>42800.751041666663</v>
      </c>
      <c r="T2245" s="10">
        <f t="shared" si="21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6">
        <f t="shared" si="210"/>
        <v>65</v>
      </c>
      <c r="N2246" t="b">
        <v>1</v>
      </c>
      <c r="O2246" t="s">
        <v>8297</v>
      </c>
      <c r="P2246">
        <f t="shared" si="211"/>
        <v>377</v>
      </c>
      <c r="Q2246" t="str">
        <f t="shared" si="214"/>
        <v>games</v>
      </c>
      <c r="R2246" t="str">
        <f t="shared" si="215"/>
        <v>tabletop games</v>
      </c>
      <c r="S2246" s="10">
        <f t="shared" si="212"/>
        <v>42647.818819444445</v>
      </c>
      <c r="T2246" s="10">
        <f t="shared" si="21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6">
        <f t="shared" si="210"/>
        <v>53.48</v>
      </c>
      <c r="N2247" t="b">
        <v>1</v>
      </c>
      <c r="O2247" t="s">
        <v>8297</v>
      </c>
      <c r="P2247">
        <f t="shared" si="211"/>
        <v>2647</v>
      </c>
      <c r="Q2247" t="str">
        <f t="shared" si="214"/>
        <v>games</v>
      </c>
      <c r="R2247" t="str">
        <f t="shared" si="215"/>
        <v>tabletop games</v>
      </c>
      <c r="S2247" s="10">
        <f t="shared" si="212"/>
        <v>41660.708530092597</v>
      </c>
      <c r="T2247" s="10">
        <f t="shared" si="21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6">
        <f t="shared" si="210"/>
        <v>43.91</v>
      </c>
      <c r="N2248" t="b">
        <v>1</v>
      </c>
      <c r="O2248" t="s">
        <v>8297</v>
      </c>
      <c r="P2248">
        <f t="shared" si="211"/>
        <v>100</v>
      </c>
      <c r="Q2248" t="str">
        <f t="shared" si="214"/>
        <v>games</v>
      </c>
      <c r="R2248" t="str">
        <f t="shared" si="215"/>
        <v>tabletop games</v>
      </c>
      <c r="S2248" s="10">
        <f t="shared" si="212"/>
        <v>42221.79178240741</v>
      </c>
      <c r="T2248" s="10">
        <f t="shared" si="21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6">
        <f t="shared" si="210"/>
        <v>50.85</v>
      </c>
      <c r="N2249" t="b">
        <v>1</v>
      </c>
      <c r="O2249" t="s">
        <v>8297</v>
      </c>
      <c r="P2249">
        <f t="shared" si="211"/>
        <v>104</v>
      </c>
      <c r="Q2249" t="str">
        <f t="shared" si="214"/>
        <v>games</v>
      </c>
      <c r="R2249" t="str">
        <f t="shared" si="215"/>
        <v>tabletop games</v>
      </c>
      <c r="S2249" s="10">
        <f t="shared" si="212"/>
        <v>42200.666261574079</v>
      </c>
      <c r="T2249" s="10">
        <f t="shared" si="21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6">
        <f t="shared" si="210"/>
        <v>58.63</v>
      </c>
      <c r="N2250" t="b">
        <v>1</v>
      </c>
      <c r="O2250" t="s">
        <v>8297</v>
      </c>
      <c r="P2250">
        <f t="shared" si="211"/>
        <v>107</v>
      </c>
      <c r="Q2250" t="str">
        <f t="shared" si="214"/>
        <v>games</v>
      </c>
      <c r="R2250" t="str">
        <f t="shared" si="215"/>
        <v>tabletop games</v>
      </c>
      <c r="S2250" s="10">
        <f t="shared" si="212"/>
        <v>42688.875902777778</v>
      </c>
      <c r="T2250" s="10">
        <f t="shared" si="21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6">
        <f t="shared" si="210"/>
        <v>32.82</v>
      </c>
      <c r="N2251" t="b">
        <v>1</v>
      </c>
      <c r="O2251" t="s">
        <v>8297</v>
      </c>
      <c r="P2251">
        <f t="shared" si="211"/>
        <v>169</v>
      </c>
      <c r="Q2251" t="str">
        <f t="shared" si="214"/>
        <v>games</v>
      </c>
      <c r="R2251" t="str">
        <f t="shared" si="215"/>
        <v>tabletop games</v>
      </c>
      <c r="S2251" s="10">
        <f t="shared" si="212"/>
        <v>41336.703298611108</v>
      </c>
      <c r="T2251" s="10">
        <f t="shared" si="21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6">
        <f t="shared" si="210"/>
        <v>426.93</v>
      </c>
      <c r="N2252" t="b">
        <v>1</v>
      </c>
      <c r="O2252" t="s">
        <v>8297</v>
      </c>
      <c r="P2252">
        <f t="shared" si="211"/>
        <v>975</v>
      </c>
      <c r="Q2252" t="str">
        <f t="shared" si="214"/>
        <v>games</v>
      </c>
      <c r="R2252" t="str">
        <f t="shared" si="215"/>
        <v>tabletop games</v>
      </c>
      <c r="S2252" s="10">
        <f t="shared" si="212"/>
        <v>42677.005474537036</v>
      </c>
      <c r="T2252" s="10">
        <f t="shared" si="21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6">
        <f t="shared" si="210"/>
        <v>23.81</v>
      </c>
      <c r="N2253" t="b">
        <v>1</v>
      </c>
      <c r="O2253" t="s">
        <v>8297</v>
      </c>
      <c r="P2253">
        <f t="shared" si="211"/>
        <v>134</v>
      </c>
      <c r="Q2253" t="str">
        <f t="shared" si="214"/>
        <v>games</v>
      </c>
      <c r="R2253" t="str">
        <f t="shared" si="215"/>
        <v>tabletop games</v>
      </c>
      <c r="S2253" s="10">
        <f t="shared" si="212"/>
        <v>41846.34579861111</v>
      </c>
      <c r="T2253" s="10">
        <f t="shared" si="21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6">
        <f t="shared" si="210"/>
        <v>98.41</v>
      </c>
      <c r="N2254" t="b">
        <v>1</v>
      </c>
      <c r="O2254" t="s">
        <v>8297</v>
      </c>
      <c r="P2254">
        <f t="shared" si="211"/>
        <v>272</v>
      </c>
      <c r="Q2254" t="str">
        <f t="shared" si="214"/>
        <v>games</v>
      </c>
      <c r="R2254" t="str">
        <f t="shared" si="215"/>
        <v>tabletop games</v>
      </c>
      <c r="S2254" s="10">
        <f t="shared" si="212"/>
        <v>42573.327986111108</v>
      </c>
      <c r="T2254" s="10">
        <f t="shared" si="21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6">
        <f t="shared" si="210"/>
        <v>107.32</v>
      </c>
      <c r="N2255" t="b">
        <v>1</v>
      </c>
      <c r="O2255" t="s">
        <v>8297</v>
      </c>
      <c r="P2255">
        <f t="shared" si="211"/>
        <v>113</v>
      </c>
      <c r="Q2255" t="str">
        <f t="shared" si="214"/>
        <v>games</v>
      </c>
      <c r="R2255" t="str">
        <f t="shared" si="215"/>
        <v>tabletop games</v>
      </c>
      <c r="S2255" s="10">
        <f t="shared" si="212"/>
        <v>42296.631331018521</v>
      </c>
      <c r="T2255" s="10">
        <f t="shared" si="21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6">
        <f t="shared" si="210"/>
        <v>11.67</v>
      </c>
      <c r="N2256" t="b">
        <v>1</v>
      </c>
      <c r="O2256" t="s">
        <v>8297</v>
      </c>
      <c r="P2256">
        <f t="shared" si="211"/>
        <v>460</v>
      </c>
      <c r="Q2256" t="str">
        <f t="shared" si="214"/>
        <v>games</v>
      </c>
      <c r="R2256" t="str">
        <f t="shared" si="215"/>
        <v>tabletop games</v>
      </c>
      <c r="S2256" s="10">
        <f t="shared" si="212"/>
        <v>42752.647777777776</v>
      </c>
      <c r="T2256" s="10">
        <f t="shared" si="21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6">
        <f t="shared" si="210"/>
        <v>41.78</v>
      </c>
      <c r="N2257" t="b">
        <v>1</v>
      </c>
      <c r="O2257" t="s">
        <v>8297</v>
      </c>
      <c r="P2257">
        <f t="shared" si="211"/>
        <v>287</v>
      </c>
      <c r="Q2257" t="str">
        <f t="shared" si="214"/>
        <v>games</v>
      </c>
      <c r="R2257" t="str">
        <f t="shared" si="215"/>
        <v>tabletop games</v>
      </c>
      <c r="S2257" s="10">
        <f t="shared" si="212"/>
        <v>42467.951979166668</v>
      </c>
      <c r="T2257" s="10">
        <f t="shared" si="21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6">
        <f t="shared" si="210"/>
        <v>21.38</v>
      </c>
      <c r="N2258" t="b">
        <v>1</v>
      </c>
      <c r="O2258" t="s">
        <v>8297</v>
      </c>
      <c r="P2258">
        <f t="shared" si="211"/>
        <v>223</v>
      </c>
      <c r="Q2258" t="str">
        <f t="shared" si="214"/>
        <v>games</v>
      </c>
      <c r="R2258" t="str">
        <f t="shared" si="215"/>
        <v>tabletop games</v>
      </c>
      <c r="S2258" s="10">
        <f t="shared" si="212"/>
        <v>42682.451921296291</v>
      </c>
      <c r="T2258" s="10">
        <f t="shared" si="21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6">
        <f t="shared" si="210"/>
        <v>94.1</v>
      </c>
      <c r="N2259" t="b">
        <v>1</v>
      </c>
      <c r="O2259" t="s">
        <v>8297</v>
      </c>
      <c r="P2259">
        <f t="shared" si="211"/>
        <v>636</v>
      </c>
      <c r="Q2259" t="str">
        <f t="shared" si="214"/>
        <v>games</v>
      </c>
      <c r="R2259" t="str">
        <f t="shared" si="215"/>
        <v>tabletop games</v>
      </c>
      <c r="S2259" s="10">
        <f t="shared" si="212"/>
        <v>42505.936678240745</v>
      </c>
      <c r="T2259" s="10">
        <f t="shared" si="21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6">
        <f t="shared" si="210"/>
        <v>15.72</v>
      </c>
      <c r="N2260" t="b">
        <v>1</v>
      </c>
      <c r="O2260" t="s">
        <v>8297</v>
      </c>
      <c r="P2260">
        <f t="shared" si="211"/>
        <v>147</v>
      </c>
      <c r="Q2260" t="str">
        <f t="shared" si="214"/>
        <v>games</v>
      </c>
      <c r="R2260" t="str">
        <f t="shared" si="215"/>
        <v>tabletop games</v>
      </c>
      <c r="S2260" s="10">
        <f t="shared" si="212"/>
        <v>42136.75100694444</v>
      </c>
      <c r="T2260" s="10">
        <f t="shared" si="21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6">
        <f t="shared" si="210"/>
        <v>90.64</v>
      </c>
      <c r="N2261" t="b">
        <v>1</v>
      </c>
      <c r="O2261" t="s">
        <v>8297</v>
      </c>
      <c r="P2261">
        <f t="shared" si="211"/>
        <v>1867</v>
      </c>
      <c r="Q2261" t="str">
        <f t="shared" si="214"/>
        <v>games</v>
      </c>
      <c r="R2261" t="str">
        <f t="shared" si="215"/>
        <v>tabletop games</v>
      </c>
      <c r="S2261" s="10">
        <f t="shared" si="212"/>
        <v>42702.804814814815</v>
      </c>
      <c r="T2261" s="10">
        <f t="shared" si="21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6">
        <f t="shared" si="210"/>
        <v>97.3</v>
      </c>
      <c r="N2262" t="b">
        <v>1</v>
      </c>
      <c r="O2262" t="s">
        <v>8297</v>
      </c>
      <c r="P2262">
        <f t="shared" si="211"/>
        <v>327</v>
      </c>
      <c r="Q2262" t="str">
        <f t="shared" si="214"/>
        <v>games</v>
      </c>
      <c r="R2262" t="str">
        <f t="shared" si="215"/>
        <v>tabletop games</v>
      </c>
      <c r="S2262" s="10">
        <f t="shared" si="212"/>
        <v>41695.016782407409</v>
      </c>
      <c r="T2262" s="10">
        <f t="shared" si="21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6">
        <f t="shared" si="210"/>
        <v>37.119999999999997</v>
      </c>
      <c r="N2263" t="b">
        <v>1</v>
      </c>
      <c r="O2263" t="s">
        <v>8297</v>
      </c>
      <c r="P2263">
        <f t="shared" si="211"/>
        <v>780</v>
      </c>
      <c r="Q2263" t="str">
        <f t="shared" si="214"/>
        <v>games</v>
      </c>
      <c r="R2263" t="str">
        <f t="shared" si="215"/>
        <v>tabletop games</v>
      </c>
      <c r="S2263" s="10">
        <f t="shared" si="212"/>
        <v>42759.724768518514</v>
      </c>
      <c r="T2263" s="10">
        <f t="shared" si="21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6">
        <f t="shared" si="210"/>
        <v>28.1</v>
      </c>
      <c r="N2264" t="b">
        <v>1</v>
      </c>
      <c r="O2264" t="s">
        <v>8297</v>
      </c>
      <c r="P2264">
        <f t="shared" si="211"/>
        <v>154</v>
      </c>
      <c r="Q2264" t="str">
        <f t="shared" si="214"/>
        <v>games</v>
      </c>
      <c r="R2264" t="str">
        <f t="shared" si="215"/>
        <v>tabletop games</v>
      </c>
      <c r="S2264" s="10">
        <f t="shared" si="212"/>
        <v>41926.585162037038</v>
      </c>
      <c r="T2264" s="10">
        <f t="shared" si="21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6">
        <f t="shared" si="210"/>
        <v>144.43</v>
      </c>
      <c r="N2265" t="b">
        <v>1</v>
      </c>
      <c r="O2265" t="s">
        <v>8297</v>
      </c>
      <c r="P2265">
        <f t="shared" si="211"/>
        <v>116</v>
      </c>
      <c r="Q2265" t="str">
        <f t="shared" si="214"/>
        <v>games</v>
      </c>
      <c r="R2265" t="str">
        <f t="shared" si="215"/>
        <v>tabletop games</v>
      </c>
      <c r="S2265" s="10">
        <f t="shared" si="212"/>
        <v>42014.832326388889</v>
      </c>
      <c r="T2265" s="10">
        <f t="shared" si="21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6">
        <f t="shared" si="210"/>
        <v>24.27</v>
      </c>
      <c r="N2266" t="b">
        <v>1</v>
      </c>
      <c r="O2266" t="s">
        <v>8297</v>
      </c>
      <c r="P2266">
        <f t="shared" si="211"/>
        <v>180</v>
      </c>
      <c r="Q2266" t="str">
        <f t="shared" si="214"/>
        <v>games</v>
      </c>
      <c r="R2266" t="str">
        <f t="shared" si="215"/>
        <v>tabletop games</v>
      </c>
      <c r="S2266" s="10">
        <f t="shared" si="212"/>
        <v>42496.582337962958</v>
      </c>
      <c r="T2266" s="10">
        <f t="shared" si="21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6">
        <f t="shared" si="210"/>
        <v>35.119999999999997</v>
      </c>
      <c r="N2267" t="b">
        <v>1</v>
      </c>
      <c r="O2267" t="s">
        <v>8297</v>
      </c>
      <c r="P2267">
        <f t="shared" si="211"/>
        <v>299</v>
      </c>
      <c r="Q2267" t="str">
        <f t="shared" si="214"/>
        <v>games</v>
      </c>
      <c r="R2267" t="str">
        <f t="shared" si="215"/>
        <v>tabletop games</v>
      </c>
      <c r="S2267" s="10">
        <f t="shared" si="212"/>
        <v>42689.853090277778</v>
      </c>
      <c r="T2267" s="10">
        <f t="shared" si="21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6">
        <f t="shared" si="210"/>
        <v>24.76</v>
      </c>
      <c r="N2268" t="b">
        <v>1</v>
      </c>
      <c r="O2268" t="s">
        <v>8297</v>
      </c>
      <c r="P2268">
        <f t="shared" si="211"/>
        <v>320</v>
      </c>
      <c r="Q2268" t="str">
        <f t="shared" si="214"/>
        <v>games</v>
      </c>
      <c r="R2268" t="str">
        <f t="shared" si="215"/>
        <v>tabletop games</v>
      </c>
      <c r="S2268" s="10">
        <f t="shared" si="212"/>
        <v>42469.874907407408</v>
      </c>
      <c r="T2268" s="10">
        <f t="shared" si="21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6">
        <f t="shared" si="210"/>
        <v>188.38</v>
      </c>
      <c r="N2269" t="b">
        <v>1</v>
      </c>
      <c r="O2269" t="s">
        <v>8297</v>
      </c>
      <c r="P2269">
        <f t="shared" si="211"/>
        <v>381</v>
      </c>
      <c r="Q2269" t="str">
        <f t="shared" si="214"/>
        <v>games</v>
      </c>
      <c r="R2269" t="str">
        <f t="shared" si="215"/>
        <v>tabletop games</v>
      </c>
      <c r="S2269" s="10">
        <f t="shared" si="212"/>
        <v>41968.829826388886</v>
      </c>
      <c r="T2269" s="10">
        <f t="shared" si="21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6">
        <f t="shared" si="210"/>
        <v>148.08000000000001</v>
      </c>
      <c r="N2270" t="b">
        <v>1</v>
      </c>
      <c r="O2270" t="s">
        <v>8297</v>
      </c>
      <c r="P2270">
        <f t="shared" si="211"/>
        <v>103</v>
      </c>
      <c r="Q2270" t="str">
        <f t="shared" si="214"/>
        <v>games</v>
      </c>
      <c r="R2270" t="str">
        <f t="shared" si="215"/>
        <v>tabletop games</v>
      </c>
      <c r="S2270" s="10">
        <f t="shared" si="212"/>
        <v>42776.082349537035</v>
      </c>
      <c r="T2270" s="10">
        <f t="shared" si="21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6">
        <f t="shared" si="210"/>
        <v>49.93</v>
      </c>
      <c r="N2271" t="b">
        <v>1</v>
      </c>
      <c r="O2271" t="s">
        <v>8297</v>
      </c>
      <c r="P2271">
        <f t="shared" si="211"/>
        <v>1802</v>
      </c>
      <c r="Q2271" t="str">
        <f t="shared" si="214"/>
        <v>games</v>
      </c>
      <c r="R2271" t="str">
        <f t="shared" si="215"/>
        <v>tabletop games</v>
      </c>
      <c r="S2271" s="10">
        <f t="shared" si="212"/>
        <v>42776.704432870371</v>
      </c>
      <c r="T2271" s="10">
        <f t="shared" si="21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6">
        <f t="shared" si="210"/>
        <v>107.82</v>
      </c>
      <c r="N2272" t="b">
        <v>1</v>
      </c>
      <c r="O2272" t="s">
        <v>8297</v>
      </c>
      <c r="P2272">
        <f t="shared" si="211"/>
        <v>720</v>
      </c>
      <c r="Q2272" t="str">
        <f t="shared" si="214"/>
        <v>games</v>
      </c>
      <c r="R2272" t="str">
        <f t="shared" si="215"/>
        <v>tabletop games</v>
      </c>
      <c r="S2272" s="10">
        <f t="shared" si="212"/>
        <v>42725.869363425925</v>
      </c>
      <c r="T2272" s="10">
        <f t="shared" si="21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6">
        <f t="shared" si="210"/>
        <v>42.63</v>
      </c>
      <c r="N2273" t="b">
        <v>1</v>
      </c>
      <c r="O2273" t="s">
        <v>8297</v>
      </c>
      <c r="P2273">
        <f t="shared" si="211"/>
        <v>283</v>
      </c>
      <c r="Q2273" t="str">
        <f t="shared" si="214"/>
        <v>games</v>
      </c>
      <c r="R2273" t="str">
        <f t="shared" si="215"/>
        <v>tabletop games</v>
      </c>
      <c r="S2273" s="10">
        <f t="shared" si="212"/>
        <v>42684.000046296293</v>
      </c>
      <c r="T2273" s="10">
        <f t="shared" si="21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6">
        <f t="shared" si="210"/>
        <v>14.37</v>
      </c>
      <c r="N2274" t="b">
        <v>1</v>
      </c>
      <c r="O2274" t="s">
        <v>8297</v>
      </c>
      <c r="P2274">
        <f t="shared" si="211"/>
        <v>1357</v>
      </c>
      <c r="Q2274" t="str">
        <f t="shared" si="214"/>
        <v>games</v>
      </c>
      <c r="R2274" t="str">
        <f t="shared" si="215"/>
        <v>tabletop games</v>
      </c>
      <c r="S2274" s="10">
        <f t="shared" si="212"/>
        <v>42315.699490740735</v>
      </c>
      <c r="T2274" s="10">
        <f t="shared" si="21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6">
        <f t="shared" si="210"/>
        <v>37.479999999999997</v>
      </c>
      <c r="N2275" t="b">
        <v>1</v>
      </c>
      <c r="O2275" t="s">
        <v>8297</v>
      </c>
      <c r="P2275">
        <f t="shared" si="211"/>
        <v>220</v>
      </c>
      <c r="Q2275" t="str">
        <f t="shared" si="214"/>
        <v>games</v>
      </c>
      <c r="R2275" t="str">
        <f t="shared" si="215"/>
        <v>tabletop games</v>
      </c>
      <c r="S2275" s="10">
        <f t="shared" si="212"/>
        <v>42781.549097222218</v>
      </c>
      <c r="T2275" s="10">
        <f t="shared" si="21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6">
        <f t="shared" si="210"/>
        <v>30.2</v>
      </c>
      <c r="N2276" t="b">
        <v>1</v>
      </c>
      <c r="O2276" t="s">
        <v>8297</v>
      </c>
      <c r="P2276">
        <f t="shared" si="211"/>
        <v>120</v>
      </c>
      <c r="Q2276" t="str">
        <f t="shared" si="214"/>
        <v>games</v>
      </c>
      <c r="R2276" t="str">
        <f t="shared" si="215"/>
        <v>tabletop games</v>
      </c>
      <c r="S2276" s="10">
        <f t="shared" si="212"/>
        <v>41663.500659722224</v>
      </c>
      <c r="T2276" s="10">
        <f t="shared" si="21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6">
        <f t="shared" si="210"/>
        <v>33.549999999999997</v>
      </c>
      <c r="N2277" t="b">
        <v>1</v>
      </c>
      <c r="O2277" t="s">
        <v>8297</v>
      </c>
      <c r="P2277">
        <f t="shared" si="211"/>
        <v>408</v>
      </c>
      <c r="Q2277" t="str">
        <f t="shared" si="214"/>
        <v>games</v>
      </c>
      <c r="R2277" t="str">
        <f t="shared" si="215"/>
        <v>tabletop games</v>
      </c>
      <c r="S2277" s="10">
        <f t="shared" si="212"/>
        <v>41965.616655092599</v>
      </c>
      <c r="T2277" s="10">
        <f t="shared" si="21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6">
        <f t="shared" si="210"/>
        <v>64.75</v>
      </c>
      <c r="N2278" t="b">
        <v>1</v>
      </c>
      <c r="O2278" t="s">
        <v>8297</v>
      </c>
      <c r="P2278">
        <f t="shared" si="211"/>
        <v>106</v>
      </c>
      <c r="Q2278" t="str">
        <f t="shared" si="214"/>
        <v>games</v>
      </c>
      <c r="R2278" t="str">
        <f t="shared" si="215"/>
        <v>tabletop games</v>
      </c>
      <c r="S2278" s="10">
        <f t="shared" si="212"/>
        <v>41614.651493055557</v>
      </c>
      <c r="T2278" s="10">
        <f t="shared" si="21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6">
        <f t="shared" si="210"/>
        <v>57.93</v>
      </c>
      <c r="N2279" t="b">
        <v>1</v>
      </c>
      <c r="O2279" t="s">
        <v>8297</v>
      </c>
      <c r="P2279">
        <f t="shared" si="211"/>
        <v>141</v>
      </c>
      <c r="Q2279" t="str">
        <f t="shared" si="214"/>
        <v>games</v>
      </c>
      <c r="R2279" t="str">
        <f t="shared" si="215"/>
        <v>tabletop games</v>
      </c>
      <c r="S2279" s="10">
        <f t="shared" si="212"/>
        <v>40936.678506944445</v>
      </c>
      <c r="T2279" s="10">
        <f t="shared" si="21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6">
        <f t="shared" si="210"/>
        <v>53.08</v>
      </c>
      <c r="N2280" t="b">
        <v>1</v>
      </c>
      <c r="O2280" t="s">
        <v>8297</v>
      </c>
      <c r="P2280">
        <f t="shared" si="211"/>
        <v>271</v>
      </c>
      <c r="Q2280" t="str">
        <f t="shared" si="214"/>
        <v>games</v>
      </c>
      <c r="R2280" t="str">
        <f t="shared" si="215"/>
        <v>tabletop games</v>
      </c>
      <c r="S2280" s="10">
        <f t="shared" si="212"/>
        <v>42338.709108796291</v>
      </c>
      <c r="T2280" s="10">
        <f t="shared" si="21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6">
        <f t="shared" si="210"/>
        <v>48.06</v>
      </c>
      <c r="N2281" t="b">
        <v>1</v>
      </c>
      <c r="O2281" t="s">
        <v>8297</v>
      </c>
      <c r="P2281">
        <f t="shared" si="211"/>
        <v>154</v>
      </c>
      <c r="Q2281" t="str">
        <f t="shared" si="214"/>
        <v>games</v>
      </c>
      <c r="R2281" t="str">
        <f t="shared" si="215"/>
        <v>tabletop games</v>
      </c>
      <c r="S2281" s="10">
        <f t="shared" si="212"/>
        <v>42020.806701388887</v>
      </c>
      <c r="T2281" s="10">
        <f t="shared" si="21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6">
        <f t="shared" si="210"/>
        <v>82.4</v>
      </c>
      <c r="N2282" t="b">
        <v>1</v>
      </c>
      <c r="O2282" t="s">
        <v>8297</v>
      </c>
      <c r="P2282">
        <f t="shared" si="211"/>
        <v>404</v>
      </c>
      <c r="Q2282" t="str">
        <f t="shared" si="214"/>
        <v>games</v>
      </c>
      <c r="R2282" t="str">
        <f t="shared" si="215"/>
        <v>tabletop games</v>
      </c>
      <c r="S2282" s="10">
        <f t="shared" si="212"/>
        <v>42234.624895833331</v>
      </c>
      <c r="T2282" s="10">
        <f t="shared" si="21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6">
        <f t="shared" si="210"/>
        <v>50.45</v>
      </c>
      <c r="N2283" t="b">
        <v>1</v>
      </c>
      <c r="O2283" t="s">
        <v>8276</v>
      </c>
      <c r="P2283">
        <f t="shared" si="211"/>
        <v>185</v>
      </c>
      <c r="Q2283" t="str">
        <f t="shared" si="214"/>
        <v>music</v>
      </c>
      <c r="R2283" t="str">
        <f t="shared" si="215"/>
        <v>rock</v>
      </c>
      <c r="S2283" s="10">
        <f t="shared" si="212"/>
        <v>40687.285844907405</v>
      </c>
      <c r="T2283" s="10">
        <f t="shared" si="21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6">
        <f t="shared" si="210"/>
        <v>115.83</v>
      </c>
      <c r="N2284" t="b">
        <v>1</v>
      </c>
      <c r="O2284" t="s">
        <v>8276</v>
      </c>
      <c r="P2284">
        <f t="shared" si="211"/>
        <v>185</v>
      </c>
      <c r="Q2284" t="str">
        <f t="shared" si="214"/>
        <v>music</v>
      </c>
      <c r="R2284" t="str">
        <f t="shared" si="215"/>
        <v>rock</v>
      </c>
      <c r="S2284" s="10">
        <f t="shared" si="212"/>
        <v>42323.17460648148</v>
      </c>
      <c r="T2284" s="10">
        <f t="shared" si="21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6">
        <f t="shared" si="210"/>
        <v>63.03</v>
      </c>
      <c r="N2285" t="b">
        <v>1</v>
      </c>
      <c r="O2285" t="s">
        <v>8276</v>
      </c>
      <c r="P2285">
        <f t="shared" si="211"/>
        <v>101</v>
      </c>
      <c r="Q2285" t="str">
        <f t="shared" si="214"/>
        <v>music</v>
      </c>
      <c r="R2285" t="str">
        <f t="shared" si="215"/>
        <v>rock</v>
      </c>
      <c r="S2285" s="10">
        <f t="shared" si="212"/>
        <v>40978.125046296293</v>
      </c>
      <c r="T2285" s="10">
        <f t="shared" si="21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6">
        <f t="shared" si="210"/>
        <v>108.02</v>
      </c>
      <c r="N2286" t="b">
        <v>1</v>
      </c>
      <c r="O2286" t="s">
        <v>8276</v>
      </c>
      <c r="P2286">
        <f t="shared" si="211"/>
        <v>106</v>
      </c>
      <c r="Q2286" t="str">
        <f t="shared" si="214"/>
        <v>music</v>
      </c>
      <c r="R2286" t="str">
        <f t="shared" si="215"/>
        <v>rock</v>
      </c>
      <c r="S2286" s="10">
        <f t="shared" si="212"/>
        <v>40585.796817129631</v>
      </c>
      <c r="T2286" s="10">
        <f t="shared" si="21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6">
        <f t="shared" si="210"/>
        <v>46.09</v>
      </c>
      <c r="N2287" t="b">
        <v>1</v>
      </c>
      <c r="O2287" t="s">
        <v>8276</v>
      </c>
      <c r="P2287">
        <f t="shared" si="211"/>
        <v>121</v>
      </c>
      <c r="Q2287" t="str">
        <f t="shared" si="214"/>
        <v>music</v>
      </c>
      <c r="R2287" t="str">
        <f t="shared" si="215"/>
        <v>rock</v>
      </c>
      <c r="S2287" s="10">
        <f t="shared" si="212"/>
        <v>41059.185682870368</v>
      </c>
      <c r="T2287" s="10">
        <f t="shared" si="21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6">
        <f t="shared" si="210"/>
        <v>107.21</v>
      </c>
      <c r="N2288" t="b">
        <v>1</v>
      </c>
      <c r="O2288" t="s">
        <v>8276</v>
      </c>
      <c r="P2288">
        <f t="shared" si="211"/>
        <v>100</v>
      </c>
      <c r="Q2288" t="str">
        <f t="shared" si="214"/>
        <v>music</v>
      </c>
      <c r="R2288" t="str">
        <f t="shared" si="215"/>
        <v>rock</v>
      </c>
      <c r="S2288" s="10">
        <f t="shared" si="212"/>
        <v>41494.963587962964</v>
      </c>
      <c r="T2288" s="10">
        <f t="shared" si="21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6">
        <f t="shared" si="210"/>
        <v>50.93</v>
      </c>
      <c r="N2289" t="b">
        <v>1</v>
      </c>
      <c r="O2289" t="s">
        <v>8276</v>
      </c>
      <c r="P2289">
        <f t="shared" si="211"/>
        <v>120</v>
      </c>
      <c r="Q2289" t="str">
        <f t="shared" si="214"/>
        <v>music</v>
      </c>
      <c r="R2289" t="str">
        <f t="shared" si="215"/>
        <v>rock</v>
      </c>
      <c r="S2289" s="10">
        <f t="shared" si="212"/>
        <v>41792.667361111111</v>
      </c>
      <c r="T2289" s="10">
        <f t="shared" si="21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6">
        <f t="shared" si="210"/>
        <v>40.04</v>
      </c>
      <c r="N2290" t="b">
        <v>1</v>
      </c>
      <c r="O2290" t="s">
        <v>8276</v>
      </c>
      <c r="P2290">
        <f t="shared" si="211"/>
        <v>100</v>
      </c>
      <c r="Q2290" t="str">
        <f t="shared" si="214"/>
        <v>music</v>
      </c>
      <c r="R2290" t="str">
        <f t="shared" si="215"/>
        <v>rock</v>
      </c>
      <c r="S2290" s="10">
        <f t="shared" si="212"/>
        <v>41067.827418981484</v>
      </c>
      <c r="T2290" s="10">
        <f t="shared" si="21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6">
        <f t="shared" si="210"/>
        <v>64.44</v>
      </c>
      <c r="N2291" t="b">
        <v>1</v>
      </c>
      <c r="O2291" t="s">
        <v>8276</v>
      </c>
      <c r="P2291">
        <f t="shared" si="211"/>
        <v>107</v>
      </c>
      <c r="Q2291" t="str">
        <f t="shared" si="214"/>
        <v>music</v>
      </c>
      <c r="R2291" t="str">
        <f t="shared" si="215"/>
        <v>rock</v>
      </c>
      <c r="S2291" s="10">
        <f t="shared" si="212"/>
        <v>41571.998379629629</v>
      </c>
      <c r="T2291" s="10">
        <f t="shared" si="21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6">
        <f t="shared" si="210"/>
        <v>53.83</v>
      </c>
      <c r="N2292" t="b">
        <v>1</v>
      </c>
      <c r="O2292" t="s">
        <v>8276</v>
      </c>
      <c r="P2292">
        <f t="shared" si="211"/>
        <v>104</v>
      </c>
      <c r="Q2292" t="str">
        <f t="shared" si="214"/>
        <v>music</v>
      </c>
      <c r="R2292" t="str">
        <f t="shared" si="215"/>
        <v>rock</v>
      </c>
      <c r="S2292" s="10">
        <f t="shared" si="212"/>
        <v>40070.253819444442</v>
      </c>
      <c r="T2292" s="10">
        <f t="shared" si="21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6">
        <f t="shared" si="210"/>
        <v>100.47</v>
      </c>
      <c r="N2293" t="b">
        <v>1</v>
      </c>
      <c r="O2293" t="s">
        <v>8276</v>
      </c>
      <c r="P2293">
        <f t="shared" si="211"/>
        <v>173</v>
      </c>
      <c r="Q2293" t="str">
        <f t="shared" si="214"/>
        <v>music</v>
      </c>
      <c r="R2293" t="str">
        <f t="shared" si="215"/>
        <v>rock</v>
      </c>
      <c r="S2293" s="10">
        <f t="shared" si="212"/>
        <v>40987.977060185185</v>
      </c>
      <c r="T2293" s="10">
        <f t="shared" si="21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6">
        <f t="shared" si="210"/>
        <v>46.63</v>
      </c>
      <c r="N2294" t="b">
        <v>1</v>
      </c>
      <c r="O2294" t="s">
        <v>8276</v>
      </c>
      <c r="P2294">
        <f t="shared" si="211"/>
        <v>107</v>
      </c>
      <c r="Q2294" t="str">
        <f t="shared" si="214"/>
        <v>music</v>
      </c>
      <c r="R2294" t="str">
        <f t="shared" si="215"/>
        <v>rock</v>
      </c>
      <c r="S2294" s="10">
        <f t="shared" si="212"/>
        <v>40987.697638888887</v>
      </c>
      <c r="T2294" s="10">
        <f t="shared" si="21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6">
        <f t="shared" si="210"/>
        <v>34.07</v>
      </c>
      <c r="N2295" t="b">
        <v>1</v>
      </c>
      <c r="O2295" t="s">
        <v>8276</v>
      </c>
      <c r="P2295">
        <f t="shared" si="211"/>
        <v>108</v>
      </c>
      <c r="Q2295" t="str">
        <f t="shared" si="214"/>
        <v>music</v>
      </c>
      <c r="R2295" t="str">
        <f t="shared" si="215"/>
        <v>rock</v>
      </c>
      <c r="S2295" s="10">
        <f t="shared" si="212"/>
        <v>41151.708321759259</v>
      </c>
      <c r="T2295" s="10">
        <f t="shared" si="21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6">
        <f t="shared" si="210"/>
        <v>65.209999999999994</v>
      </c>
      <c r="N2296" t="b">
        <v>1</v>
      </c>
      <c r="O2296" t="s">
        <v>8276</v>
      </c>
      <c r="P2296">
        <f t="shared" si="211"/>
        <v>146</v>
      </c>
      <c r="Q2296" t="str">
        <f t="shared" si="214"/>
        <v>music</v>
      </c>
      <c r="R2296" t="str">
        <f t="shared" si="215"/>
        <v>rock</v>
      </c>
      <c r="S2296" s="10">
        <f t="shared" si="212"/>
        <v>41264.72314814815</v>
      </c>
      <c r="T2296" s="10">
        <f t="shared" si="21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6">
        <f t="shared" si="210"/>
        <v>44.21</v>
      </c>
      <c r="N2297" t="b">
        <v>1</v>
      </c>
      <c r="O2297" t="s">
        <v>8276</v>
      </c>
      <c r="P2297">
        <f t="shared" si="211"/>
        <v>125</v>
      </c>
      <c r="Q2297" t="str">
        <f t="shared" si="214"/>
        <v>music</v>
      </c>
      <c r="R2297" t="str">
        <f t="shared" si="215"/>
        <v>rock</v>
      </c>
      <c r="S2297" s="10">
        <f t="shared" si="212"/>
        <v>41270.954351851848</v>
      </c>
      <c r="T2297" s="10">
        <f t="shared" si="21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6">
        <f t="shared" si="210"/>
        <v>71.97</v>
      </c>
      <c r="N2298" t="b">
        <v>1</v>
      </c>
      <c r="O2298" t="s">
        <v>8276</v>
      </c>
      <c r="P2298">
        <f t="shared" si="211"/>
        <v>149</v>
      </c>
      <c r="Q2298" t="str">
        <f t="shared" si="214"/>
        <v>music</v>
      </c>
      <c r="R2298" t="str">
        <f t="shared" si="215"/>
        <v>rock</v>
      </c>
      <c r="S2298" s="10">
        <f t="shared" si="212"/>
        <v>40927.731782407405</v>
      </c>
      <c r="T2298" s="10">
        <f t="shared" si="21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6">
        <f t="shared" si="210"/>
        <v>52.95</v>
      </c>
      <c r="N2299" t="b">
        <v>1</v>
      </c>
      <c r="O2299" t="s">
        <v>8276</v>
      </c>
      <c r="P2299">
        <f t="shared" si="211"/>
        <v>101</v>
      </c>
      <c r="Q2299" t="str">
        <f t="shared" si="214"/>
        <v>music</v>
      </c>
      <c r="R2299" t="str">
        <f t="shared" si="215"/>
        <v>rock</v>
      </c>
      <c r="S2299" s="10">
        <f t="shared" si="212"/>
        <v>40948.042233796295</v>
      </c>
      <c r="T2299" s="10">
        <f t="shared" si="21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6">
        <f t="shared" si="210"/>
        <v>109.45</v>
      </c>
      <c r="N2300" t="b">
        <v>1</v>
      </c>
      <c r="O2300" t="s">
        <v>8276</v>
      </c>
      <c r="P2300">
        <f t="shared" si="211"/>
        <v>105</v>
      </c>
      <c r="Q2300" t="str">
        <f t="shared" si="214"/>
        <v>music</v>
      </c>
      <c r="R2300" t="str">
        <f t="shared" si="215"/>
        <v>rock</v>
      </c>
      <c r="S2300" s="10">
        <f t="shared" si="212"/>
        <v>41694.84065972222</v>
      </c>
      <c r="T2300" s="10">
        <f t="shared" si="21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6">
        <f t="shared" si="210"/>
        <v>75.040000000000006</v>
      </c>
      <c r="N2301" t="b">
        <v>1</v>
      </c>
      <c r="O2301" t="s">
        <v>8276</v>
      </c>
      <c r="P2301">
        <f t="shared" si="211"/>
        <v>350</v>
      </c>
      <c r="Q2301" t="str">
        <f t="shared" si="214"/>
        <v>music</v>
      </c>
      <c r="R2301" t="str">
        <f t="shared" si="215"/>
        <v>rock</v>
      </c>
      <c r="S2301" s="10">
        <f t="shared" si="212"/>
        <v>40565.032511574071</v>
      </c>
      <c r="T2301" s="10">
        <f t="shared" si="21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6">
        <f t="shared" si="210"/>
        <v>115.71</v>
      </c>
      <c r="N2302" t="b">
        <v>1</v>
      </c>
      <c r="O2302" t="s">
        <v>8276</v>
      </c>
      <c r="P2302">
        <f t="shared" si="211"/>
        <v>101</v>
      </c>
      <c r="Q2302" t="str">
        <f t="shared" si="214"/>
        <v>music</v>
      </c>
      <c r="R2302" t="str">
        <f t="shared" si="215"/>
        <v>rock</v>
      </c>
      <c r="S2302" s="10">
        <f t="shared" si="212"/>
        <v>41074.727037037039</v>
      </c>
      <c r="T2302" s="10">
        <f t="shared" si="21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6">
        <f t="shared" si="210"/>
        <v>31.66</v>
      </c>
      <c r="N2303" t="b">
        <v>1</v>
      </c>
      <c r="O2303" t="s">
        <v>8279</v>
      </c>
      <c r="P2303">
        <f t="shared" si="211"/>
        <v>134</v>
      </c>
      <c r="Q2303" t="str">
        <f t="shared" si="214"/>
        <v>music</v>
      </c>
      <c r="R2303" t="str">
        <f t="shared" si="215"/>
        <v>indie rock</v>
      </c>
      <c r="S2303" s="10">
        <f t="shared" si="212"/>
        <v>41416.146944444445</v>
      </c>
      <c r="T2303" s="10">
        <f t="shared" si="21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6">
        <f t="shared" si="210"/>
        <v>46.18</v>
      </c>
      <c r="N2304" t="b">
        <v>1</v>
      </c>
      <c r="O2304" t="s">
        <v>8279</v>
      </c>
      <c r="P2304">
        <f t="shared" si="211"/>
        <v>171</v>
      </c>
      <c r="Q2304" t="str">
        <f t="shared" si="214"/>
        <v>music</v>
      </c>
      <c r="R2304" t="str">
        <f t="shared" si="215"/>
        <v>indie rock</v>
      </c>
      <c r="S2304" s="10">
        <f t="shared" si="212"/>
        <v>41605.868449074071</v>
      </c>
      <c r="T2304" s="10">
        <f t="shared" si="21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6">
        <f t="shared" si="210"/>
        <v>68.48</v>
      </c>
      <c r="N2305" t="b">
        <v>1</v>
      </c>
      <c r="O2305" t="s">
        <v>8279</v>
      </c>
      <c r="P2305">
        <f t="shared" si="211"/>
        <v>109</v>
      </c>
      <c r="Q2305" t="str">
        <f t="shared" si="214"/>
        <v>music</v>
      </c>
      <c r="R2305" t="str">
        <f t="shared" si="215"/>
        <v>indie rock</v>
      </c>
      <c r="S2305" s="10">
        <f t="shared" si="212"/>
        <v>40850.111064814817</v>
      </c>
      <c r="T2305" s="10">
        <f t="shared" si="21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6">
        <f t="shared" ref="M2306:M2369" si="216">ROUND(SUM(E2306/L2306),2)</f>
        <v>53.47</v>
      </c>
      <c r="N2306" t="b">
        <v>1</v>
      </c>
      <c r="O2306" t="s">
        <v>8279</v>
      </c>
      <c r="P2306">
        <f t="shared" ref="P2306:P2369" si="217">+ROUND(SUM(E2306/D2306)*100,0)</f>
        <v>101</v>
      </c>
      <c r="Q2306" t="str">
        <f t="shared" si="214"/>
        <v>music</v>
      </c>
      <c r="R2306" t="str">
        <f t="shared" si="215"/>
        <v>indie rock</v>
      </c>
      <c r="S2306" s="10">
        <f t="shared" ref="S2306:S2369" si="218">(((J2306/60)/60)/24)+DATE(1970,1,1)</f>
        <v>40502.815868055557</v>
      </c>
      <c r="T2306" s="10">
        <f t="shared" ref="T2306:T2369" si="219"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6">
        <f t="shared" si="216"/>
        <v>109.11</v>
      </c>
      <c r="N2307" t="b">
        <v>1</v>
      </c>
      <c r="O2307" t="s">
        <v>8279</v>
      </c>
      <c r="P2307">
        <f t="shared" si="217"/>
        <v>101</v>
      </c>
      <c r="Q2307" t="str">
        <f t="shared" ref="Q2307:Q2370" si="220">LEFT(O2307,FIND("/",O2307)-1)</f>
        <v>music</v>
      </c>
      <c r="R2307" t="str">
        <f t="shared" ref="R2307:R2370" si="221">RIGHT(O2307,LEN(O2307)-FIND("/",O2307))</f>
        <v>indie rock</v>
      </c>
      <c r="S2307" s="10">
        <f t="shared" si="218"/>
        <v>41834.695277777777</v>
      </c>
      <c r="T2307" s="10">
        <f t="shared" si="219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6">
        <f t="shared" si="216"/>
        <v>51.19</v>
      </c>
      <c r="N2308" t="b">
        <v>1</v>
      </c>
      <c r="O2308" t="s">
        <v>8279</v>
      </c>
      <c r="P2308">
        <f t="shared" si="217"/>
        <v>107</v>
      </c>
      <c r="Q2308" t="str">
        <f t="shared" si="220"/>
        <v>music</v>
      </c>
      <c r="R2308" t="str">
        <f t="shared" si="221"/>
        <v>indie rock</v>
      </c>
      <c r="S2308" s="10">
        <f t="shared" si="218"/>
        <v>40948.16815972222</v>
      </c>
      <c r="T2308" s="10">
        <f t="shared" si="219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6">
        <f t="shared" si="216"/>
        <v>27.94</v>
      </c>
      <c r="N2309" t="b">
        <v>1</v>
      </c>
      <c r="O2309" t="s">
        <v>8279</v>
      </c>
      <c r="P2309">
        <f t="shared" si="217"/>
        <v>107</v>
      </c>
      <c r="Q2309" t="str">
        <f t="shared" si="220"/>
        <v>music</v>
      </c>
      <c r="R2309" t="str">
        <f t="shared" si="221"/>
        <v>indie rock</v>
      </c>
      <c r="S2309" s="10">
        <f t="shared" si="218"/>
        <v>41004.802465277775</v>
      </c>
      <c r="T2309" s="10">
        <f t="shared" si="219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6">
        <f t="shared" si="216"/>
        <v>82.5</v>
      </c>
      <c r="N2310" t="b">
        <v>1</v>
      </c>
      <c r="O2310" t="s">
        <v>8279</v>
      </c>
      <c r="P2310">
        <f t="shared" si="217"/>
        <v>101</v>
      </c>
      <c r="Q2310" t="str">
        <f t="shared" si="220"/>
        <v>music</v>
      </c>
      <c r="R2310" t="str">
        <f t="shared" si="221"/>
        <v>indie rock</v>
      </c>
      <c r="S2310" s="10">
        <f t="shared" si="218"/>
        <v>41851.962916666671</v>
      </c>
      <c r="T2310" s="10">
        <f t="shared" si="219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6">
        <f t="shared" si="216"/>
        <v>59.82</v>
      </c>
      <c r="N2311" t="b">
        <v>1</v>
      </c>
      <c r="O2311" t="s">
        <v>8279</v>
      </c>
      <c r="P2311">
        <f t="shared" si="217"/>
        <v>107</v>
      </c>
      <c r="Q2311" t="str">
        <f t="shared" si="220"/>
        <v>music</v>
      </c>
      <c r="R2311" t="str">
        <f t="shared" si="221"/>
        <v>indie rock</v>
      </c>
      <c r="S2311" s="10">
        <f t="shared" si="218"/>
        <v>41307.987696759257</v>
      </c>
      <c r="T2311" s="10">
        <f t="shared" si="219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6">
        <f t="shared" si="216"/>
        <v>64.819999999999993</v>
      </c>
      <c r="N2312" t="b">
        <v>1</v>
      </c>
      <c r="O2312" t="s">
        <v>8279</v>
      </c>
      <c r="P2312">
        <f t="shared" si="217"/>
        <v>429</v>
      </c>
      <c r="Q2312" t="str">
        <f t="shared" si="220"/>
        <v>music</v>
      </c>
      <c r="R2312" t="str">
        <f t="shared" si="221"/>
        <v>indie rock</v>
      </c>
      <c r="S2312" s="10">
        <f t="shared" si="218"/>
        <v>41324.79415509259</v>
      </c>
      <c r="T2312" s="10">
        <f t="shared" si="219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6">
        <f t="shared" si="216"/>
        <v>90.1</v>
      </c>
      <c r="N2313" t="b">
        <v>1</v>
      </c>
      <c r="O2313" t="s">
        <v>8279</v>
      </c>
      <c r="P2313">
        <f t="shared" si="217"/>
        <v>104</v>
      </c>
      <c r="Q2313" t="str">
        <f t="shared" si="220"/>
        <v>music</v>
      </c>
      <c r="R2313" t="str">
        <f t="shared" si="221"/>
        <v>indie rock</v>
      </c>
      <c r="S2313" s="10">
        <f t="shared" si="218"/>
        <v>41736.004502314812</v>
      </c>
      <c r="T2313" s="10">
        <f t="shared" si="219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6">
        <f t="shared" si="216"/>
        <v>40.96</v>
      </c>
      <c r="N2314" t="b">
        <v>1</v>
      </c>
      <c r="O2314" t="s">
        <v>8279</v>
      </c>
      <c r="P2314">
        <f t="shared" si="217"/>
        <v>108</v>
      </c>
      <c r="Q2314" t="str">
        <f t="shared" si="220"/>
        <v>music</v>
      </c>
      <c r="R2314" t="str">
        <f t="shared" si="221"/>
        <v>indie rock</v>
      </c>
      <c r="S2314" s="10">
        <f t="shared" si="218"/>
        <v>41716.632847222223</v>
      </c>
      <c r="T2314" s="10">
        <f t="shared" si="219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6">
        <f t="shared" si="216"/>
        <v>56</v>
      </c>
      <c r="N2315" t="b">
        <v>1</v>
      </c>
      <c r="O2315" t="s">
        <v>8279</v>
      </c>
      <c r="P2315">
        <f t="shared" si="217"/>
        <v>176</v>
      </c>
      <c r="Q2315" t="str">
        <f t="shared" si="220"/>
        <v>music</v>
      </c>
      <c r="R2315" t="str">
        <f t="shared" si="221"/>
        <v>indie rock</v>
      </c>
      <c r="S2315" s="10">
        <f t="shared" si="218"/>
        <v>41002.958634259259</v>
      </c>
      <c r="T2315" s="10">
        <f t="shared" si="219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6">
        <f t="shared" si="216"/>
        <v>37.67</v>
      </c>
      <c r="N2316" t="b">
        <v>1</v>
      </c>
      <c r="O2316" t="s">
        <v>8279</v>
      </c>
      <c r="P2316">
        <f t="shared" si="217"/>
        <v>157</v>
      </c>
      <c r="Q2316" t="str">
        <f t="shared" si="220"/>
        <v>music</v>
      </c>
      <c r="R2316" t="str">
        <f t="shared" si="221"/>
        <v>indie rock</v>
      </c>
      <c r="S2316" s="10">
        <f t="shared" si="218"/>
        <v>41037.551585648151</v>
      </c>
      <c r="T2316" s="10">
        <f t="shared" si="219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6">
        <f t="shared" si="216"/>
        <v>40.08</v>
      </c>
      <c r="N2317" t="b">
        <v>1</v>
      </c>
      <c r="O2317" t="s">
        <v>8279</v>
      </c>
      <c r="P2317">
        <f t="shared" si="217"/>
        <v>103</v>
      </c>
      <c r="Q2317" t="str">
        <f t="shared" si="220"/>
        <v>music</v>
      </c>
      <c r="R2317" t="str">
        <f t="shared" si="221"/>
        <v>indie rock</v>
      </c>
      <c r="S2317" s="10">
        <f t="shared" si="218"/>
        <v>41004.72619212963</v>
      </c>
      <c r="T2317" s="10">
        <f t="shared" si="219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6">
        <f t="shared" si="216"/>
        <v>78.03</v>
      </c>
      <c r="N2318" t="b">
        <v>1</v>
      </c>
      <c r="O2318" t="s">
        <v>8279</v>
      </c>
      <c r="P2318">
        <f t="shared" si="217"/>
        <v>104</v>
      </c>
      <c r="Q2318" t="str">
        <f t="shared" si="220"/>
        <v>music</v>
      </c>
      <c r="R2318" t="str">
        <f t="shared" si="221"/>
        <v>indie rock</v>
      </c>
      <c r="S2318" s="10">
        <f t="shared" si="218"/>
        <v>40079.725115740745</v>
      </c>
      <c r="T2318" s="10">
        <f t="shared" si="219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6">
        <f t="shared" si="216"/>
        <v>18.91</v>
      </c>
      <c r="N2319" t="b">
        <v>1</v>
      </c>
      <c r="O2319" t="s">
        <v>8279</v>
      </c>
      <c r="P2319">
        <f t="shared" si="217"/>
        <v>104</v>
      </c>
      <c r="Q2319" t="str">
        <f t="shared" si="220"/>
        <v>music</v>
      </c>
      <c r="R2319" t="str">
        <f t="shared" si="221"/>
        <v>indie rock</v>
      </c>
      <c r="S2319" s="10">
        <f t="shared" si="218"/>
        <v>40192.542233796295</v>
      </c>
      <c r="T2319" s="10">
        <f t="shared" si="219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6">
        <f t="shared" si="216"/>
        <v>37.130000000000003</v>
      </c>
      <c r="N2320" t="b">
        <v>1</v>
      </c>
      <c r="O2320" t="s">
        <v>8279</v>
      </c>
      <c r="P2320">
        <f t="shared" si="217"/>
        <v>121</v>
      </c>
      <c r="Q2320" t="str">
        <f t="shared" si="220"/>
        <v>music</v>
      </c>
      <c r="R2320" t="str">
        <f t="shared" si="221"/>
        <v>indie rock</v>
      </c>
      <c r="S2320" s="10">
        <f t="shared" si="218"/>
        <v>40050.643680555557</v>
      </c>
      <c r="T2320" s="10">
        <f t="shared" si="219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6">
        <f t="shared" si="216"/>
        <v>41.96</v>
      </c>
      <c r="N2321" t="b">
        <v>1</v>
      </c>
      <c r="O2321" t="s">
        <v>8279</v>
      </c>
      <c r="P2321">
        <f t="shared" si="217"/>
        <v>108</v>
      </c>
      <c r="Q2321" t="str">
        <f t="shared" si="220"/>
        <v>music</v>
      </c>
      <c r="R2321" t="str">
        <f t="shared" si="221"/>
        <v>indie rock</v>
      </c>
      <c r="S2321" s="10">
        <f t="shared" si="218"/>
        <v>41593.082002314812</v>
      </c>
      <c r="T2321" s="10">
        <f t="shared" si="219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6">
        <f t="shared" si="216"/>
        <v>61.04</v>
      </c>
      <c r="N2322" t="b">
        <v>1</v>
      </c>
      <c r="O2322" t="s">
        <v>8279</v>
      </c>
      <c r="P2322">
        <f t="shared" si="217"/>
        <v>109</v>
      </c>
      <c r="Q2322" t="str">
        <f t="shared" si="220"/>
        <v>music</v>
      </c>
      <c r="R2322" t="str">
        <f t="shared" si="221"/>
        <v>indie rock</v>
      </c>
      <c r="S2322" s="10">
        <f t="shared" si="218"/>
        <v>41696.817129629628</v>
      </c>
      <c r="T2322" s="10">
        <f t="shared" si="219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6">
        <f t="shared" si="216"/>
        <v>64.53</v>
      </c>
      <c r="N2323" t="b">
        <v>0</v>
      </c>
      <c r="O2323" t="s">
        <v>8298</v>
      </c>
      <c r="P2323">
        <f t="shared" si="217"/>
        <v>39</v>
      </c>
      <c r="Q2323" t="str">
        <f t="shared" si="220"/>
        <v>food</v>
      </c>
      <c r="R2323" t="str">
        <f t="shared" si="221"/>
        <v>small batch</v>
      </c>
      <c r="S2323" s="10">
        <f t="shared" si="218"/>
        <v>42799.260428240741</v>
      </c>
      <c r="T2323" s="10">
        <f t="shared" si="219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6">
        <f t="shared" si="216"/>
        <v>21.25</v>
      </c>
      <c r="N2324" t="b">
        <v>0</v>
      </c>
      <c r="O2324" t="s">
        <v>8298</v>
      </c>
      <c r="P2324">
        <f t="shared" si="217"/>
        <v>3</v>
      </c>
      <c r="Q2324" t="str">
        <f t="shared" si="220"/>
        <v>food</v>
      </c>
      <c r="R2324" t="str">
        <f t="shared" si="221"/>
        <v>small batch</v>
      </c>
      <c r="S2324" s="10">
        <f t="shared" si="218"/>
        <v>42804.895474537043</v>
      </c>
      <c r="T2324" s="10">
        <f t="shared" si="219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6">
        <f t="shared" si="216"/>
        <v>30</v>
      </c>
      <c r="N2325" t="b">
        <v>0</v>
      </c>
      <c r="O2325" t="s">
        <v>8298</v>
      </c>
      <c r="P2325">
        <f t="shared" si="217"/>
        <v>48</v>
      </c>
      <c r="Q2325" t="str">
        <f t="shared" si="220"/>
        <v>food</v>
      </c>
      <c r="R2325" t="str">
        <f t="shared" si="221"/>
        <v>small batch</v>
      </c>
      <c r="S2325" s="10">
        <f t="shared" si="218"/>
        <v>42807.755173611105</v>
      </c>
      <c r="T2325" s="10">
        <f t="shared" si="219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6">
        <f t="shared" si="216"/>
        <v>25.49</v>
      </c>
      <c r="N2326" t="b">
        <v>0</v>
      </c>
      <c r="O2326" t="s">
        <v>8298</v>
      </c>
      <c r="P2326">
        <f t="shared" si="217"/>
        <v>21</v>
      </c>
      <c r="Q2326" t="str">
        <f t="shared" si="220"/>
        <v>food</v>
      </c>
      <c r="R2326" t="str">
        <f t="shared" si="221"/>
        <v>small batch</v>
      </c>
      <c r="S2326" s="10">
        <f t="shared" si="218"/>
        <v>42790.885243055556</v>
      </c>
      <c r="T2326" s="10">
        <f t="shared" si="219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6">
        <f t="shared" si="216"/>
        <v>11.43</v>
      </c>
      <c r="N2327" t="b">
        <v>0</v>
      </c>
      <c r="O2327" t="s">
        <v>8298</v>
      </c>
      <c r="P2327">
        <f t="shared" si="217"/>
        <v>8</v>
      </c>
      <c r="Q2327" t="str">
        <f t="shared" si="220"/>
        <v>food</v>
      </c>
      <c r="R2327" t="str">
        <f t="shared" si="221"/>
        <v>small batch</v>
      </c>
      <c r="S2327" s="10">
        <f t="shared" si="218"/>
        <v>42794.022349537037</v>
      </c>
      <c r="T2327" s="10">
        <f t="shared" si="219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6">
        <f t="shared" si="216"/>
        <v>108</v>
      </c>
      <c r="N2328" t="b">
        <v>0</v>
      </c>
      <c r="O2328" t="s">
        <v>8298</v>
      </c>
      <c r="P2328">
        <f t="shared" si="217"/>
        <v>1</v>
      </c>
      <c r="Q2328" t="str">
        <f t="shared" si="220"/>
        <v>food</v>
      </c>
      <c r="R2328" t="str">
        <f t="shared" si="221"/>
        <v>small batch</v>
      </c>
      <c r="S2328" s="10">
        <f t="shared" si="218"/>
        <v>42804.034120370372</v>
      </c>
      <c r="T2328" s="10">
        <f t="shared" si="219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6">
        <f t="shared" si="216"/>
        <v>54.88</v>
      </c>
      <c r="N2329" t="b">
        <v>1</v>
      </c>
      <c r="O2329" t="s">
        <v>8298</v>
      </c>
      <c r="P2329">
        <f t="shared" si="217"/>
        <v>526</v>
      </c>
      <c r="Q2329" t="str">
        <f t="shared" si="220"/>
        <v>food</v>
      </c>
      <c r="R2329" t="str">
        <f t="shared" si="221"/>
        <v>small batch</v>
      </c>
      <c r="S2329" s="10">
        <f t="shared" si="218"/>
        <v>41842.917129629634</v>
      </c>
      <c r="T2329" s="10">
        <f t="shared" si="219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6">
        <f t="shared" si="216"/>
        <v>47.38</v>
      </c>
      <c r="N2330" t="b">
        <v>1</v>
      </c>
      <c r="O2330" t="s">
        <v>8298</v>
      </c>
      <c r="P2330">
        <f t="shared" si="217"/>
        <v>254</v>
      </c>
      <c r="Q2330" t="str">
        <f t="shared" si="220"/>
        <v>food</v>
      </c>
      <c r="R2330" t="str">
        <f t="shared" si="221"/>
        <v>small batch</v>
      </c>
      <c r="S2330" s="10">
        <f t="shared" si="218"/>
        <v>42139.781678240746</v>
      </c>
      <c r="T2330" s="10">
        <f t="shared" si="219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6">
        <f t="shared" si="216"/>
        <v>211.84</v>
      </c>
      <c r="N2331" t="b">
        <v>1</v>
      </c>
      <c r="O2331" t="s">
        <v>8298</v>
      </c>
      <c r="P2331">
        <f t="shared" si="217"/>
        <v>106</v>
      </c>
      <c r="Q2331" t="str">
        <f t="shared" si="220"/>
        <v>food</v>
      </c>
      <c r="R2331" t="str">
        <f t="shared" si="221"/>
        <v>small batch</v>
      </c>
      <c r="S2331" s="10">
        <f t="shared" si="218"/>
        <v>41807.624374999999</v>
      </c>
      <c r="T2331" s="10">
        <f t="shared" si="219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6">
        <f t="shared" si="216"/>
        <v>219.93</v>
      </c>
      <c r="N2332" t="b">
        <v>1</v>
      </c>
      <c r="O2332" t="s">
        <v>8298</v>
      </c>
      <c r="P2332">
        <f t="shared" si="217"/>
        <v>102</v>
      </c>
      <c r="Q2332" t="str">
        <f t="shared" si="220"/>
        <v>food</v>
      </c>
      <c r="R2332" t="str">
        <f t="shared" si="221"/>
        <v>small batch</v>
      </c>
      <c r="S2332" s="10">
        <f t="shared" si="218"/>
        <v>42332.89980324074</v>
      </c>
      <c r="T2332" s="10">
        <f t="shared" si="219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6">
        <f t="shared" si="216"/>
        <v>40.799999999999997</v>
      </c>
      <c r="N2333" t="b">
        <v>1</v>
      </c>
      <c r="O2333" t="s">
        <v>8298</v>
      </c>
      <c r="P2333">
        <f t="shared" si="217"/>
        <v>144</v>
      </c>
      <c r="Q2333" t="str">
        <f t="shared" si="220"/>
        <v>food</v>
      </c>
      <c r="R2333" t="str">
        <f t="shared" si="221"/>
        <v>small batch</v>
      </c>
      <c r="S2333" s="10">
        <f t="shared" si="218"/>
        <v>41839.005671296298</v>
      </c>
      <c r="T2333" s="10">
        <f t="shared" si="219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6">
        <f t="shared" si="216"/>
        <v>75.5</v>
      </c>
      <c r="N2334" t="b">
        <v>1</v>
      </c>
      <c r="O2334" t="s">
        <v>8298</v>
      </c>
      <c r="P2334">
        <f t="shared" si="217"/>
        <v>106</v>
      </c>
      <c r="Q2334" t="str">
        <f t="shared" si="220"/>
        <v>food</v>
      </c>
      <c r="R2334" t="str">
        <f t="shared" si="221"/>
        <v>small batch</v>
      </c>
      <c r="S2334" s="10">
        <f t="shared" si="218"/>
        <v>42011.628136574072</v>
      </c>
      <c r="T2334" s="10">
        <f t="shared" si="219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6">
        <f t="shared" si="216"/>
        <v>13.54</v>
      </c>
      <c r="N2335" t="b">
        <v>1</v>
      </c>
      <c r="O2335" t="s">
        <v>8298</v>
      </c>
      <c r="P2335">
        <f t="shared" si="217"/>
        <v>212</v>
      </c>
      <c r="Q2335" t="str">
        <f t="shared" si="220"/>
        <v>food</v>
      </c>
      <c r="R2335" t="str">
        <f t="shared" si="221"/>
        <v>small batch</v>
      </c>
      <c r="S2335" s="10">
        <f t="shared" si="218"/>
        <v>41767.650347222225</v>
      </c>
      <c r="T2335" s="10">
        <f t="shared" si="219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6">
        <f t="shared" si="216"/>
        <v>60.87</v>
      </c>
      <c r="N2336" t="b">
        <v>1</v>
      </c>
      <c r="O2336" t="s">
        <v>8298</v>
      </c>
      <c r="P2336">
        <f t="shared" si="217"/>
        <v>102</v>
      </c>
      <c r="Q2336" t="str">
        <f t="shared" si="220"/>
        <v>food</v>
      </c>
      <c r="R2336" t="str">
        <f t="shared" si="221"/>
        <v>small batch</v>
      </c>
      <c r="S2336" s="10">
        <f t="shared" si="218"/>
        <v>41918.670115740737</v>
      </c>
      <c r="T2336" s="10">
        <f t="shared" si="219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6">
        <f t="shared" si="216"/>
        <v>115.69</v>
      </c>
      <c r="N2337" t="b">
        <v>1</v>
      </c>
      <c r="O2337" t="s">
        <v>8298</v>
      </c>
      <c r="P2337">
        <f t="shared" si="217"/>
        <v>102</v>
      </c>
      <c r="Q2337" t="str">
        <f t="shared" si="220"/>
        <v>food</v>
      </c>
      <c r="R2337" t="str">
        <f t="shared" si="221"/>
        <v>small batch</v>
      </c>
      <c r="S2337" s="10">
        <f t="shared" si="218"/>
        <v>41771.572256944448</v>
      </c>
      <c r="T2337" s="10">
        <f t="shared" si="219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6">
        <f t="shared" si="216"/>
        <v>48.1</v>
      </c>
      <c r="N2338" t="b">
        <v>1</v>
      </c>
      <c r="O2338" t="s">
        <v>8298</v>
      </c>
      <c r="P2338">
        <f t="shared" si="217"/>
        <v>521</v>
      </c>
      <c r="Q2338" t="str">
        <f t="shared" si="220"/>
        <v>food</v>
      </c>
      <c r="R2338" t="str">
        <f t="shared" si="221"/>
        <v>small batch</v>
      </c>
      <c r="S2338" s="10">
        <f t="shared" si="218"/>
        <v>41666.924710648149</v>
      </c>
      <c r="T2338" s="10">
        <f t="shared" si="219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6">
        <f t="shared" si="216"/>
        <v>74.180000000000007</v>
      </c>
      <c r="N2339" t="b">
        <v>1</v>
      </c>
      <c r="O2339" t="s">
        <v>8298</v>
      </c>
      <c r="P2339">
        <f t="shared" si="217"/>
        <v>111</v>
      </c>
      <c r="Q2339" t="str">
        <f t="shared" si="220"/>
        <v>food</v>
      </c>
      <c r="R2339" t="str">
        <f t="shared" si="221"/>
        <v>small batch</v>
      </c>
      <c r="S2339" s="10">
        <f t="shared" si="218"/>
        <v>41786.640543981484</v>
      </c>
      <c r="T2339" s="10">
        <f t="shared" si="219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6">
        <f t="shared" si="216"/>
        <v>123.35</v>
      </c>
      <c r="N2340" t="b">
        <v>1</v>
      </c>
      <c r="O2340" t="s">
        <v>8298</v>
      </c>
      <c r="P2340">
        <f t="shared" si="217"/>
        <v>101</v>
      </c>
      <c r="Q2340" t="str">
        <f t="shared" si="220"/>
        <v>food</v>
      </c>
      <c r="R2340" t="str">
        <f t="shared" si="221"/>
        <v>small batch</v>
      </c>
      <c r="S2340" s="10">
        <f t="shared" si="218"/>
        <v>41789.896805555552</v>
      </c>
      <c r="T2340" s="10">
        <f t="shared" si="219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6">
        <f t="shared" si="216"/>
        <v>66.62</v>
      </c>
      <c r="N2341" t="b">
        <v>1</v>
      </c>
      <c r="O2341" t="s">
        <v>8298</v>
      </c>
      <c r="P2341">
        <f t="shared" si="217"/>
        <v>294</v>
      </c>
      <c r="Q2341" t="str">
        <f t="shared" si="220"/>
        <v>food</v>
      </c>
      <c r="R2341" t="str">
        <f t="shared" si="221"/>
        <v>small batch</v>
      </c>
      <c r="S2341" s="10">
        <f t="shared" si="218"/>
        <v>42692.79987268518</v>
      </c>
      <c r="T2341" s="10">
        <f t="shared" si="219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6">
        <f t="shared" si="216"/>
        <v>104.99</v>
      </c>
      <c r="N2342" t="b">
        <v>1</v>
      </c>
      <c r="O2342" t="s">
        <v>8298</v>
      </c>
      <c r="P2342">
        <f t="shared" si="217"/>
        <v>106</v>
      </c>
      <c r="Q2342" t="str">
        <f t="shared" si="220"/>
        <v>food</v>
      </c>
      <c r="R2342" t="str">
        <f t="shared" si="221"/>
        <v>small batch</v>
      </c>
      <c r="S2342" s="10">
        <f t="shared" si="218"/>
        <v>42643.642800925925</v>
      </c>
      <c r="T2342" s="10">
        <f t="shared" si="219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6" t="e">
        <f t="shared" si="216"/>
        <v>#DIV/0!</v>
      </c>
      <c r="N2343" t="b">
        <v>0</v>
      </c>
      <c r="O2343" t="s">
        <v>8272</v>
      </c>
      <c r="P2343">
        <f t="shared" si="217"/>
        <v>0</v>
      </c>
      <c r="Q2343" t="str">
        <f t="shared" si="220"/>
        <v>technology</v>
      </c>
      <c r="R2343" t="str">
        <f t="shared" si="221"/>
        <v>web</v>
      </c>
      <c r="S2343" s="10">
        <f t="shared" si="218"/>
        <v>42167.813703703709</v>
      </c>
      <c r="T2343" s="10">
        <f t="shared" si="219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6" t="e">
        <f t="shared" si="216"/>
        <v>#DIV/0!</v>
      </c>
      <c r="N2344" t="b">
        <v>0</v>
      </c>
      <c r="O2344" t="s">
        <v>8272</v>
      </c>
      <c r="P2344">
        <f t="shared" si="217"/>
        <v>0</v>
      </c>
      <c r="Q2344" t="str">
        <f t="shared" si="220"/>
        <v>technology</v>
      </c>
      <c r="R2344" t="str">
        <f t="shared" si="221"/>
        <v>web</v>
      </c>
      <c r="S2344" s="10">
        <f t="shared" si="218"/>
        <v>41897.702199074076</v>
      </c>
      <c r="T2344" s="10">
        <f t="shared" si="219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6">
        <f t="shared" si="216"/>
        <v>300</v>
      </c>
      <c r="N2345" t="b">
        <v>0</v>
      </c>
      <c r="O2345" t="s">
        <v>8272</v>
      </c>
      <c r="P2345">
        <f t="shared" si="217"/>
        <v>3</v>
      </c>
      <c r="Q2345" t="str">
        <f t="shared" si="220"/>
        <v>technology</v>
      </c>
      <c r="R2345" t="str">
        <f t="shared" si="221"/>
        <v>web</v>
      </c>
      <c r="S2345" s="10">
        <f t="shared" si="218"/>
        <v>42327.825289351851</v>
      </c>
      <c r="T2345" s="10">
        <f t="shared" si="219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6">
        <f t="shared" si="216"/>
        <v>1</v>
      </c>
      <c r="N2346" t="b">
        <v>0</v>
      </c>
      <c r="O2346" t="s">
        <v>8272</v>
      </c>
      <c r="P2346">
        <f t="shared" si="217"/>
        <v>0</v>
      </c>
      <c r="Q2346" t="str">
        <f t="shared" si="220"/>
        <v>technology</v>
      </c>
      <c r="R2346" t="str">
        <f t="shared" si="221"/>
        <v>web</v>
      </c>
      <c r="S2346" s="10">
        <f t="shared" si="218"/>
        <v>42515.727650462963</v>
      </c>
      <c r="T2346" s="10">
        <f t="shared" si="219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6" t="e">
        <f t="shared" si="216"/>
        <v>#DIV/0!</v>
      </c>
      <c r="N2347" t="b">
        <v>0</v>
      </c>
      <c r="O2347" t="s">
        <v>8272</v>
      </c>
      <c r="P2347">
        <f t="shared" si="217"/>
        <v>0</v>
      </c>
      <c r="Q2347" t="str">
        <f t="shared" si="220"/>
        <v>technology</v>
      </c>
      <c r="R2347" t="str">
        <f t="shared" si="221"/>
        <v>web</v>
      </c>
      <c r="S2347" s="10">
        <f t="shared" si="218"/>
        <v>42060.001805555556</v>
      </c>
      <c r="T2347" s="10">
        <f t="shared" si="219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6">
        <f t="shared" si="216"/>
        <v>13</v>
      </c>
      <c r="N2348" t="b">
        <v>0</v>
      </c>
      <c r="O2348" t="s">
        <v>8272</v>
      </c>
      <c r="P2348">
        <f t="shared" si="217"/>
        <v>0</v>
      </c>
      <c r="Q2348" t="str">
        <f t="shared" si="220"/>
        <v>technology</v>
      </c>
      <c r="R2348" t="str">
        <f t="shared" si="221"/>
        <v>web</v>
      </c>
      <c r="S2348" s="10">
        <f t="shared" si="218"/>
        <v>42615.79896990741</v>
      </c>
      <c r="T2348" s="10">
        <f t="shared" si="219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6">
        <f t="shared" si="216"/>
        <v>15</v>
      </c>
      <c r="N2349" t="b">
        <v>0</v>
      </c>
      <c r="O2349" t="s">
        <v>8272</v>
      </c>
      <c r="P2349">
        <f t="shared" si="217"/>
        <v>2</v>
      </c>
      <c r="Q2349" t="str">
        <f t="shared" si="220"/>
        <v>technology</v>
      </c>
      <c r="R2349" t="str">
        <f t="shared" si="221"/>
        <v>web</v>
      </c>
      <c r="S2349" s="10">
        <f t="shared" si="218"/>
        <v>42577.607361111113</v>
      </c>
      <c r="T2349" s="10">
        <f t="shared" si="219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6">
        <f t="shared" si="216"/>
        <v>54</v>
      </c>
      <c r="N2350" t="b">
        <v>0</v>
      </c>
      <c r="O2350" t="s">
        <v>8272</v>
      </c>
      <c r="P2350">
        <f t="shared" si="217"/>
        <v>0</v>
      </c>
      <c r="Q2350" t="str">
        <f t="shared" si="220"/>
        <v>technology</v>
      </c>
      <c r="R2350" t="str">
        <f t="shared" si="221"/>
        <v>web</v>
      </c>
      <c r="S2350" s="10">
        <f t="shared" si="218"/>
        <v>42360.932152777779</v>
      </c>
      <c r="T2350" s="10">
        <f t="shared" si="219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6" t="e">
        <f t="shared" si="216"/>
        <v>#DIV/0!</v>
      </c>
      <c r="N2351" t="b">
        <v>0</v>
      </c>
      <c r="O2351" t="s">
        <v>8272</v>
      </c>
      <c r="P2351">
        <f t="shared" si="217"/>
        <v>0</v>
      </c>
      <c r="Q2351" t="str">
        <f t="shared" si="220"/>
        <v>technology</v>
      </c>
      <c r="R2351" t="str">
        <f t="shared" si="221"/>
        <v>web</v>
      </c>
      <c r="S2351" s="10">
        <f t="shared" si="218"/>
        <v>42198.775787037041</v>
      </c>
      <c r="T2351" s="10">
        <f t="shared" si="219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6" t="e">
        <f t="shared" si="216"/>
        <v>#DIV/0!</v>
      </c>
      <c r="N2352" t="b">
        <v>0</v>
      </c>
      <c r="O2352" t="s">
        <v>8272</v>
      </c>
      <c r="P2352">
        <f t="shared" si="217"/>
        <v>0</v>
      </c>
      <c r="Q2352" t="str">
        <f t="shared" si="220"/>
        <v>technology</v>
      </c>
      <c r="R2352" t="str">
        <f t="shared" si="221"/>
        <v>web</v>
      </c>
      <c r="S2352" s="10">
        <f t="shared" si="218"/>
        <v>42708.842245370368</v>
      </c>
      <c r="T2352" s="10">
        <f t="shared" si="219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6">
        <f t="shared" si="216"/>
        <v>15.43</v>
      </c>
      <c r="N2353" t="b">
        <v>0</v>
      </c>
      <c r="O2353" t="s">
        <v>8272</v>
      </c>
      <c r="P2353">
        <f t="shared" si="217"/>
        <v>1</v>
      </c>
      <c r="Q2353" t="str">
        <f t="shared" si="220"/>
        <v>technology</v>
      </c>
      <c r="R2353" t="str">
        <f t="shared" si="221"/>
        <v>web</v>
      </c>
      <c r="S2353" s="10">
        <f t="shared" si="218"/>
        <v>42094.101145833338</v>
      </c>
      <c r="T2353" s="10">
        <f t="shared" si="219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6" t="e">
        <f t="shared" si="216"/>
        <v>#DIV/0!</v>
      </c>
      <c r="N2354" t="b">
        <v>0</v>
      </c>
      <c r="O2354" t="s">
        <v>8272</v>
      </c>
      <c r="P2354">
        <f t="shared" si="217"/>
        <v>0</v>
      </c>
      <c r="Q2354" t="str">
        <f t="shared" si="220"/>
        <v>technology</v>
      </c>
      <c r="R2354" t="str">
        <f t="shared" si="221"/>
        <v>web</v>
      </c>
      <c r="S2354" s="10">
        <f t="shared" si="218"/>
        <v>42101.633703703701</v>
      </c>
      <c r="T2354" s="10">
        <f t="shared" si="219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6" t="e">
        <f t="shared" si="216"/>
        <v>#DIV/0!</v>
      </c>
      <c r="N2355" t="b">
        <v>0</v>
      </c>
      <c r="O2355" t="s">
        <v>8272</v>
      </c>
      <c r="P2355">
        <f t="shared" si="217"/>
        <v>0</v>
      </c>
      <c r="Q2355" t="str">
        <f t="shared" si="220"/>
        <v>technology</v>
      </c>
      <c r="R2355" t="str">
        <f t="shared" si="221"/>
        <v>web</v>
      </c>
      <c r="S2355" s="10">
        <f t="shared" si="218"/>
        <v>42103.676180555558</v>
      </c>
      <c r="T2355" s="10">
        <f t="shared" si="219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6">
        <f t="shared" si="216"/>
        <v>25</v>
      </c>
      <c r="N2356" t="b">
        <v>0</v>
      </c>
      <c r="O2356" t="s">
        <v>8272</v>
      </c>
      <c r="P2356">
        <f t="shared" si="217"/>
        <v>0</v>
      </c>
      <c r="Q2356" t="str">
        <f t="shared" si="220"/>
        <v>technology</v>
      </c>
      <c r="R2356" t="str">
        <f t="shared" si="221"/>
        <v>web</v>
      </c>
      <c r="S2356" s="10">
        <f t="shared" si="218"/>
        <v>41954.722916666666</v>
      </c>
      <c r="T2356" s="10">
        <f t="shared" si="219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6">
        <f t="shared" si="216"/>
        <v>27.5</v>
      </c>
      <c r="N2357" t="b">
        <v>0</v>
      </c>
      <c r="O2357" t="s">
        <v>8272</v>
      </c>
      <c r="P2357">
        <f t="shared" si="217"/>
        <v>1</v>
      </c>
      <c r="Q2357" t="str">
        <f t="shared" si="220"/>
        <v>technology</v>
      </c>
      <c r="R2357" t="str">
        <f t="shared" si="221"/>
        <v>web</v>
      </c>
      <c r="S2357" s="10">
        <f t="shared" si="218"/>
        <v>42096.918240740735</v>
      </c>
      <c r="T2357" s="10">
        <f t="shared" si="219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6" t="e">
        <f t="shared" si="216"/>
        <v>#DIV/0!</v>
      </c>
      <c r="N2358" t="b">
        <v>0</v>
      </c>
      <c r="O2358" t="s">
        <v>8272</v>
      </c>
      <c r="P2358">
        <f t="shared" si="217"/>
        <v>0</v>
      </c>
      <c r="Q2358" t="str">
        <f t="shared" si="220"/>
        <v>technology</v>
      </c>
      <c r="R2358" t="str">
        <f t="shared" si="221"/>
        <v>web</v>
      </c>
      <c r="S2358" s="10">
        <f t="shared" si="218"/>
        <v>42130.78361111111</v>
      </c>
      <c r="T2358" s="10">
        <f t="shared" si="219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6" t="e">
        <f t="shared" si="216"/>
        <v>#DIV/0!</v>
      </c>
      <c r="N2359" t="b">
        <v>0</v>
      </c>
      <c r="O2359" t="s">
        <v>8272</v>
      </c>
      <c r="P2359">
        <f t="shared" si="217"/>
        <v>0</v>
      </c>
      <c r="Q2359" t="str">
        <f t="shared" si="220"/>
        <v>technology</v>
      </c>
      <c r="R2359" t="str">
        <f t="shared" si="221"/>
        <v>web</v>
      </c>
      <c r="S2359" s="10">
        <f t="shared" si="218"/>
        <v>42264.620115740734</v>
      </c>
      <c r="T2359" s="10">
        <f t="shared" si="219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6" t="e">
        <f t="shared" si="216"/>
        <v>#DIV/0!</v>
      </c>
      <c r="N2360" t="b">
        <v>0</v>
      </c>
      <c r="O2360" t="s">
        <v>8272</v>
      </c>
      <c r="P2360">
        <f t="shared" si="217"/>
        <v>0</v>
      </c>
      <c r="Q2360" t="str">
        <f t="shared" si="220"/>
        <v>technology</v>
      </c>
      <c r="R2360" t="str">
        <f t="shared" si="221"/>
        <v>web</v>
      </c>
      <c r="S2360" s="10">
        <f t="shared" si="218"/>
        <v>41978.930972222224</v>
      </c>
      <c r="T2360" s="10">
        <f t="shared" si="219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6">
        <f t="shared" si="216"/>
        <v>367</v>
      </c>
      <c r="N2361" t="b">
        <v>0</v>
      </c>
      <c r="O2361" t="s">
        <v>8272</v>
      </c>
      <c r="P2361">
        <f t="shared" si="217"/>
        <v>15</v>
      </c>
      <c r="Q2361" t="str">
        <f t="shared" si="220"/>
        <v>technology</v>
      </c>
      <c r="R2361" t="str">
        <f t="shared" si="221"/>
        <v>web</v>
      </c>
      <c r="S2361" s="10">
        <f t="shared" si="218"/>
        <v>42159.649583333332</v>
      </c>
      <c r="T2361" s="10">
        <f t="shared" si="219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6">
        <f t="shared" si="216"/>
        <v>2</v>
      </c>
      <c r="N2362" t="b">
        <v>0</v>
      </c>
      <c r="O2362" t="s">
        <v>8272</v>
      </c>
      <c r="P2362">
        <f t="shared" si="217"/>
        <v>0</v>
      </c>
      <c r="Q2362" t="str">
        <f t="shared" si="220"/>
        <v>technology</v>
      </c>
      <c r="R2362" t="str">
        <f t="shared" si="221"/>
        <v>web</v>
      </c>
      <c r="S2362" s="10">
        <f t="shared" si="218"/>
        <v>42377.70694444445</v>
      </c>
      <c r="T2362" s="10">
        <f t="shared" si="219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6" t="e">
        <f t="shared" si="216"/>
        <v>#DIV/0!</v>
      </c>
      <c r="N2363" t="b">
        <v>0</v>
      </c>
      <c r="O2363" t="s">
        <v>8272</v>
      </c>
      <c r="P2363">
        <f t="shared" si="217"/>
        <v>0</v>
      </c>
      <c r="Q2363" t="str">
        <f t="shared" si="220"/>
        <v>technology</v>
      </c>
      <c r="R2363" t="str">
        <f t="shared" si="221"/>
        <v>web</v>
      </c>
      <c r="S2363" s="10">
        <f t="shared" si="218"/>
        <v>42466.858888888892</v>
      </c>
      <c r="T2363" s="10">
        <f t="shared" si="219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6">
        <f t="shared" si="216"/>
        <v>60</v>
      </c>
      <c r="N2364" t="b">
        <v>0</v>
      </c>
      <c r="O2364" t="s">
        <v>8272</v>
      </c>
      <c r="P2364">
        <f t="shared" si="217"/>
        <v>29</v>
      </c>
      <c r="Q2364" t="str">
        <f t="shared" si="220"/>
        <v>technology</v>
      </c>
      <c r="R2364" t="str">
        <f t="shared" si="221"/>
        <v>web</v>
      </c>
      <c r="S2364" s="10">
        <f t="shared" si="218"/>
        <v>41954.688310185185</v>
      </c>
      <c r="T2364" s="10">
        <f t="shared" si="219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6" t="e">
        <f t="shared" si="216"/>
        <v>#DIV/0!</v>
      </c>
      <c r="N2365" t="b">
        <v>0</v>
      </c>
      <c r="O2365" t="s">
        <v>8272</v>
      </c>
      <c r="P2365">
        <f t="shared" si="217"/>
        <v>0</v>
      </c>
      <c r="Q2365" t="str">
        <f t="shared" si="220"/>
        <v>technology</v>
      </c>
      <c r="R2365" t="str">
        <f t="shared" si="221"/>
        <v>web</v>
      </c>
      <c r="S2365" s="10">
        <f t="shared" si="218"/>
        <v>42322.011574074073</v>
      </c>
      <c r="T2365" s="10">
        <f t="shared" si="219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6" t="e">
        <f t="shared" si="216"/>
        <v>#DIV/0!</v>
      </c>
      <c r="N2366" t="b">
        <v>0</v>
      </c>
      <c r="O2366" t="s">
        <v>8272</v>
      </c>
      <c r="P2366">
        <f t="shared" si="217"/>
        <v>0</v>
      </c>
      <c r="Q2366" t="str">
        <f t="shared" si="220"/>
        <v>technology</v>
      </c>
      <c r="R2366" t="str">
        <f t="shared" si="221"/>
        <v>web</v>
      </c>
      <c r="S2366" s="10">
        <f t="shared" si="218"/>
        <v>42248.934675925921</v>
      </c>
      <c r="T2366" s="10">
        <f t="shared" si="219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6" t="e">
        <f t="shared" si="216"/>
        <v>#DIV/0!</v>
      </c>
      <c r="N2367" t="b">
        <v>0</v>
      </c>
      <c r="O2367" t="s">
        <v>8272</v>
      </c>
      <c r="P2367">
        <f t="shared" si="217"/>
        <v>0</v>
      </c>
      <c r="Q2367" t="str">
        <f t="shared" si="220"/>
        <v>technology</v>
      </c>
      <c r="R2367" t="str">
        <f t="shared" si="221"/>
        <v>web</v>
      </c>
      <c r="S2367" s="10">
        <f t="shared" si="218"/>
        <v>42346.736400462964</v>
      </c>
      <c r="T2367" s="10">
        <f t="shared" si="219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6">
        <f t="shared" si="216"/>
        <v>97.41</v>
      </c>
      <c r="N2368" t="b">
        <v>0</v>
      </c>
      <c r="O2368" t="s">
        <v>8272</v>
      </c>
      <c r="P2368">
        <f t="shared" si="217"/>
        <v>11</v>
      </c>
      <c r="Q2368" t="str">
        <f t="shared" si="220"/>
        <v>technology</v>
      </c>
      <c r="R2368" t="str">
        <f t="shared" si="221"/>
        <v>web</v>
      </c>
      <c r="S2368" s="10">
        <f t="shared" si="218"/>
        <v>42268.531631944439</v>
      </c>
      <c r="T2368" s="10">
        <f t="shared" si="219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6">
        <f t="shared" si="216"/>
        <v>47.86</v>
      </c>
      <c r="N2369" t="b">
        <v>0</v>
      </c>
      <c r="O2369" t="s">
        <v>8272</v>
      </c>
      <c r="P2369">
        <f t="shared" si="217"/>
        <v>1</v>
      </c>
      <c r="Q2369" t="str">
        <f t="shared" si="220"/>
        <v>technology</v>
      </c>
      <c r="R2369" t="str">
        <f t="shared" si="221"/>
        <v>web</v>
      </c>
      <c r="S2369" s="10">
        <f t="shared" si="218"/>
        <v>42425.970092592594</v>
      </c>
      <c r="T2369" s="10">
        <f t="shared" si="219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6">
        <f t="shared" ref="M2370:M2433" si="222">ROUND(SUM(E2370/L2370),2)</f>
        <v>50</v>
      </c>
      <c r="N2370" t="b">
        <v>0</v>
      </c>
      <c r="O2370" t="s">
        <v>8272</v>
      </c>
      <c r="P2370">
        <f t="shared" ref="P2370:P2433" si="223">+ROUND(SUM(E2370/D2370)*100,0)</f>
        <v>0</v>
      </c>
      <c r="Q2370" t="str">
        <f t="shared" si="220"/>
        <v>technology</v>
      </c>
      <c r="R2370" t="str">
        <f t="shared" si="221"/>
        <v>web</v>
      </c>
      <c r="S2370" s="10">
        <f t="shared" ref="S2370:S2433" si="224">(((J2370/60)/60)/24)+DATE(1970,1,1)</f>
        <v>42063.721817129626</v>
      </c>
      <c r="T2370" s="10">
        <f t="shared" ref="T2370:T2433" si="225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6" t="e">
        <f t="shared" si="222"/>
        <v>#DIV/0!</v>
      </c>
      <c r="N2371" t="b">
        <v>0</v>
      </c>
      <c r="O2371" t="s">
        <v>8272</v>
      </c>
      <c r="P2371">
        <f t="shared" si="223"/>
        <v>0</v>
      </c>
      <c r="Q2371" t="str">
        <f t="shared" ref="Q2371:Q2434" si="226">LEFT(O2371,FIND("/",O2371)-1)</f>
        <v>technology</v>
      </c>
      <c r="R2371" t="str">
        <f t="shared" ref="R2371:R2434" si="227">RIGHT(O2371,LEN(O2371)-FIND("/",O2371))</f>
        <v>web</v>
      </c>
      <c r="S2371" s="10">
        <f t="shared" si="224"/>
        <v>42380.812627314815</v>
      </c>
      <c r="T2371" s="10">
        <f t="shared" si="225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6">
        <f t="shared" si="222"/>
        <v>20.5</v>
      </c>
      <c r="N2372" t="b">
        <v>0</v>
      </c>
      <c r="O2372" t="s">
        <v>8272</v>
      </c>
      <c r="P2372">
        <f t="shared" si="223"/>
        <v>0</v>
      </c>
      <c r="Q2372" t="str">
        <f t="shared" si="226"/>
        <v>technology</v>
      </c>
      <c r="R2372" t="str">
        <f t="shared" si="227"/>
        <v>web</v>
      </c>
      <c r="S2372" s="10">
        <f t="shared" si="224"/>
        <v>41961.18913194444</v>
      </c>
      <c r="T2372" s="10">
        <f t="shared" si="225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6" t="e">
        <f t="shared" si="222"/>
        <v>#DIV/0!</v>
      </c>
      <c r="N2373" t="b">
        <v>0</v>
      </c>
      <c r="O2373" t="s">
        <v>8272</v>
      </c>
      <c r="P2373">
        <f t="shared" si="223"/>
        <v>0</v>
      </c>
      <c r="Q2373" t="str">
        <f t="shared" si="226"/>
        <v>technology</v>
      </c>
      <c r="R2373" t="str">
        <f t="shared" si="227"/>
        <v>web</v>
      </c>
      <c r="S2373" s="10">
        <f t="shared" si="224"/>
        <v>42150.777731481481</v>
      </c>
      <c r="T2373" s="10">
        <f t="shared" si="225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6">
        <f t="shared" si="222"/>
        <v>30</v>
      </c>
      <c r="N2374" t="b">
        <v>0</v>
      </c>
      <c r="O2374" t="s">
        <v>8272</v>
      </c>
      <c r="P2374">
        <f t="shared" si="223"/>
        <v>3</v>
      </c>
      <c r="Q2374" t="str">
        <f t="shared" si="226"/>
        <v>technology</v>
      </c>
      <c r="R2374" t="str">
        <f t="shared" si="227"/>
        <v>web</v>
      </c>
      <c r="S2374" s="10">
        <f t="shared" si="224"/>
        <v>42088.069108796291</v>
      </c>
      <c r="T2374" s="10">
        <f t="shared" si="225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6">
        <f t="shared" si="222"/>
        <v>50</v>
      </c>
      <c r="N2375" t="b">
        <v>0</v>
      </c>
      <c r="O2375" t="s">
        <v>8272</v>
      </c>
      <c r="P2375">
        <f t="shared" si="223"/>
        <v>0</v>
      </c>
      <c r="Q2375" t="str">
        <f t="shared" si="226"/>
        <v>technology</v>
      </c>
      <c r="R2375" t="str">
        <f t="shared" si="227"/>
        <v>web</v>
      </c>
      <c r="S2375" s="10">
        <f t="shared" si="224"/>
        <v>42215.662314814821</v>
      </c>
      <c r="T2375" s="10">
        <f t="shared" si="225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6">
        <f t="shared" si="222"/>
        <v>10</v>
      </c>
      <c r="N2376" t="b">
        <v>0</v>
      </c>
      <c r="O2376" t="s">
        <v>8272</v>
      </c>
      <c r="P2376">
        <f t="shared" si="223"/>
        <v>0</v>
      </c>
      <c r="Q2376" t="str">
        <f t="shared" si="226"/>
        <v>technology</v>
      </c>
      <c r="R2376" t="str">
        <f t="shared" si="227"/>
        <v>web</v>
      </c>
      <c r="S2376" s="10">
        <f t="shared" si="224"/>
        <v>42017.843287037031</v>
      </c>
      <c r="T2376" s="10">
        <f t="shared" si="225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6" t="e">
        <f t="shared" si="222"/>
        <v>#DIV/0!</v>
      </c>
      <c r="N2377" t="b">
        <v>0</v>
      </c>
      <c r="O2377" t="s">
        <v>8272</v>
      </c>
      <c r="P2377">
        <f t="shared" si="223"/>
        <v>0</v>
      </c>
      <c r="Q2377" t="str">
        <f t="shared" si="226"/>
        <v>technology</v>
      </c>
      <c r="R2377" t="str">
        <f t="shared" si="227"/>
        <v>web</v>
      </c>
      <c r="S2377" s="10">
        <f t="shared" si="224"/>
        <v>42592.836076388892</v>
      </c>
      <c r="T2377" s="10">
        <f t="shared" si="225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6">
        <f t="shared" si="222"/>
        <v>81.58</v>
      </c>
      <c r="N2378" t="b">
        <v>0</v>
      </c>
      <c r="O2378" t="s">
        <v>8272</v>
      </c>
      <c r="P2378">
        <f t="shared" si="223"/>
        <v>11</v>
      </c>
      <c r="Q2378" t="str">
        <f t="shared" si="226"/>
        <v>technology</v>
      </c>
      <c r="R2378" t="str">
        <f t="shared" si="227"/>
        <v>web</v>
      </c>
      <c r="S2378" s="10">
        <f t="shared" si="224"/>
        <v>42318.925532407404</v>
      </c>
      <c r="T2378" s="10">
        <f t="shared" si="225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6" t="e">
        <f t="shared" si="222"/>
        <v>#DIV/0!</v>
      </c>
      <c r="N2379" t="b">
        <v>0</v>
      </c>
      <c r="O2379" t="s">
        <v>8272</v>
      </c>
      <c r="P2379">
        <f t="shared" si="223"/>
        <v>0</v>
      </c>
      <c r="Q2379" t="str">
        <f t="shared" si="226"/>
        <v>technology</v>
      </c>
      <c r="R2379" t="str">
        <f t="shared" si="227"/>
        <v>web</v>
      </c>
      <c r="S2379" s="10">
        <f t="shared" si="224"/>
        <v>42669.870173611111</v>
      </c>
      <c r="T2379" s="10">
        <f t="shared" si="225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6" t="e">
        <f t="shared" si="222"/>
        <v>#DIV/0!</v>
      </c>
      <c r="N2380" t="b">
        <v>0</v>
      </c>
      <c r="O2380" t="s">
        <v>8272</v>
      </c>
      <c r="P2380">
        <f t="shared" si="223"/>
        <v>0</v>
      </c>
      <c r="Q2380" t="str">
        <f t="shared" si="226"/>
        <v>technology</v>
      </c>
      <c r="R2380" t="str">
        <f t="shared" si="227"/>
        <v>web</v>
      </c>
      <c r="S2380" s="10">
        <f t="shared" si="224"/>
        <v>42213.013078703705</v>
      </c>
      <c r="T2380" s="10">
        <f t="shared" si="225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6" t="e">
        <f t="shared" si="222"/>
        <v>#DIV/0!</v>
      </c>
      <c r="N2381" t="b">
        <v>0</v>
      </c>
      <c r="O2381" t="s">
        <v>8272</v>
      </c>
      <c r="P2381">
        <f t="shared" si="223"/>
        <v>0</v>
      </c>
      <c r="Q2381" t="str">
        <f t="shared" si="226"/>
        <v>technology</v>
      </c>
      <c r="R2381" t="str">
        <f t="shared" si="227"/>
        <v>web</v>
      </c>
      <c r="S2381" s="10">
        <f t="shared" si="224"/>
        <v>42237.016388888893</v>
      </c>
      <c r="T2381" s="10">
        <f t="shared" si="225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6">
        <f t="shared" si="222"/>
        <v>18.329999999999998</v>
      </c>
      <c r="N2382" t="b">
        <v>0</v>
      </c>
      <c r="O2382" t="s">
        <v>8272</v>
      </c>
      <c r="P2382">
        <f t="shared" si="223"/>
        <v>0</v>
      </c>
      <c r="Q2382" t="str">
        <f t="shared" si="226"/>
        <v>technology</v>
      </c>
      <c r="R2382" t="str">
        <f t="shared" si="227"/>
        <v>web</v>
      </c>
      <c r="S2382" s="10">
        <f t="shared" si="224"/>
        <v>42248.793310185181</v>
      </c>
      <c r="T2382" s="10">
        <f t="shared" si="225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6">
        <f t="shared" si="222"/>
        <v>224.43</v>
      </c>
      <c r="N2383" t="b">
        <v>0</v>
      </c>
      <c r="O2383" t="s">
        <v>8272</v>
      </c>
      <c r="P2383">
        <f t="shared" si="223"/>
        <v>2</v>
      </c>
      <c r="Q2383" t="str">
        <f t="shared" si="226"/>
        <v>technology</v>
      </c>
      <c r="R2383" t="str">
        <f t="shared" si="227"/>
        <v>web</v>
      </c>
      <c r="S2383" s="10">
        <f t="shared" si="224"/>
        <v>42074.935740740737</v>
      </c>
      <c r="T2383" s="10">
        <f t="shared" si="225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6">
        <f t="shared" si="222"/>
        <v>37.5</v>
      </c>
      <c r="N2384" t="b">
        <v>0</v>
      </c>
      <c r="O2384" t="s">
        <v>8272</v>
      </c>
      <c r="P2384">
        <f t="shared" si="223"/>
        <v>3</v>
      </c>
      <c r="Q2384" t="str">
        <f t="shared" si="226"/>
        <v>technology</v>
      </c>
      <c r="R2384" t="str">
        <f t="shared" si="227"/>
        <v>web</v>
      </c>
      <c r="S2384" s="10">
        <f t="shared" si="224"/>
        <v>42195.187534722223</v>
      </c>
      <c r="T2384" s="10">
        <f t="shared" si="225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6">
        <f t="shared" si="222"/>
        <v>145</v>
      </c>
      <c r="N2385" t="b">
        <v>0</v>
      </c>
      <c r="O2385" t="s">
        <v>8272</v>
      </c>
      <c r="P2385">
        <f t="shared" si="223"/>
        <v>4</v>
      </c>
      <c r="Q2385" t="str">
        <f t="shared" si="226"/>
        <v>technology</v>
      </c>
      <c r="R2385" t="str">
        <f t="shared" si="227"/>
        <v>web</v>
      </c>
      <c r="S2385" s="10">
        <f t="shared" si="224"/>
        <v>42027.056793981479</v>
      </c>
      <c r="T2385" s="10">
        <f t="shared" si="225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6">
        <f t="shared" si="222"/>
        <v>1</v>
      </c>
      <c r="N2386" t="b">
        <v>0</v>
      </c>
      <c r="O2386" t="s">
        <v>8272</v>
      </c>
      <c r="P2386">
        <f t="shared" si="223"/>
        <v>1</v>
      </c>
      <c r="Q2386" t="str">
        <f t="shared" si="226"/>
        <v>technology</v>
      </c>
      <c r="R2386" t="str">
        <f t="shared" si="227"/>
        <v>web</v>
      </c>
      <c r="S2386" s="10">
        <f t="shared" si="224"/>
        <v>41927.067627314813</v>
      </c>
      <c r="T2386" s="10">
        <f t="shared" si="225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6">
        <f t="shared" si="222"/>
        <v>112.57</v>
      </c>
      <c r="N2387" t="b">
        <v>0</v>
      </c>
      <c r="O2387" t="s">
        <v>8272</v>
      </c>
      <c r="P2387">
        <f t="shared" si="223"/>
        <v>1</v>
      </c>
      <c r="Q2387" t="str">
        <f t="shared" si="226"/>
        <v>technology</v>
      </c>
      <c r="R2387" t="str">
        <f t="shared" si="227"/>
        <v>web</v>
      </c>
      <c r="S2387" s="10">
        <f t="shared" si="224"/>
        <v>42191.70175925926</v>
      </c>
      <c r="T2387" s="10">
        <f t="shared" si="225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6" t="e">
        <f t="shared" si="222"/>
        <v>#DIV/0!</v>
      </c>
      <c r="N2388" t="b">
        <v>0</v>
      </c>
      <c r="O2388" t="s">
        <v>8272</v>
      </c>
      <c r="P2388">
        <f t="shared" si="223"/>
        <v>0</v>
      </c>
      <c r="Q2388" t="str">
        <f t="shared" si="226"/>
        <v>technology</v>
      </c>
      <c r="R2388" t="str">
        <f t="shared" si="227"/>
        <v>web</v>
      </c>
      <c r="S2388" s="10">
        <f t="shared" si="224"/>
        <v>41954.838240740741</v>
      </c>
      <c r="T2388" s="10">
        <f t="shared" si="225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6">
        <f t="shared" si="222"/>
        <v>342</v>
      </c>
      <c r="N2389" t="b">
        <v>0</v>
      </c>
      <c r="O2389" t="s">
        <v>8272</v>
      </c>
      <c r="P2389">
        <f t="shared" si="223"/>
        <v>1</v>
      </c>
      <c r="Q2389" t="str">
        <f t="shared" si="226"/>
        <v>technology</v>
      </c>
      <c r="R2389" t="str">
        <f t="shared" si="227"/>
        <v>web</v>
      </c>
      <c r="S2389" s="10">
        <f t="shared" si="224"/>
        <v>42528.626620370371</v>
      </c>
      <c r="T2389" s="10">
        <f t="shared" si="225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6">
        <f t="shared" si="222"/>
        <v>57.88</v>
      </c>
      <c r="N2390" t="b">
        <v>0</v>
      </c>
      <c r="O2390" t="s">
        <v>8272</v>
      </c>
      <c r="P2390">
        <f t="shared" si="223"/>
        <v>1</v>
      </c>
      <c r="Q2390" t="str">
        <f t="shared" si="226"/>
        <v>technology</v>
      </c>
      <c r="R2390" t="str">
        <f t="shared" si="227"/>
        <v>web</v>
      </c>
      <c r="S2390" s="10">
        <f t="shared" si="224"/>
        <v>41989.853692129633</v>
      </c>
      <c r="T2390" s="10">
        <f t="shared" si="225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6">
        <f t="shared" si="222"/>
        <v>30</v>
      </c>
      <c r="N2391" t="b">
        <v>0</v>
      </c>
      <c r="O2391" t="s">
        <v>8272</v>
      </c>
      <c r="P2391">
        <f t="shared" si="223"/>
        <v>0</v>
      </c>
      <c r="Q2391" t="str">
        <f t="shared" si="226"/>
        <v>technology</v>
      </c>
      <c r="R2391" t="str">
        <f t="shared" si="227"/>
        <v>web</v>
      </c>
      <c r="S2391" s="10">
        <f t="shared" si="224"/>
        <v>42179.653379629628</v>
      </c>
      <c r="T2391" s="10">
        <f t="shared" si="225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6" t="e">
        <f t="shared" si="222"/>
        <v>#DIV/0!</v>
      </c>
      <c r="N2392" t="b">
        <v>0</v>
      </c>
      <c r="O2392" t="s">
        <v>8272</v>
      </c>
      <c r="P2392">
        <f t="shared" si="223"/>
        <v>0</v>
      </c>
      <c r="Q2392" t="str">
        <f t="shared" si="226"/>
        <v>technology</v>
      </c>
      <c r="R2392" t="str">
        <f t="shared" si="227"/>
        <v>web</v>
      </c>
      <c r="S2392" s="10">
        <f t="shared" si="224"/>
        <v>41968.262314814812</v>
      </c>
      <c r="T2392" s="10">
        <f t="shared" si="225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6">
        <f t="shared" si="222"/>
        <v>25</v>
      </c>
      <c r="N2393" t="b">
        <v>0</v>
      </c>
      <c r="O2393" t="s">
        <v>8272</v>
      </c>
      <c r="P2393">
        <f t="shared" si="223"/>
        <v>0</v>
      </c>
      <c r="Q2393" t="str">
        <f t="shared" si="226"/>
        <v>technology</v>
      </c>
      <c r="R2393" t="str">
        <f t="shared" si="227"/>
        <v>web</v>
      </c>
      <c r="S2393" s="10">
        <f t="shared" si="224"/>
        <v>42064.794490740736</v>
      </c>
      <c r="T2393" s="10">
        <f t="shared" si="225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6" t="e">
        <f t="shared" si="222"/>
        <v>#DIV/0!</v>
      </c>
      <c r="N2394" t="b">
        <v>0</v>
      </c>
      <c r="O2394" t="s">
        <v>8272</v>
      </c>
      <c r="P2394">
        <f t="shared" si="223"/>
        <v>0</v>
      </c>
      <c r="Q2394" t="str">
        <f t="shared" si="226"/>
        <v>technology</v>
      </c>
      <c r="R2394" t="str">
        <f t="shared" si="227"/>
        <v>web</v>
      </c>
      <c r="S2394" s="10">
        <f t="shared" si="224"/>
        <v>42276.120636574073</v>
      </c>
      <c r="T2394" s="10">
        <f t="shared" si="225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6">
        <f t="shared" si="222"/>
        <v>50</v>
      </c>
      <c r="N2395" t="b">
        <v>0</v>
      </c>
      <c r="O2395" t="s">
        <v>8272</v>
      </c>
      <c r="P2395">
        <f t="shared" si="223"/>
        <v>0</v>
      </c>
      <c r="Q2395" t="str">
        <f t="shared" si="226"/>
        <v>technology</v>
      </c>
      <c r="R2395" t="str">
        <f t="shared" si="227"/>
        <v>web</v>
      </c>
      <c r="S2395" s="10">
        <f t="shared" si="224"/>
        <v>42194.648344907408</v>
      </c>
      <c r="T2395" s="10">
        <f t="shared" si="225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6">
        <f t="shared" si="222"/>
        <v>1.5</v>
      </c>
      <c r="N2396" t="b">
        <v>0</v>
      </c>
      <c r="O2396" t="s">
        <v>8272</v>
      </c>
      <c r="P2396">
        <f t="shared" si="223"/>
        <v>0</v>
      </c>
      <c r="Q2396" t="str">
        <f t="shared" si="226"/>
        <v>technology</v>
      </c>
      <c r="R2396" t="str">
        <f t="shared" si="227"/>
        <v>web</v>
      </c>
      <c r="S2396" s="10">
        <f t="shared" si="224"/>
        <v>42031.362187499995</v>
      </c>
      <c r="T2396" s="10">
        <f t="shared" si="225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6" t="e">
        <f t="shared" si="222"/>
        <v>#DIV/0!</v>
      </c>
      <c r="N2397" t="b">
        <v>0</v>
      </c>
      <c r="O2397" t="s">
        <v>8272</v>
      </c>
      <c r="P2397">
        <f t="shared" si="223"/>
        <v>0</v>
      </c>
      <c r="Q2397" t="str">
        <f t="shared" si="226"/>
        <v>technology</v>
      </c>
      <c r="R2397" t="str">
        <f t="shared" si="227"/>
        <v>web</v>
      </c>
      <c r="S2397" s="10">
        <f t="shared" si="224"/>
        <v>42717.121377314819</v>
      </c>
      <c r="T2397" s="10">
        <f t="shared" si="225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6">
        <f t="shared" si="222"/>
        <v>10</v>
      </c>
      <c r="N2398" t="b">
        <v>0</v>
      </c>
      <c r="O2398" t="s">
        <v>8272</v>
      </c>
      <c r="P2398">
        <f t="shared" si="223"/>
        <v>0</v>
      </c>
      <c r="Q2398" t="str">
        <f t="shared" si="226"/>
        <v>technology</v>
      </c>
      <c r="R2398" t="str">
        <f t="shared" si="227"/>
        <v>web</v>
      </c>
      <c r="S2398" s="10">
        <f t="shared" si="224"/>
        <v>42262.849050925928</v>
      </c>
      <c r="T2398" s="10">
        <f t="shared" si="225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6" t="e">
        <f t="shared" si="222"/>
        <v>#DIV/0!</v>
      </c>
      <c r="N2399" t="b">
        <v>0</v>
      </c>
      <c r="O2399" t="s">
        <v>8272</v>
      </c>
      <c r="P2399">
        <f t="shared" si="223"/>
        <v>0</v>
      </c>
      <c r="Q2399" t="str">
        <f t="shared" si="226"/>
        <v>technology</v>
      </c>
      <c r="R2399" t="str">
        <f t="shared" si="227"/>
        <v>web</v>
      </c>
      <c r="S2399" s="10">
        <f t="shared" si="224"/>
        <v>41976.88490740741</v>
      </c>
      <c r="T2399" s="10">
        <f t="shared" si="225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6" t="e">
        <f t="shared" si="222"/>
        <v>#DIV/0!</v>
      </c>
      <c r="N2400" t="b">
        <v>0</v>
      </c>
      <c r="O2400" t="s">
        <v>8272</v>
      </c>
      <c r="P2400">
        <f t="shared" si="223"/>
        <v>0</v>
      </c>
      <c r="Q2400" t="str">
        <f t="shared" si="226"/>
        <v>technology</v>
      </c>
      <c r="R2400" t="str">
        <f t="shared" si="227"/>
        <v>web</v>
      </c>
      <c r="S2400" s="10">
        <f t="shared" si="224"/>
        <v>42157.916481481487</v>
      </c>
      <c r="T2400" s="10">
        <f t="shared" si="225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6" t="e">
        <f t="shared" si="222"/>
        <v>#DIV/0!</v>
      </c>
      <c r="N2401" t="b">
        <v>0</v>
      </c>
      <c r="O2401" t="s">
        <v>8272</v>
      </c>
      <c r="P2401">
        <f t="shared" si="223"/>
        <v>0</v>
      </c>
      <c r="Q2401" t="str">
        <f t="shared" si="226"/>
        <v>technology</v>
      </c>
      <c r="R2401" t="str">
        <f t="shared" si="227"/>
        <v>web</v>
      </c>
      <c r="S2401" s="10">
        <f t="shared" si="224"/>
        <v>41956.853078703702</v>
      </c>
      <c r="T2401" s="10">
        <f t="shared" si="225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6" t="e">
        <f t="shared" si="222"/>
        <v>#DIV/0!</v>
      </c>
      <c r="N2402" t="b">
        <v>0</v>
      </c>
      <c r="O2402" t="s">
        <v>8272</v>
      </c>
      <c r="P2402">
        <f t="shared" si="223"/>
        <v>0</v>
      </c>
      <c r="Q2402" t="str">
        <f t="shared" si="226"/>
        <v>technology</v>
      </c>
      <c r="R2402" t="str">
        <f t="shared" si="227"/>
        <v>web</v>
      </c>
      <c r="S2402" s="10">
        <f t="shared" si="224"/>
        <v>42444.268101851849</v>
      </c>
      <c r="T2402" s="10">
        <f t="shared" si="225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6">
        <f t="shared" si="222"/>
        <v>22.33</v>
      </c>
      <c r="N2403" t="b">
        <v>0</v>
      </c>
      <c r="O2403" t="s">
        <v>8284</v>
      </c>
      <c r="P2403">
        <f t="shared" si="223"/>
        <v>1</v>
      </c>
      <c r="Q2403" t="str">
        <f t="shared" si="226"/>
        <v>food</v>
      </c>
      <c r="R2403" t="str">
        <f t="shared" si="227"/>
        <v>food trucks</v>
      </c>
      <c r="S2403" s="10">
        <f t="shared" si="224"/>
        <v>42374.822870370372</v>
      </c>
      <c r="T2403" s="10">
        <f t="shared" si="225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6">
        <f t="shared" si="222"/>
        <v>52</v>
      </c>
      <c r="N2404" t="b">
        <v>0</v>
      </c>
      <c r="O2404" t="s">
        <v>8284</v>
      </c>
      <c r="P2404">
        <f t="shared" si="223"/>
        <v>0</v>
      </c>
      <c r="Q2404" t="str">
        <f t="shared" si="226"/>
        <v>food</v>
      </c>
      <c r="R2404" t="str">
        <f t="shared" si="227"/>
        <v>food trucks</v>
      </c>
      <c r="S2404" s="10">
        <f t="shared" si="224"/>
        <v>42107.679756944446</v>
      </c>
      <c r="T2404" s="10">
        <f t="shared" si="225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6">
        <f t="shared" si="222"/>
        <v>16.829999999999998</v>
      </c>
      <c r="N2405" t="b">
        <v>0</v>
      </c>
      <c r="O2405" t="s">
        <v>8284</v>
      </c>
      <c r="P2405">
        <f t="shared" si="223"/>
        <v>17</v>
      </c>
      <c r="Q2405" t="str">
        <f t="shared" si="226"/>
        <v>food</v>
      </c>
      <c r="R2405" t="str">
        <f t="shared" si="227"/>
        <v>food trucks</v>
      </c>
      <c r="S2405" s="10">
        <f t="shared" si="224"/>
        <v>42399.882615740738</v>
      </c>
      <c r="T2405" s="10">
        <f t="shared" si="225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6" t="e">
        <f t="shared" si="222"/>
        <v>#DIV/0!</v>
      </c>
      <c r="N2406" t="b">
        <v>0</v>
      </c>
      <c r="O2406" t="s">
        <v>8284</v>
      </c>
      <c r="P2406">
        <f t="shared" si="223"/>
        <v>0</v>
      </c>
      <c r="Q2406" t="str">
        <f t="shared" si="226"/>
        <v>food</v>
      </c>
      <c r="R2406" t="str">
        <f t="shared" si="227"/>
        <v>food trucks</v>
      </c>
      <c r="S2406" s="10">
        <f t="shared" si="224"/>
        <v>42342.03943287037</v>
      </c>
      <c r="T2406" s="10">
        <f t="shared" si="225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6">
        <f t="shared" si="222"/>
        <v>56.3</v>
      </c>
      <c r="N2407" t="b">
        <v>0</v>
      </c>
      <c r="O2407" t="s">
        <v>8284</v>
      </c>
      <c r="P2407">
        <f t="shared" si="223"/>
        <v>23</v>
      </c>
      <c r="Q2407" t="str">
        <f t="shared" si="226"/>
        <v>food</v>
      </c>
      <c r="R2407" t="str">
        <f t="shared" si="227"/>
        <v>food trucks</v>
      </c>
      <c r="S2407" s="10">
        <f t="shared" si="224"/>
        <v>42595.585358796292</v>
      </c>
      <c r="T2407" s="10">
        <f t="shared" si="225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6">
        <f t="shared" si="222"/>
        <v>84.06</v>
      </c>
      <c r="N2408" t="b">
        <v>0</v>
      </c>
      <c r="O2408" t="s">
        <v>8284</v>
      </c>
      <c r="P2408">
        <f t="shared" si="223"/>
        <v>41</v>
      </c>
      <c r="Q2408" t="str">
        <f t="shared" si="226"/>
        <v>food</v>
      </c>
      <c r="R2408" t="str">
        <f t="shared" si="227"/>
        <v>food trucks</v>
      </c>
      <c r="S2408" s="10">
        <f t="shared" si="224"/>
        <v>41983.110995370371</v>
      </c>
      <c r="T2408" s="10">
        <f t="shared" si="225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6">
        <f t="shared" si="222"/>
        <v>168.39</v>
      </c>
      <c r="N2409" t="b">
        <v>0</v>
      </c>
      <c r="O2409" t="s">
        <v>8284</v>
      </c>
      <c r="P2409">
        <f t="shared" si="223"/>
        <v>25</v>
      </c>
      <c r="Q2409" t="str">
        <f t="shared" si="226"/>
        <v>food</v>
      </c>
      <c r="R2409" t="str">
        <f t="shared" si="227"/>
        <v>food trucks</v>
      </c>
      <c r="S2409" s="10">
        <f t="shared" si="224"/>
        <v>42082.575555555552</v>
      </c>
      <c r="T2409" s="10">
        <f t="shared" si="225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6">
        <f t="shared" si="222"/>
        <v>15</v>
      </c>
      <c r="N2410" t="b">
        <v>0</v>
      </c>
      <c r="O2410" t="s">
        <v>8284</v>
      </c>
      <c r="P2410">
        <f t="shared" si="223"/>
        <v>0</v>
      </c>
      <c r="Q2410" t="str">
        <f t="shared" si="226"/>
        <v>food</v>
      </c>
      <c r="R2410" t="str">
        <f t="shared" si="227"/>
        <v>food trucks</v>
      </c>
      <c r="S2410" s="10">
        <f t="shared" si="224"/>
        <v>41919.140706018516</v>
      </c>
      <c r="T2410" s="10">
        <f t="shared" si="225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6">
        <f t="shared" si="222"/>
        <v>76.67</v>
      </c>
      <c r="N2411" t="b">
        <v>0</v>
      </c>
      <c r="O2411" t="s">
        <v>8284</v>
      </c>
      <c r="P2411">
        <f t="shared" si="223"/>
        <v>2</v>
      </c>
      <c r="Q2411" t="str">
        <f t="shared" si="226"/>
        <v>food</v>
      </c>
      <c r="R2411" t="str">
        <f t="shared" si="227"/>
        <v>food trucks</v>
      </c>
      <c r="S2411" s="10">
        <f t="shared" si="224"/>
        <v>42204.875868055555</v>
      </c>
      <c r="T2411" s="10">
        <f t="shared" si="225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6" t="e">
        <f t="shared" si="222"/>
        <v>#DIV/0!</v>
      </c>
      <c r="N2412" t="b">
        <v>0</v>
      </c>
      <c r="O2412" t="s">
        <v>8284</v>
      </c>
      <c r="P2412">
        <f t="shared" si="223"/>
        <v>0</v>
      </c>
      <c r="Q2412" t="str">
        <f t="shared" si="226"/>
        <v>food</v>
      </c>
      <c r="R2412" t="str">
        <f t="shared" si="227"/>
        <v>food trucks</v>
      </c>
      <c r="S2412" s="10">
        <f t="shared" si="224"/>
        <v>42224.408275462964</v>
      </c>
      <c r="T2412" s="10">
        <f t="shared" si="225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6">
        <f t="shared" si="222"/>
        <v>50.33</v>
      </c>
      <c r="N2413" t="b">
        <v>0</v>
      </c>
      <c r="O2413" t="s">
        <v>8284</v>
      </c>
      <c r="P2413">
        <f t="shared" si="223"/>
        <v>1</v>
      </c>
      <c r="Q2413" t="str">
        <f t="shared" si="226"/>
        <v>food</v>
      </c>
      <c r="R2413" t="str">
        <f t="shared" si="227"/>
        <v>food trucks</v>
      </c>
      <c r="S2413" s="10">
        <f t="shared" si="224"/>
        <v>42211.732430555552</v>
      </c>
      <c r="T2413" s="10">
        <f t="shared" si="225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6" t="e">
        <f t="shared" si="222"/>
        <v>#DIV/0!</v>
      </c>
      <c r="N2414" t="b">
        <v>0</v>
      </c>
      <c r="O2414" t="s">
        <v>8284</v>
      </c>
      <c r="P2414">
        <f t="shared" si="223"/>
        <v>0</v>
      </c>
      <c r="Q2414" t="str">
        <f t="shared" si="226"/>
        <v>food</v>
      </c>
      <c r="R2414" t="str">
        <f t="shared" si="227"/>
        <v>food trucks</v>
      </c>
      <c r="S2414" s="10">
        <f t="shared" si="224"/>
        <v>42655.736956018518</v>
      </c>
      <c r="T2414" s="10">
        <f t="shared" si="225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6">
        <f t="shared" si="222"/>
        <v>8.33</v>
      </c>
      <c r="N2415" t="b">
        <v>0</v>
      </c>
      <c r="O2415" t="s">
        <v>8284</v>
      </c>
      <c r="P2415">
        <f t="shared" si="223"/>
        <v>1</v>
      </c>
      <c r="Q2415" t="str">
        <f t="shared" si="226"/>
        <v>food</v>
      </c>
      <c r="R2415" t="str">
        <f t="shared" si="227"/>
        <v>food trucks</v>
      </c>
      <c r="S2415" s="10">
        <f t="shared" si="224"/>
        <v>41760.10974537037</v>
      </c>
      <c r="T2415" s="10">
        <f t="shared" si="225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6">
        <f t="shared" si="222"/>
        <v>35.380000000000003</v>
      </c>
      <c r="N2416" t="b">
        <v>0</v>
      </c>
      <c r="O2416" t="s">
        <v>8284</v>
      </c>
      <c r="P2416">
        <f t="shared" si="223"/>
        <v>3</v>
      </c>
      <c r="Q2416" t="str">
        <f t="shared" si="226"/>
        <v>food</v>
      </c>
      <c r="R2416" t="str">
        <f t="shared" si="227"/>
        <v>food trucks</v>
      </c>
      <c r="S2416" s="10">
        <f t="shared" si="224"/>
        <v>42198.695138888885</v>
      </c>
      <c r="T2416" s="10">
        <f t="shared" si="225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6">
        <f t="shared" si="222"/>
        <v>55.83</v>
      </c>
      <c r="N2417" t="b">
        <v>0</v>
      </c>
      <c r="O2417" t="s">
        <v>8284</v>
      </c>
      <c r="P2417">
        <f t="shared" si="223"/>
        <v>1</v>
      </c>
      <c r="Q2417" t="str">
        <f t="shared" si="226"/>
        <v>food</v>
      </c>
      <c r="R2417" t="str">
        <f t="shared" si="227"/>
        <v>food trucks</v>
      </c>
      <c r="S2417" s="10">
        <f t="shared" si="224"/>
        <v>42536.862800925926</v>
      </c>
      <c r="T2417" s="10">
        <f t="shared" si="225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6">
        <f t="shared" si="222"/>
        <v>5</v>
      </c>
      <c r="N2418" t="b">
        <v>0</v>
      </c>
      <c r="O2418" t="s">
        <v>8284</v>
      </c>
      <c r="P2418">
        <f t="shared" si="223"/>
        <v>0</v>
      </c>
      <c r="Q2418" t="str">
        <f t="shared" si="226"/>
        <v>food</v>
      </c>
      <c r="R2418" t="str">
        <f t="shared" si="227"/>
        <v>food trucks</v>
      </c>
      <c r="S2418" s="10">
        <f t="shared" si="224"/>
        <v>42019.737766203703</v>
      </c>
      <c r="T2418" s="10">
        <f t="shared" si="225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6" t="e">
        <f t="shared" si="222"/>
        <v>#DIV/0!</v>
      </c>
      <c r="N2419" t="b">
        <v>0</v>
      </c>
      <c r="O2419" t="s">
        <v>8284</v>
      </c>
      <c r="P2419">
        <f t="shared" si="223"/>
        <v>0</v>
      </c>
      <c r="Q2419" t="str">
        <f t="shared" si="226"/>
        <v>food</v>
      </c>
      <c r="R2419" t="str">
        <f t="shared" si="227"/>
        <v>food trucks</v>
      </c>
      <c r="S2419" s="10">
        <f t="shared" si="224"/>
        <v>41831.884108796294</v>
      </c>
      <c r="T2419" s="10">
        <f t="shared" si="225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6">
        <f t="shared" si="222"/>
        <v>1</v>
      </c>
      <c r="N2420" t="b">
        <v>0</v>
      </c>
      <c r="O2420" t="s">
        <v>8284</v>
      </c>
      <c r="P2420">
        <f t="shared" si="223"/>
        <v>0</v>
      </c>
      <c r="Q2420" t="str">
        <f t="shared" si="226"/>
        <v>food</v>
      </c>
      <c r="R2420" t="str">
        <f t="shared" si="227"/>
        <v>food trucks</v>
      </c>
      <c r="S2420" s="10">
        <f t="shared" si="224"/>
        <v>42027.856990740736</v>
      </c>
      <c r="T2420" s="10">
        <f t="shared" si="225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6" t="e">
        <f t="shared" si="222"/>
        <v>#DIV/0!</v>
      </c>
      <c r="N2421" t="b">
        <v>0</v>
      </c>
      <c r="O2421" t="s">
        <v>8284</v>
      </c>
      <c r="P2421">
        <f t="shared" si="223"/>
        <v>0</v>
      </c>
      <c r="Q2421" t="str">
        <f t="shared" si="226"/>
        <v>food</v>
      </c>
      <c r="R2421" t="str">
        <f t="shared" si="227"/>
        <v>food trucks</v>
      </c>
      <c r="S2421" s="10">
        <f t="shared" si="224"/>
        <v>41993.738298611104</v>
      </c>
      <c r="T2421" s="10">
        <f t="shared" si="225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6">
        <f t="shared" si="222"/>
        <v>69.47</v>
      </c>
      <c r="N2422" t="b">
        <v>0</v>
      </c>
      <c r="O2422" t="s">
        <v>8284</v>
      </c>
      <c r="P2422">
        <f t="shared" si="223"/>
        <v>15</v>
      </c>
      <c r="Q2422" t="str">
        <f t="shared" si="226"/>
        <v>food</v>
      </c>
      <c r="R2422" t="str">
        <f t="shared" si="227"/>
        <v>food trucks</v>
      </c>
      <c r="S2422" s="10">
        <f t="shared" si="224"/>
        <v>41893.028877314813</v>
      </c>
      <c r="T2422" s="10">
        <f t="shared" si="225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6">
        <f t="shared" si="222"/>
        <v>1</v>
      </c>
      <c r="N2423" t="b">
        <v>0</v>
      </c>
      <c r="O2423" t="s">
        <v>8284</v>
      </c>
      <c r="P2423">
        <f t="shared" si="223"/>
        <v>0</v>
      </c>
      <c r="Q2423" t="str">
        <f t="shared" si="226"/>
        <v>food</v>
      </c>
      <c r="R2423" t="str">
        <f t="shared" si="227"/>
        <v>food trucks</v>
      </c>
      <c r="S2423" s="10">
        <f t="shared" si="224"/>
        <v>42026.687453703707</v>
      </c>
      <c r="T2423" s="10">
        <f t="shared" si="225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6">
        <f t="shared" si="222"/>
        <v>1</v>
      </c>
      <c r="N2424" t="b">
        <v>0</v>
      </c>
      <c r="O2424" t="s">
        <v>8284</v>
      </c>
      <c r="P2424">
        <f t="shared" si="223"/>
        <v>0</v>
      </c>
      <c r="Q2424" t="str">
        <f t="shared" si="226"/>
        <v>food</v>
      </c>
      <c r="R2424" t="str">
        <f t="shared" si="227"/>
        <v>food trucks</v>
      </c>
      <c r="S2424" s="10">
        <f t="shared" si="224"/>
        <v>42044.724953703699</v>
      </c>
      <c r="T2424" s="10">
        <f t="shared" si="225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6">
        <f t="shared" si="222"/>
        <v>8</v>
      </c>
      <c r="N2425" t="b">
        <v>0</v>
      </c>
      <c r="O2425" t="s">
        <v>8284</v>
      </c>
      <c r="P2425">
        <f t="shared" si="223"/>
        <v>0</v>
      </c>
      <c r="Q2425" t="str">
        <f t="shared" si="226"/>
        <v>food</v>
      </c>
      <c r="R2425" t="str">
        <f t="shared" si="227"/>
        <v>food trucks</v>
      </c>
      <c r="S2425" s="10">
        <f t="shared" si="224"/>
        <v>41974.704745370371</v>
      </c>
      <c r="T2425" s="10">
        <f t="shared" si="225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6">
        <f t="shared" si="222"/>
        <v>34.44</v>
      </c>
      <c r="N2426" t="b">
        <v>0</v>
      </c>
      <c r="O2426" t="s">
        <v>8284</v>
      </c>
      <c r="P2426">
        <f t="shared" si="223"/>
        <v>1</v>
      </c>
      <c r="Q2426" t="str">
        <f t="shared" si="226"/>
        <v>food</v>
      </c>
      <c r="R2426" t="str">
        <f t="shared" si="227"/>
        <v>food trucks</v>
      </c>
      <c r="S2426" s="10">
        <f t="shared" si="224"/>
        <v>41909.892453703702</v>
      </c>
      <c r="T2426" s="10">
        <f t="shared" si="225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6">
        <f t="shared" si="222"/>
        <v>1</v>
      </c>
      <c r="N2427" t="b">
        <v>0</v>
      </c>
      <c r="O2427" t="s">
        <v>8284</v>
      </c>
      <c r="P2427">
        <f t="shared" si="223"/>
        <v>0</v>
      </c>
      <c r="Q2427" t="str">
        <f t="shared" si="226"/>
        <v>food</v>
      </c>
      <c r="R2427" t="str">
        <f t="shared" si="227"/>
        <v>food trucks</v>
      </c>
      <c r="S2427" s="10">
        <f t="shared" si="224"/>
        <v>42502.913761574076</v>
      </c>
      <c r="T2427" s="10">
        <f t="shared" si="225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6" t="e">
        <f t="shared" si="222"/>
        <v>#DIV/0!</v>
      </c>
      <c r="N2428" t="b">
        <v>0</v>
      </c>
      <c r="O2428" t="s">
        <v>8284</v>
      </c>
      <c r="P2428">
        <f t="shared" si="223"/>
        <v>0</v>
      </c>
      <c r="Q2428" t="str">
        <f t="shared" si="226"/>
        <v>food</v>
      </c>
      <c r="R2428" t="str">
        <f t="shared" si="227"/>
        <v>food trucks</v>
      </c>
      <c r="S2428" s="10">
        <f t="shared" si="224"/>
        <v>42164.170046296291</v>
      </c>
      <c r="T2428" s="10">
        <f t="shared" si="225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6">
        <f t="shared" si="222"/>
        <v>1</v>
      </c>
      <c r="N2429" t="b">
        <v>0</v>
      </c>
      <c r="O2429" t="s">
        <v>8284</v>
      </c>
      <c r="P2429">
        <f t="shared" si="223"/>
        <v>0</v>
      </c>
      <c r="Q2429" t="str">
        <f t="shared" si="226"/>
        <v>food</v>
      </c>
      <c r="R2429" t="str">
        <f t="shared" si="227"/>
        <v>food trucks</v>
      </c>
      <c r="S2429" s="10">
        <f t="shared" si="224"/>
        <v>42412.318668981476</v>
      </c>
      <c r="T2429" s="10">
        <f t="shared" si="225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6">
        <f t="shared" si="222"/>
        <v>1</v>
      </c>
      <c r="N2430" t="b">
        <v>0</v>
      </c>
      <c r="O2430" t="s">
        <v>8284</v>
      </c>
      <c r="P2430">
        <f t="shared" si="223"/>
        <v>0</v>
      </c>
      <c r="Q2430" t="str">
        <f t="shared" si="226"/>
        <v>food</v>
      </c>
      <c r="R2430" t="str">
        <f t="shared" si="227"/>
        <v>food trucks</v>
      </c>
      <c r="S2430" s="10">
        <f t="shared" si="224"/>
        <v>42045.784155092595</v>
      </c>
      <c r="T2430" s="10">
        <f t="shared" si="225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6">
        <f t="shared" si="222"/>
        <v>501.25</v>
      </c>
      <c r="N2431" t="b">
        <v>0</v>
      </c>
      <c r="O2431" t="s">
        <v>8284</v>
      </c>
      <c r="P2431">
        <f t="shared" si="223"/>
        <v>1</v>
      </c>
      <c r="Q2431" t="str">
        <f t="shared" si="226"/>
        <v>food</v>
      </c>
      <c r="R2431" t="str">
        <f t="shared" si="227"/>
        <v>food trucks</v>
      </c>
      <c r="S2431" s="10">
        <f t="shared" si="224"/>
        <v>42734.879236111112</v>
      </c>
      <c r="T2431" s="10">
        <f t="shared" si="225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6">
        <f t="shared" si="222"/>
        <v>10.5</v>
      </c>
      <c r="N2432" t="b">
        <v>0</v>
      </c>
      <c r="O2432" t="s">
        <v>8284</v>
      </c>
      <c r="P2432">
        <f t="shared" si="223"/>
        <v>1</v>
      </c>
      <c r="Q2432" t="str">
        <f t="shared" si="226"/>
        <v>food</v>
      </c>
      <c r="R2432" t="str">
        <f t="shared" si="227"/>
        <v>food trucks</v>
      </c>
      <c r="S2432" s="10">
        <f t="shared" si="224"/>
        <v>42382.130833333329</v>
      </c>
      <c r="T2432" s="10">
        <f t="shared" si="225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6">
        <f t="shared" si="222"/>
        <v>1</v>
      </c>
      <c r="N2433" t="b">
        <v>0</v>
      </c>
      <c r="O2433" t="s">
        <v>8284</v>
      </c>
      <c r="P2433">
        <f t="shared" si="223"/>
        <v>0</v>
      </c>
      <c r="Q2433" t="str">
        <f t="shared" si="226"/>
        <v>food</v>
      </c>
      <c r="R2433" t="str">
        <f t="shared" si="227"/>
        <v>food trucks</v>
      </c>
      <c r="S2433" s="10">
        <f t="shared" si="224"/>
        <v>42489.099687499998</v>
      </c>
      <c r="T2433" s="10">
        <f t="shared" si="225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6">
        <f t="shared" ref="M2434:M2497" si="228">ROUND(SUM(E2434/L2434),2)</f>
        <v>1</v>
      </c>
      <c r="N2434" t="b">
        <v>0</v>
      </c>
      <c r="O2434" t="s">
        <v>8284</v>
      </c>
      <c r="P2434">
        <f t="shared" ref="P2434:P2497" si="229">+ROUND(SUM(E2434/D2434)*100,0)</f>
        <v>0</v>
      </c>
      <c r="Q2434" t="str">
        <f t="shared" si="226"/>
        <v>food</v>
      </c>
      <c r="R2434" t="str">
        <f t="shared" si="227"/>
        <v>food trucks</v>
      </c>
      <c r="S2434" s="10">
        <f t="shared" ref="S2434:S2497" si="230">(((J2434/60)/60)/24)+DATE(1970,1,1)</f>
        <v>42041.218715277777</v>
      </c>
      <c r="T2434" s="10">
        <f t="shared" ref="T2434:T2497" si="231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6" t="e">
        <f t="shared" si="228"/>
        <v>#DIV/0!</v>
      </c>
      <c r="N2435" t="b">
        <v>0</v>
      </c>
      <c r="O2435" t="s">
        <v>8284</v>
      </c>
      <c r="P2435">
        <f t="shared" si="229"/>
        <v>0</v>
      </c>
      <c r="Q2435" t="str">
        <f t="shared" ref="Q2435:Q2498" si="232">LEFT(O2435,FIND("/",O2435)-1)</f>
        <v>food</v>
      </c>
      <c r="R2435" t="str">
        <f t="shared" ref="R2435:R2498" si="233">RIGHT(O2435,LEN(O2435)-FIND("/",O2435))</f>
        <v>food trucks</v>
      </c>
      <c r="S2435" s="10">
        <f t="shared" si="230"/>
        <v>42397.89980324074</v>
      </c>
      <c r="T2435" s="10">
        <f t="shared" si="231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6">
        <f t="shared" si="228"/>
        <v>13</v>
      </c>
      <c r="N2436" t="b">
        <v>0</v>
      </c>
      <c r="O2436" t="s">
        <v>8284</v>
      </c>
      <c r="P2436">
        <f t="shared" si="229"/>
        <v>0</v>
      </c>
      <c r="Q2436" t="str">
        <f t="shared" si="232"/>
        <v>food</v>
      </c>
      <c r="R2436" t="str">
        <f t="shared" si="233"/>
        <v>food trucks</v>
      </c>
      <c r="S2436" s="10">
        <f t="shared" si="230"/>
        <v>42180.18604166666</v>
      </c>
      <c r="T2436" s="10">
        <f t="shared" si="231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6">
        <f t="shared" si="228"/>
        <v>306</v>
      </c>
      <c r="N2437" t="b">
        <v>0</v>
      </c>
      <c r="O2437" t="s">
        <v>8284</v>
      </c>
      <c r="P2437">
        <f t="shared" si="229"/>
        <v>0</v>
      </c>
      <c r="Q2437" t="str">
        <f t="shared" si="232"/>
        <v>food</v>
      </c>
      <c r="R2437" t="str">
        <f t="shared" si="233"/>
        <v>food trucks</v>
      </c>
      <c r="S2437" s="10">
        <f t="shared" si="230"/>
        <v>42252.277615740735</v>
      </c>
      <c r="T2437" s="10">
        <f t="shared" si="231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6">
        <f t="shared" si="228"/>
        <v>22.5</v>
      </c>
      <c r="N2438" t="b">
        <v>0</v>
      </c>
      <c r="O2438" t="s">
        <v>8284</v>
      </c>
      <c r="P2438">
        <f t="shared" si="229"/>
        <v>0</v>
      </c>
      <c r="Q2438" t="str">
        <f t="shared" si="232"/>
        <v>food</v>
      </c>
      <c r="R2438" t="str">
        <f t="shared" si="233"/>
        <v>food trucks</v>
      </c>
      <c r="S2438" s="10">
        <f t="shared" si="230"/>
        <v>42338.615393518514</v>
      </c>
      <c r="T2438" s="10">
        <f t="shared" si="231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6" t="e">
        <f t="shared" si="228"/>
        <v>#DIV/0!</v>
      </c>
      <c r="N2439" t="b">
        <v>0</v>
      </c>
      <c r="O2439" t="s">
        <v>8284</v>
      </c>
      <c r="P2439">
        <f t="shared" si="229"/>
        <v>0</v>
      </c>
      <c r="Q2439" t="str">
        <f t="shared" si="232"/>
        <v>food</v>
      </c>
      <c r="R2439" t="str">
        <f t="shared" si="233"/>
        <v>food trucks</v>
      </c>
      <c r="S2439" s="10">
        <f t="shared" si="230"/>
        <v>42031.965138888889</v>
      </c>
      <c r="T2439" s="10">
        <f t="shared" si="231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6">
        <f t="shared" si="228"/>
        <v>50</v>
      </c>
      <c r="N2440" t="b">
        <v>0</v>
      </c>
      <c r="O2440" t="s">
        <v>8284</v>
      </c>
      <c r="P2440">
        <f t="shared" si="229"/>
        <v>0</v>
      </c>
      <c r="Q2440" t="str">
        <f t="shared" si="232"/>
        <v>food</v>
      </c>
      <c r="R2440" t="str">
        <f t="shared" si="233"/>
        <v>food trucks</v>
      </c>
      <c r="S2440" s="10">
        <f t="shared" si="230"/>
        <v>42285.91506944444</v>
      </c>
      <c r="T2440" s="10">
        <f t="shared" si="231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6" t="e">
        <f t="shared" si="228"/>
        <v>#DIV/0!</v>
      </c>
      <c r="N2441" t="b">
        <v>0</v>
      </c>
      <c r="O2441" t="s">
        <v>8284</v>
      </c>
      <c r="P2441">
        <f t="shared" si="229"/>
        <v>0</v>
      </c>
      <c r="Q2441" t="str">
        <f t="shared" si="232"/>
        <v>food</v>
      </c>
      <c r="R2441" t="str">
        <f t="shared" si="233"/>
        <v>food trucks</v>
      </c>
      <c r="S2441" s="10">
        <f t="shared" si="230"/>
        <v>42265.818622685183</v>
      </c>
      <c r="T2441" s="10">
        <f t="shared" si="231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6">
        <f t="shared" si="228"/>
        <v>5</v>
      </c>
      <c r="N2442" t="b">
        <v>0</v>
      </c>
      <c r="O2442" t="s">
        <v>8284</v>
      </c>
      <c r="P2442">
        <f t="shared" si="229"/>
        <v>0</v>
      </c>
      <c r="Q2442" t="str">
        <f t="shared" si="232"/>
        <v>food</v>
      </c>
      <c r="R2442" t="str">
        <f t="shared" si="233"/>
        <v>food trucks</v>
      </c>
      <c r="S2442" s="10">
        <f t="shared" si="230"/>
        <v>42383.899456018517</v>
      </c>
      <c r="T2442" s="10">
        <f t="shared" si="231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6">
        <f t="shared" si="228"/>
        <v>74.23</v>
      </c>
      <c r="N2443" t="b">
        <v>1</v>
      </c>
      <c r="O2443" t="s">
        <v>8298</v>
      </c>
      <c r="P2443">
        <f t="shared" si="229"/>
        <v>108</v>
      </c>
      <c r="Q2443" t="str">
        <f t="shared" si="232"/>
        <v>food</v>
      </c>
      <c r="R2443" t="str">
        <f t="shared" si="233"/>
        <v>small batch</v>
      </c>
      <c r="S2443" s="10">
        <f t="shared" si="230"/>
        <v>42187.125625000001</v>
      </c>
      <c r="T2443" s="10">
        <f t="shared" si="231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6">
        <f t="shared" si="228"/>
        <v>81.25</v>
      </c>
      <c r="N2444" t="b">
        <v>1</v>
      </c>
      <c r="O2444" t="s">
        <v>8298</v>
      </c>
      <c r="P2444">
        <f t="shared" si="229"/>
        <v>126</v>
      </c>
      <c r="Q2444" t="str">
        <f t="shared" si="232"/>
        <v>food</v>
      </c>
      <c r="R2444" t="str">
        <f t="shared" si="233"/>
        <v>small batch</v>
      </c>
      <c r="S2444" s="10">
        <f t="shared" si="230"/>
        <v>42052.666990740734</v>
      </c>
      <c r="T2444" s="10">
        <f t="shared" si="231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6">
        <f t="shared" si="228"/>
        <v>130.22999999999999</v>
      </c>
      <c r="N2445" t="b">
        <v>1</v>
      </c>
      <c r="O2445" t="s">
        <v>8298</v>
      </c>
      <c r="P2445">
        <f t="shared" si="229"/>
        <v>203</v>
      </c>
      <c r="Q2445" t="str">
        <f t="shared" si="232"/>
        <v>food</v>
      </c>
      <c r="R2445" t="str">
        <f t="shared" si="233"/>
        <v>small batch</v>
      </c>
      <c r="S2445" s="10">
        <f t="shared" si="230"/>
        <v>41836.625254629631</v>
      </c>
      <c r="T2445" s="10">
        <f t="shared" si="231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6">
        <f t="shared" si="228"/>
        <v>53.41</v>
      </c>
      <c r="N2446" t="b">
        <v>1</v>
      </c>
      <c r="O2446" t="s">
        <v>8298</v>
      </c>
      <c r="P2446">
        <f t="shared" si="229"/>
        <v>109</v>
      </c>
      <c r="Q2446" t="str">
        <f t="shared" si="232"/>
        <v>food</v>
      </c>
      <c r="R2446" t="str">
        <f t="shared" si="233"/>
        <v>small batch</v>
      </c>
      <c r="S2446" s="10">
        <f t="shared" si="230"/>
        <v>42485.754525462966</v>
      </c>
      <c r="T2446" s="10">
        <f t="shared" si="231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6">
        <f t="shared" si="228"/>
        <v>75.13</v>
      </c>
      <c r="N2447" t="b">
        <v>1</v>
      </c>
      <c r="O2447" t="s">
        <v>8298</v>
      </c>
      <c r="P2447">
        <f t="shared" si="229"/>
        <v>173</v>
      </c>
      <c r="Q2447" t="str">
        <f t="shared" si="232"/>
        <v>food</v>
      </c>
      <c r="R2447" t="str">
        <f t="shared" si="233"/>
        <v>small batch</v>
      </c>
      <c r="S2447" s="10">
        <f t="shared" si="230"/>
        <v>42243.190057870372</v>
      </c>
      <c r="T2447" s="10">
        <f t="shared" si="231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6">
        <f t="shared" si="228"/>
        <v>75.67</v>
      </c>
      <c r="N2448" t="b">
        <v>1</v>
      </c>
      <c r="O2448" t="s">
        <v>8298</v>
      </c>
      <c r="P2448">
        <f t="shared" si="229"/>
        <v>168</v>
      </c>
      <c r="Q2448" t="str">
        <f t="shared" si="232"/>
        <v>food</v>
      </c>
      <c r="R2448" t="str">
        <f t="shared" si="233"/>
        <v>small batch</v>
      </c>
      <c r="S2448" s="10">
        <f t="shared" si="230"/>
        <v>42670.602673611109</v>
      </c>
      <c r="T2448" s="10">
        <f t="shared" si="231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6">
        <f t="shared" si="228"/>
        <v>31.69</v>
      </c>
      <c r="N2449" t="b">
        <v>1</v>
      </c>
      <c r="O2449" t="s">
        <v>8298</v>
      </c>
      <c r="P2449">
        <f t="shared" si="229"/>
        <v>427</v>
      </c>
      <c r="Q2449" t="str">
        <f t="shared" si="232"/>
        <v>food</v>
      </c>
      <c r="R2449" t="str">
        <f t="shared" si="233"/>
        <v>small batch</v>
      </c>
      <c r="S2449" s="10">
        <f t="shared" si="230"/>
        <v>42654.469826388886</v>
      </c>
      <c r="T2449" s="10">
        <f t="shared" si="231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6">
        <f t="shared" si="228"/>
        <v>47.78</v>
      </c>
      <c r="N2450" t="b">
        <v>1</v>
      </c>
      <c r="O2450" t="s">
        <v>8298</v>
      </c>
      <c r="P2450">
        <f t="shared" si="229"/>
        <v>108</v>
      </c>
      <c r="Q2450" t="str">
        <f t="shared" si="232"/>
        <v>food</v>
      </c>
      <c r="R2450" t="str">
        <f t="shared" si="233"/>
        <v>small batch</v>
      </c>
      <c r="S2450" s="10">
        <f t="shared" si="230"/>
        <v>42607.316122685181</v>
      </c>
      <c r="T2450" s="10">
        <f t="shared" si="231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6">
        <f t="shared" si="228"/>
        <v>90</v>
      </c>
      <c r="N2451" t="b">
        <v>1</v>
      </c>
      <c r="O2451" t="s">
        <v>8298</v>
      </c>
      <c r="P2451">
        <f t="shared" si="229"/>
        <v>108</v>
      </c>
      <c r="Q2451" t="str">
        <f t="shared" si="232"/>
        <v>food</v>
      </c>
      <c r="R2451" t="str">
        <f t="shared" si="233"/>
        <v>small batch</v>
      </c>
      <c r="S2451" s="10">
        <f t="shared" si="230"/>
        <v>41943.142534722225</v>
      </c>
      <c r="T2451" s="10">
        <f t="shared" si="231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6">
        <f t="shared" si="228"/>
        <v>149.31</v>
      </c>
      <c r="N2452" t="b">
        <v>1</v>
      </c>
      <c r="O2452" t="s">
        <v>8298</v>
      </c>
      <c r="P2452">
        <f t="shared" si="229"/>
        <v>102</v>
      </c>
      <c r="Q2452" t="str">
        <f t="shared" si="232"/>
        <v>food</v>
      </c>
      <c r="R2452" t="str">
        <f t="shared" si="233"/>
        <v>small batch</v>
      </c>
      <c r="S2452" s="10">
        <f t="shared" si="230"/>
        <v>41902.07240740741</v>
      </c>
      <c r="T2452" s="10">
        <f t="shared" si="231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6">
        <f t="shared" si="228"/>
        <v>62.07</v>
      </c>
      <c r="N2453" t="b">
        <v>1</v>
      </c>
      <c r="O2453" t="s">
        <v>8298</v>
      </c>
      <c r="P2453">
        <f t="shared" si="229"/>
        <v>115</v>
      </c>
      <c r="Q2453" t="str">
        <f t="shared" si="232"/>
        <v>food</v>
      </c>
      <c r="R2453" t="str">
        <f t="shared" si="233"/>
        <v>small batch</v>
      </c>
      <c r="S2453" s="10">
        <f t="shared" si="230"/>
        <v>42779.908449074079</v>
      </c>
      <c r="T2453" s="10">
        <f t="shared" si="231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6">
        <f t="shared" si="228"/>
        <v>53.4</v>
      </c>
      <c r="N2454" t="b">
        <v>1</v>
      </c>
      <c r="O2454" t="s">
        <v>8298</v>
      </c>
      <c r="P2454">
        <f t="shared" si="229"/>
        <v>134</v>
      </c>
      <c r="Q2454" t="str">
        <f t="shared" si="232"/>
        <v>food</v>
      </c>
      <c r="R2454" t="str">
        <f t="shared" si="233"/>
        <v>small batch</v>
      </c>
      <c r="S2454" s="10">
        <f t="shared" si="230"/>
        <v>42338.84375</v>
      </c>
      <c r="T2454" s="10">
        <f t="shared" si="231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6">
        <f t="shared" si="228"/>
        <v>69.27</v>
      </c>
      <c r="N2455" t="b">
        <v>1</v>
      </c>
      <c r="O2455" t="s">
        <v>8298</v>
      </c>
      <c r="P2455">
        <f t="shared" si="229"/>
        <v>155</v>
      </c>
      <c r="Q2455" t="str">
        <f t="shared" si="232"/>
        <v>food</v>
      </c>
      <c r="R2455" t="str">
        <f t="shared" si="233"/>
        <v>small batch</v>
      </c>
      <c r="S2455" s="10">
        <f t="shared" si="230"/>
        <v>42738.692233796297</v>
      </c>
      <c r="T2455" s="10">
        <f t="shared" si="231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6">
        <f t="shared" si="228"/>
        <v>271.51</v>
      </c>
      <c r="N2456" t="b">
        <v>1</v>
      </c>
      <c r="O2456" t="s">
        <v>8298</v>
      </c>
      <c r="P2456">
        <f t="shared" si="229"/>
        <v>101</v>
      </c>
      <c r="Q2456" t="str">
        <f t="shared" si="232"/>
        <v>food</v>
      </c>
      <c r="R2456" t="str">
        <f t="shared" si="233"/>
        <v>small batch</v>
      </c>
      <c r="S2456" s="10">
        <f t="shared" si="230"/>
        <v>42770.201481481476</v>
      </c>
      <c r="T2456" s="10">
        <f t="shared" si="231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6">
        <f t="shared" si="228"/>
        <v>34.130000000000003</v>
      </c>
      <c r="N2457" t="b">
        <v>1</v>
      </c>
      <c r="O2457" t="s">
        <v>8298</v>
      </c>
      <c r="P2457">
        <f t="shared" si="229"/>
        <v>182</v>
      </c>
      <c r="Q2457" t="str">
        <f t="shared" si="232"/>
        <v>food</v>
      </c>
      <c r="R2457" t="str">
        <f t="shared" si="233"/>
        <v>small batch</v>
      </c>
      <c r="S2457" s="10">
        <f t="shared" si="230"/>
        <v>42452.781828703708</v>
      </c>
      <c r="T2457" s="10">
        <f t="shared" si="231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6">
        <f t="shared" si="228"/>
        <v>40.49</v>
      </c>
      <c r="N2458" t="b">
        <v>1</v>
      </c>
      <c r="O2458" t="s">
        <v>8298</v>
      </c>
      <c r="P2458">
        <f t="shared" si="229"/>
        <v>181</v>
      </c>
      <c r="Q2458" t="str">
        <f t="shared" si="232"/>
        <v>food</v>
      </c>
      <c r="R2458" t="str">
        <f t="shared" si="233"/>
        <v>small batch</v>
      </c>
      <c r="S2458" s="10">
        <f t="shared" si="230"/>
        <v>42761.961099537039</v>
      </c>
      <c r="T2458" s="10">
        <f t="shared" si="231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6">
        <f t="shared" si="228"/>
        <v>189.76</v>
      </c>
      <c r="N2459" t="b">
        <v>1</v>
      </c>
      <c r="O2459" t="s">
        <v>8298</v>
      </c>
      <c r="P2459">
        <f t="shared" si="229"/>
        <v>102</v>
      </c>
      <c r="Q2459" t="str">
        <f t="shared" si="232"/>
        <v>food</v>
      </c>
      <c r="R2459" t="str">
        <f t="shared" si="233"/>
        <v>small batch</v>
      </c>
      <c r="S2459" s="10">
        <f t="shared" si="230"/>
        <v>42423.602500000001</v>
      </c>
      <c r="T2459" s="10">
        <f t="shared" si="231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6">
        <f t="shared" si="228"/>
        <v>68.86</v>
      </c>
      <c r="N2460" t="b">
        <v>1</v>
      </c>
      <c r="O2460" t="s">
        <v>8298</v>
      </c>
      <c r="P2460">
        <f t="shared" si="229"/>
        <v>110</v>
      </c>
      <c r="Q2460" t="str">
        <f t="shared" si="232"/>
        <v>food</v>
      </c>
      <c r="R2460" t="str">
        <f t="shared" si="233"/>
        <v>small batch</v>
      </c>
      <c r="S2460" s="10">
        <f t="shared" si="230"/>
        <v>42495.871736111112</v>
      </c>
      <c r="T2460" s="10">
        <f t="shared" si="231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6">
        <f t="shared" si="228"/>
        <v>108.78</v>
      </c>
      <c r="N2461" t="b">
        <v>1</v>
      </c>
      <c r="O2461" t="s">
        <v>8298</v>
      </c>
      <c r="P2461">
        <f t="shared" si="229"/>
        <v>102</v>
      </c>
      <c r="Q2461" t="str">
        <f t="shared" si="232"/>
        <v>food</v>
      </c>
      <c r="R2461" t="str">
        <f t="shared" si="233"/>
        <v>small batch</v>
      </c>
      <c r="S2461" s="10">
        <f t="shared" si="230"/>
        <v>42407.637557870374</v>
      </c>
      <c r="T2461" s="10">
        <f t="shared" si="231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6">
        <f t="shared" si="228"/>
        <v>125.99</v>
      </c>
      <c r="N2462" t="b">
        <v>1</v>
      </c>
      <c r="O2462" t="s">
        <v>8298</v>
      </c>
      <c r="P2462">
        <f t="shared" si="229"/>
        <v>101</v>
      </c>
      <c r="Q2462" t="str">
        <f t="shared" si="232"/>
        <v>food</v>
      </c>
      <c r="R2462" t="str">
        <f t="shared" si="233"/>
        <v>small batch</v>
      </c>
      <c r="S2462" s="10">
        <f t="shared" si="230"/>
        <v>42704.187118055561</v>
      </c>
      <c r="T2462" s="10">
        <f t="shared" si="231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6">
        <f t="shared" si="228"/>
        <v>90.52</v>
      </c>
      <c r="N2463" t="b">
        <v>1</v>
      </c>
      <c r="O2463" t="s">
        <v>8279</v>
      </c>
      <c r="P2463">
        <f t="shared" si="229"/>
        <v>104</v>
      </c>
      <c r="Q2463" t="str">
        <f t="shared" si="232"/>
        <v>music</v>
      </c>
      <c r="R2463" t="str">
        <f t="shared" si="233"/>
        <v>indie rock</v>
      </c>
      <c r="S2463" s="10">
        <f t="shared" si="230"/>
        <v>40784.012696759259</v>
      </c>
      <c r="T2463" s="10">
        <f t="shared" si="231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6">
        <f t="shared" si="228"/>
        <v>28.88</v>
      </c>
      <c r="N2464" t="b">
        <v>1</v>
      </c>
      <c r="O2464" t="s">
        <v>8279</v>
      </c>
      <c r="P2464">
        <f t="shared" si="229"/>
        <v>111</v>
      </c>
      <c r="Q2464" t="str">
        <f t="shared" si="232"/>
        <v>music</v>
      </c>
      <c r="R2464" t="str">
        <f t="shared" si="233"/>
        <v>indie rock</v>
      </c>
      <c r="S2464" s="10">
        <f t="shared" si="230"/>
        <v>41089.186296296299</v>
      </c>
      <c r="T2464" s="10">
        <f t="shared" si="231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6">
        <f t="shared" si="228"/>
        <v>31</v>
      </c>
      <c r="N2465" t="b">
        <v>1</v>
      </c>
      <c r="O2465" t="s">
        <v>8279</v>
      </c>
      <c r="P2465">
        <f t="shared" si="229"/>
        <v>116</v>
      </c>
      <c r="Q2465" t="str">
        <f t="shared" si="232"/>
        <v>music</v>
      </c>
      <c r="R2465" t="str">
        <f t="shared" si="233"/>
        <v>indie rock</v>
      </c>
      <c r="S2465" s="10">
        <f t="shared" si="230"/>
        <v>41341.111400462964</v>
      </c>
      <c r="T2465" s="10">
        <f t="shared" si="231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6">
        <f t="shared" si="228"/>
        <v>51.67</v>
      </c>
      <c r="N2466" t="b">
        <v>1</v>
      </c>
      <c r="O2466" t="s">
        <v>8279</v>
      </c>
      <c r="P2466">
        <f t="shared" si="229"/>
        <v>111</v>
      </c>
      <c r="Q2466" t="str">
        <f t="shared" si="232"/>
        <v>music</v>
      </c>
      <c r="R2466" t="str">
        <f t="shared" si="233"/>
        <v>indie rock</v>
      </c>
      <c r="S2466" s="10">
        <f t="shared" si="230"/>
        <v>42248.90042824074</v>
      </c>
      <c r="T2466" s="10">
        <f t="shared" si="231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6">
        <f t="shared" si="228"/>
        <v>26.27</v>
      </c>
      <c r="N2467" t="b">
        <v>1</v>
      </c>
      <c r="O2467" t="s">
        <v>8279</v>
      </c>
      <c r="P2467">
        <f t="shared" si="229"/>
        <v>180</v>
      </c>
      <c r="Q2467" t="str">
        <f t="shared" si="232"/>
        <v>music</v>
      </c>
      <c r="R2467" t="str">
        <f t="shared" si="233"/>
        <v>indie rock</v>
      </c>
      <c r="S2467" s="10">
        <f t="shared" si="230"/>
        <v>41145.719305555554</v>
      </c>
      <c r="T2467" s="10">
        <f t="shared" si="231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6">
        <f t="shared" si="228"/>
        <v>48.08</v>
      </c>
      <c r="N2468" t="b">
        <v>1</v>
      </c>
      <c r="O2468" t="s">
        <v>8279</v>
      </c>
      <c r="P2468">
        <f t="shared" si="229"/>
        <v>100</v>
      </c>
      <c r="Q2468" t="str">
        <f t="shared" si="232"/>
        <v>music</v>
      </c>
      <c r="R2468" t="str">
        <f t="shared" si="233"/>
        <v>indie rock</v>
      </c>
      <c r="S2468" s="10">
        <f t="shared" si="230"/>
        <v>41373.102465277778</v>
      </c>
      <c r="T2468" s="10">
        <f t="shared" si="231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6">
        <f t="shared" si="228"/>
        <v>27.56</v>
      </c>
      <c r="N2469" t="b">
        <v>1</v>
      </c>
      <c r="O2469" t="s">
        <v>8279</v>
      </c>
      <c r="P2469">
        <f t="shared" si="229"/>
        <v>119</v>
      </c>
      <c r="Q2469" t="str">
        <f t="shared" si="232"/>
        <v>music</v>
      </c>
      <c r="R2469" t="str">
        <f t="shared" si="233"/>
        <v>indie rock</v>
      </c>
      <c r="S2469" s="10">
        <f t="shared" si="230"/>
        <v>41025.874201388891</v>
      </c>
      <c r="T2469" s="10">
        <f t="shared" si="231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6">
        <f t="shared" si="228"/>
        <v>36.97</v>
      </c>
      <c r="N2470" t="b">
        <v>1</v>
      </c>
      <c r="O2470" t="s">
        <v>8279</v>
      </c>
      <c r="P2470">
        <f t="shared" si="229"/>
        <v>107</v>
      </c>
      <c r="Q2470" t="str">
        <f t="shared" si="232"/>
        <v>music</v>
      </c>
      <c r="R2470" t="str">
        <f t="shared" si="233"/>
        <v>indie rock</v>
      </c>
      <c r="S2470" s="10">
        <f t="shared" si="230"/>
        <v>41174.154178240737</v>
      </c>
      <c r="T2470" s="10">
        <f t="shared" si="231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6">
        <f t="shared" si="228"/>
        <v>29.02</v>
      </c>
      <c r="N2471" t="b">
        <v>1</v>
      </c>
      <c r="O2471" t="s">
        <v>8279</v>
      </c>
      <c r="P2471">
        <f t="shared" si="229"/>
        <v>114</v>
      </c>
      <c r="Q2471" t="str">
        <f t="shared" si="232"/>
        <v>music</v>
      </c>
      <c r="R2471" t="str">
        <f t="shared" si="233"/>
        <v>indie rock</v>
      </c>
      <c r="S2471" s="10">
        <f t="shared" si="230"/>
        <v>40557.429733796293</v>
      </c>
      <c r="T2471" s="10">
        <f t="shared" si="231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6">
        <f t="shared" si="228"/>
        <v>28.66</v>
      </c>
      <c r="N2472" t="b">
        <v>1</v>
      </c>
      <c r="O2472" t="s">
        <v>8279</v>
      </c>
      <c r="P2472">
        <f t="shared" si="229"/>
        <v>103</v>
      </c>
      <c r="Q2472" t="str">
        <f t="shared" si="232"/>
        <v>music</v>
      </c>
      <c r="R2472" t="str">
        <f t="shared" si="233"/>
        <v>indie rock</v>
      </c>
      <c r="S2472" s="10">
        <f t="shared" si="230"/>
        <v>41023.07471064815</v>
      </c>
      <c r="T2472" s="10">
        <f t="shared" si="231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6">
        <f t="shared" si="228"/>
        <v>37.65</v>
      </c>
      <c r="N2473" t="b">
        <v>1</v>
      </c>
      <c r="O2473" t="s">
        <v>8279</v>
      </c>
      <c r="P2473">
        <f t="shared" si="229"/>
        <v>128</v>
      </c>
      <c r="Q2473" t="str">
        <f t="shared" si="232"/>
        <v>music</v>
      </c>
      <c r="R2473" t="str">
        <f t="shared" si="233"/>
        <v>indie rock</v>
      </c>
      <c r="S2473" s="10">
        <f t="shared" si="230"/>
        <v>40893.992962962962</v>
      </c>
      <c r="T2473" s="10">
        <f t="shared" si="231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6">
        <f t="shared" si="228"/>
        <v>97.9</v>
      </c>
      <c r="N2474" t="b">
        <v>1</v>
      </c>
      <c r="O2474" t="s">
        <v>8279</v>
      </c>
      <c r="P2474">
        <f t="shared" si="229"/>
        <v>136</v>
      </c>
      <c r="Q2474" t="str">
        <f t="shared" si="232"/>
        <v>music</v>
      </c>
      <c r="R2474" t="str">
        <f t="shared" si="233"/>
        <v>indie rock</v>
      </c>
      <c r="S2474" s="10">
        <f t="shared" si="230"/>
        <v>40354.11550925926</v>
      </c>
      <c r="T2474" s="10">
        <f t="shared" si="231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6">
        <f t="shared" si="228"/>
        <v>42.55</v>
      </c>
      <c r="N2475" t="b">
        <v>1</v>
      </c>
      <c r="O2475" t="s">
        <v>8279</v>
      </c>
      <c r="P2475">
        <f t="shared" si="229"/>
        <v>100</v>
      </c>
      <c r="Q2475" t="str">
        <f t="shared" si="232"/>
        <v>music</v>
      </c>
      <c r="R2475" t="str">
        <f t="shared" si="233"/>
        <v>indie rock</v>
      </c>
      <c r="S2475" s="10">
        <f t="shared" si="230"/>
        <v>41193.748483796298</v>
      </c>
      <c r="T2475" s="10">
        <f t="shared" si="231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6">
        <f t="shared" si="228"/>
        <v>131.58000000000001</v>
      </c>
      <c r="N2476" t="b">
        <v>1</v>
      </c>
      <c r="O2476" t="s">
        <v>8279</v>
      </c>
      <c r="P2476">
        <f t="shared" si="229"/>
        <v>100</v>
      </c>
      <c r="Q2476" t="str">
        <f t="shared" si="232"/>
        <v>music</v>
      </c>
      <c r="R2476" t="str">
        <f t="shared" si="233"/>
        <v>indie rock</v>
      </c>
      <c r="S2476" s="10">
        <f t="shared" si="230"/>
        <v>40417.011296296296</v>
      </c>
      <c r="T2476" s="10">
        <f t="shared" si="231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6">
        <f t="shared" si="228"/>
        <v>32.32</v>
      </c>
      <c r="N2477" t="b">
        <v>1</v>
      </c>
      <c r="O2477" t="s">
        <v>8279</v>
      </c>
      <c r="P2477">
        <f t="shared" si="229"/>
        <v>105</v>
      </c>
      <c r="Q2477" t="str">
        <f t="shared" si="232"/>
        <v>music</v>
      </c>
      <c r="R2477" t="str">
        <f t="shared" si="233"/>
        <v>indie rock</v>
      </c>
      <c r="S2477" s="10">
        <f t="shared" si="230"/>
        <v>40310.287673611114</v>
      </c>
      <c r="T2477" s="10">
        <f t="shared" si="231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6">
        <f t="shared" si="228"/>
        <v>61.1</v>
      </c>
      <c r="N2478" t="b">
        <v>1</v>
      </c>
      <c r="O2478" t="s">
        <v>8279</v>
      </c>
      <c r="P2478">
        <f t="shared" si="229"/>
        <v>105</v>
      </c>
      <c r="Q2478" t="str">
        <f t="shared" si="232"/>
        <v>music</v>
      </c>
      <c r="R2478" t="str">
        <f t="shared" si="233"/>
        <v>indie rock</v>
      </c>
      <c r="S2478" s="10">
        <f t="shared" si="230"/>
        <v>41913.328356481477</v>
      </c>
      <c r="T2478" s="10">
        <f t="shared" si="231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6">
        <f t="shared" si="228"/>
        <v>31.34</v>
      </c>
      <c r="N2479" t="b">
        <v>1</v>
      </c>
      <c r="O2479" t="s">
        <v>8279</v>
      </c>
      <c r="P2479">
        <f t="shared" si="229"/>
        <v>171</v>
      </c>
      <c r="Q2479" t="str">
        <f t="shared" si="232"/>
        <v>music</v>
      </c>
      <c r="R2479" t="str">
        <f t="shared" si="233"/>
        <v>indie rock</v>
      </c>
      <c r="S2479" s="10">
        <f t="shared" si="230"/>
        <v>41088.691493055558</v>
      </c>
      <c r="T2479" s="10">
        <f t="shared" si="231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6">
        <f t="shared" si="228"/>
        <v>129.11000000000001</v>
      </c>
      <c r="N2480" t="b">
        <v>1</v>
      </c>
      <c r="O2480" t="s">
        <v>8279</v>
      </c>
      <c r="P2480">
        <f t="shared" si="229"/>
        <v>128</v>
      </c>
      <c r="Q2480" t="str">
        <f t="shared" si="232"/>
        <v>music</v>
      </c>
      <c r="R2480" t="str">
        <f t="shared" si="233"/>
        <v>indie rock</v>
      </c>
      <c r="S2480" s="10">
        <f t="shared" si="230"/>
        <v>41257.950381944444</v>
      </c>
      <c r="T2480" s="10">
        <f t="shared" si="231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6">
        <f t="shared" si="228"/>
        <v>25.02</v>
      </c>
      <c r="N2481" t="b">
        <v>1</v>
      </c>
      <c r="O2481" t="s">
        <v>8279</v>
      </c>
      <c r="P2481">
        <f t="shared" si="229"/>
        <v>133</v>
      </c>
      <c r="Q2481" t="str">
        <f t="shared" si="232"/>
        <v>music</v>
      </c>
      <c r="R2481" t="str">
        <f t="shared" si="233"/>
        <v>indie rock</v>
      </c>
      <c r="S2481" s="10">
        <f t="shared" si="230"/>
        <v>41107.726782407408</v>
      </c>
      <c r="T2481" s="10">
        <f t="shared" si="231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6">
        <f t="shared" si="228"/>
        <v>250</v>
      </c>
      <c r="N2482" t="b">
        <v>1</v>
      </c>
      <c r="O2482" t="s">
        <v>8279</v>
      </c>
      <c r="P2482">
        <f t="shared" si="229"/>
        <v>100</v>
      </c>
      <c r="Q2482" t="str">
        <f t="shared" si="232"/>
        <v>music</v>
      </c>
      <c r="R2482" t="str">
        <f t="shared" si="233"/>
        <v>indie rock</v>
      </c>
      <c r="S2482" s="10">
        <f t="shared" si="230"/>
        <v>42227.936157407406</v>
      </c>
      <c r="T2482" s="10">
        <f t="shared" si="231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6">
        <f t="shared" si="228"/>
        <v>47.54</v>
      </c>
      <c r="N2483" t="b">
        <v>1</v>
      </c>
      <c r="O2483" t="s">
        <v>8279</v>
      </c>
      <c r="P2483">
        <f t="shared" si="229"/>
        <v>113</v>
      </c>
      <c r="Q2483" t="str">
        <f t="shared" si="232"/>
        <v>music</v>
      </c>
      <c r="R2483" t="str">
        <f t="shared" si="233"/>
        <v>indie rock</v>
      </c>
      <c r="S2483" s="10">
        <f t="shared" si="230"/>
        <v>40999.645925925928</v>
      </c>
      <c r="T2483" s="10">
        <f t="shared" si="231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6">
        <f t="shared" si="228"/>
        <v>40.04</v>
      </c>
      <c r="N2484" t="b">
        <v>1</v>
      </c>
      <c r="O2484" t="s">
        <v>8279</v>
      </c>
      <c r="P2484">
        <f t="shared" si="229"/>
        <v>100</v>
      </c>
      <c r="Q2484" t="str">
        <f t="shared" si="232"/>
        <v>music</v>
      </c>
      <c r="R2484" t="str">
        <f t="shared" si="233"/>
        <v>indie rock</v>
      </c>
      <c r="S2484" s="10">
        <f t="shared" si="230"/>
        <v>40711.782210648147</v>
      </c>
      <c r="T2484" s="10">
        <f t="shared" si="231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6">
        <f t="shared" si="228"/>
        <v>65.84</v>
      </c>
      <c r="N2485" t="b">
        <v>1</v>
      </c>
      <c r="O2485" t="s">
        <v>8279</v>
      </c>
      <c r="P2485">
        <f t="shared" si="229"/>
        <v>114</v>
      </c>
      <c r="Q2485" t="str">
        <f t="shared" si="232"/>
        <v>music</v>
      </c>
      <c r="R2485" t="str">
        <f t="shared" si="233"/>
        <v>indie rock</v>
      </c>
      <c r="S2485" s="10">
        <f t="shared" si="230"/>
        <v>40970.750034722223</v>
      </c>
      <c r="T2485" s="10">
        <f t="shared" si="231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6">
        <f t="shared" si="228"/>
        <v>46.4</v>
      </c>
      <c r="N2486" t="b">
        <v>1</v>
      </c>
      <c r="O2486" t="s">
        <v>8279</v>
      </c>
      <c r="P2486">
        <f t="shared" si="229"/>
        <v>119</v>
      </c>
      <c r="Q2486" t="str">
        <f t="shared" si="232"/>
        <v>music</v>
      </c>
      <c r="R2486" t="str">
        <f t="shared" si="233"/>
        <v>indie rock</v>
      </c>
      <c r="S2486" s="10">
        <f t="shared" si="230"/>
        <v>40771.916701388887</v>
      </c>
      <c r="T2486" s="10">
        <f t="shared" si="231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6">
        <f t="shared" si="228"/>
        <v>50.37</v>
      </c>
      <c r="N2487" t="b">
        <v>1</v>
      </c>
      <c r="O2487" t="s">
        <v>8279</v>
      </c>
      <c r="P2487">
        <f t="shared" si="229"/>
        <v>103</v>
      </c>
      <c r="Q2487" t="str">
        <f t="shared" si="232"/>
        <v>music</v>
      </c>
      <c r="R2487" t="str">
        <f t="shared" si="233"/>
        <v>indie rock</v>
      </c>
      <c r="S2487" s="10">
        <f t="shared" si="230"/>
        <v>40793.998599537037</v>
      </c>
      <c r="T2487" s="10">
        <f t="shared" si="231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6">
        <f t="shared" si="228"/>
        <v>26.57</v>
      </c>
      <c r="N2488" t="b">
        <v>1</v>
      </c>
      <c r="O2488" t="s">
        <v>8279</v>
      </c>
      <c r="P2488">
        <f t="shared" si="229"/>
        <v>266</v>
      </c>
      <c r="Q2488" t="str">
        <f t="shared" si="232"/>
        <v>music</v>
      </c>
      <c r="R2488" t="str">
        <f t="shared" si="233"/>
        <v>indie rock</v>
      </c>
      <c r="S2488" s="10">
        <f t="shared" si="230"/>
        <v>40991.708055555559</v>
      </c>
      <c r="T2488" s="10">
        <f t="shared" si="231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6">
        <f t="shared" si="228"/>
        <v>39.49</v>
      </c>
      <c r="N2489" t="b">
        <v>1</v>
      </c>
      <c r="O2489" t="s">
        <v>8279</v>
      </c>
      <c r="P2489">
        <f t="shared" si="229"/>
        <v>100</v>
      </c>
      <c r="Q2489" t="str">
        <f t="shared" si="232"/>
        <v>music</v>
      </c>
      <c r="R2489" t="str">
        <f t="shared" si="233"/>
        <v>indie rock</v>
      </c>
      <c r="S2489" s="10">
        <f t="shared" si="230"/>
        <v>41026.083298611113</v>
      </c>
      <c r="T2489" s="10">
        <f t="shared" si="231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6">
        <f t="shared" si="228"/>
        <v>49.25</v>
      </c>
      <c r="N2490" t="b">
        <v>1</v>
      </c>
      <c r="O2490" t="s">
        <v>8279</v>
      </c>
      <c r="P2490">
        <f t="shared" si="229"/>
        <v>107</v>
      </c>
      <c r="Q2490" t="str">
        <f t="shared" si="232"/>
        <v>music</v>
      </c>
      <c r="R2490" t="str">
        <f t="shared" si="233"/>
        <v>indie rock</v>
      </c>
      <c r="S2490" s="10">
        <f t="shared" si="230"/>
        <v>40833.633194444446</v>
      </c>
      <c r="T2490" s="10">
        <f t="shared" si="231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6">
        <f t="shared" si="228"/>
        <v>62.38</v>
      </c>
      <c r="N2491" t="b">
        <v>1</v>
      </c>
      <c r="O2491" t="s">
        <v>8279</v>
      </c>
      <c r="P2491">
        <f t="shared" si="229"/>
        <v>134</v>
      </c>
      <c r="Q2491" t="str">
        <f t="shared" si="232"/>
        <v>music</v>
      </c>
      <c r="R2491" t="str">
        <f t="shared" si="233"/>
        <v>indie rock</v>
      </c>
      <c r="S2491" s="10">
        <f t="shared" si="230"/>
        <v>41373.690266203703</v>
      </c>
      <c r="T2491" s="10">
        <f t="shared" si="231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6">
        <f t="shared" si="228"/>
        <v>37.94</v>
      </c>
      <c r="N2492" t="b">
        <v>1</v>
      </c>
      <c r="O2492" t="s">
        <v>8279</v>
      </c>
      <c r="P2492">
        <f t="shared" si="229"/>
        <v>121</v>
      </c>
      <c r="Q2492" t="str">
        <f t="shared" si="232"/>
        <v>music</v>
      </c>
      <c r="R2492" t="str">
        <f t="shared" si="233"/>
        <v>indie rock</v>
      </c>
      <c r="S2492" s="10">
        <f t="shared" si="230"/>
        <v>41023.227731481478</v>
      </c>
      <c r="T2492" s="10">
        <f t="shared" si="231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6">
        <f t="shared" si="228"/>
        <v>51.6</v>
      </c>
      <c r="N2493" t="b">
        <v>1</v>
      </c>
      <c r="O2493" t="s">
        <v>8279</v>
      </c>
      <c r="P2493">
        <f t="shared" si="229"/>
        <v>103</v>
      </c>
      <c r="Q2493" t="str">
        <f t="shared" si="232"/>
        <v>music</v>
      </c>
      <c r="R2493" t="str">
        <f t="shared" si="233"/>
        <v>indie rock</v>
      </c>
      <c r="S2493" s="10">
        <f t="shared" si="230"/>
        <v>40542.839282407411</v>
      </c>
      <c r="T2493" s="10">
        <f t="shared" si="231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6">
        <f t="shared" si="228"/>
        <v>27.78</v>
      </c>
      <c r="N2494" t="b">
        <v>1</v>
      </c>
      <c r="O2494" t="s">
        <v>8279</v>
      </c>
      <c r="P2494">
        <f t="shared" si="229"/>
        <v>125</v>
      </c>
      <c r="Q2494" t="str">
        <f t="shared" si="232"/>
        <v>music</v>
      </c>
      <c r="R2494" t="str">
        <f t="shared" si="233"/>
        <v>indie rock</v>
      </c>
      <c r="S2494" s="10">
        <f t="shared" si="230"/>
        <v>41024.985972222225</v>
      </c>
      <c r="T2494" s="10">
        <f t="shared" si="231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6">
        <f t="shared" si="228"/>
        <v>99.38</v>
      </c>
      <c r="N2495" t="b">
        <v>1</v>
      </c>
      <c r="O2495" t="s">
        <v>8279</v>
      </c>
      <c r="P2495">
        <f t="shared" si="229"/>
        <v>129</v>
      </c>
      <c r="Q2495" t="str">
        <f t="shared" si="232"/>
        <v>music</v>
      </c>
      <c r="R2495" t="str">
        <f t="shared" si="233"/>
        <v>indie rock</v>
      </c>
      <c r="S2495" s="10">
        <f t="shared" si="230"/>
        <v>41348.168287037035</v>
      </c>
      <c r="T2495" s="10">
        <f t="shared" si="231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6">
        <f t="shared" si="228"/>
        <v>38.85</v>
      </c>
      <c r="N2496" t="b">
        <v>1</v>
      </c>
      <c r="O2496" t="s">
        <v>8279</v>
      </c>
      <c r="P2496">
        <f t="shared" si="229"/>
        <v>101</v>
      </c>
      <c r="Q2496" t="str">
        <f t="shared" si="232"/>
        <v>music</v>
      </c>
      <c r="R2496" t="str">
        <f t="shared" si="233"/>
        <v>indie rock</v>
      </c>
      <c r="S2496" s="10">
        <f t="shared" si="230"/>
        <v>41022.645185185182</v>
      </c>
      <c r="T2496" s="10">
        <f t="shared" si="231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6">
        <f t="shared" si="228"/>
        <v>45.55</v>
      </c>
      <c r="N2497" t="b">
        <v>1</v>
      </c>
      <c r="O2497" t="s">
        <v>8279</v>
      </c>
      <c r="P2497">
        <f t="shared" si="229"/>
        <v>128</v>
      </c>
      <c r="Q2497" t="str">
        <f t="shared" si="232"/>
        <v>music</v>
      </c>
      <c r="R2497" t="str">
        <f t="shared" si="233"/>
        <v>indie rock</v>
      </c>
      <c r="S2497" s="10">
        <f t="shared" si="230"/>
        <v>41036.946469907409</v>
      </c>
      <c r="T2497" s="10">
        <f t="shared" si="231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6">
        <f t="shared" ref="M2498:M2561" si="234">ROUND(SUM(E2498/L2498),2)</f>
        <v>600</v>
      </c>
      <c r="N2498" t="b">
        <v>1</v>
      </c>
      <c r="O2498" t="s">
        <v>8279</v>
      </c>
      <c r="P2498">
        <f t="shared" ref="P2498:P2561" si="235">+ROUND(SUM(E2498/D2498)*100,0)</f>
        <v>100</v>
      </c>
      <c r="Q2498" t="str">
        <f t="shared" si="232"/>
        <v>music</v>
      </c>
      <c r="R2498" t="str">
        <f t="shared" si="233"/>
        <v>indie rock</v>
      </c>
      <c r="S2498" s="10">
        <f t="shared" ref="S2498:S2561" si="236">(((J2498/60)/60)/24)+DATE(1970,1,1)</f>
        <v>41327.996435185189</v>
      </c>
      <c r="T2498" s="10">
        <f t="shared" ref="T2498:T2561" si="237"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6">
        <f t="shared" si="234"/>
        <v>80.55</v>
      </c>
      <c r="N2499" t="b">
        <v>1</v>
      </c>
      <c r="O2499" t="s">
        <v>8279</v>
      </c>
      <c r="P2499">
        <f t="shared" si="235"/>
        <v>113</v>
      </c>
      <c r="Q2499" t="str">
        <f t="shared" ref="Q2499:Q2562" si="238">LEFT(O2499,FIND("/",O2499)-1)</f>
        <v>music</v>
      </c>
      <c r="R2499" t="str">
        <f t="shared" ref="R2499:R2562" si="239">RIGHT(O2499,LEN(O2499)-FIND("/",O2499))</f>
        <v>indie rock</v>
      </c>
      <c r="S2499" s="10">
        <f t="shared" si="236"/>
        <v>40730.878912037035</v>
      </c>
      <c r="T2499" s="10">
        <f t="shared" si="237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6">
        <f t="shared" si="234"/>
        <v>52.8</v>
      </c>
      <c r="N2500" t="b">
        <v>1</v>
      </c>
      <c r="O2500" t="s">
        <v>8279</v>
      </c>
      <c r="P2500">
        <f t="shared" si="235"/>
        <v>106</v>
      </c>
      <c r="Q2500" t="str">
        <f t="shared" si="238"/>
        <v>music</v>
      </c>
      <c r="R2500" t="str">
        <f t="shared" si="239"/>
        <v>indie rock</v>
      </c>
      <c r="S2500" s="10">
        <f t="shared" si="236"/>
        <v>42017.967442129629</v>
      </c>
      <c r="T2500" s="10">
        <f t="shared" si="237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6">
        <f t="shared" si="234"/>
        <v>47.68</v>
      </c>
      <c r="N2501" t="b">
        <v>1</v>
      </c>
      <c r="O2501" t="s">
        <v>8279</v>
      </c>
      <c r="P2501">
        <f t="shared" si="235"/>
        <v>203</v>
      </c>
      <c r="Q2501" t="str">
        <f t="shared" si="238"/>
        <v>music</v>
      </c>
      <c r="R2501" t="str">
        <f t="shared" si="239"/>
        <v>indie rock</v>
      </c>
      <c r="S2501" s="10">
        <f t="shared" si="236"/>
        <v>41226.648576388885</v>
      </c>
      <c r="T2501" s="10">
        <f t="shared" si="237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6">
        <f t="shared" si="234"/>
        <v>23.45</v>
      </c>
      <c r="N2502" t="b">
        <v>1</v>
      </c>
      <c r="O2502" t="s">
        <v>8279</v>
      </c>
      <c r="P2502">
        <f t="shared" si="235"/>
        <v>113</v>
      </c>
      <c r="Q2502" t="str">
        <f t="shared" si="238"/>
        <v>music</v>
      </c>
      <c r="R2502" t="str">
        <f t="shared" si="239"/>
        <v>indie rock</v>
      </c>
      <c r="S2502" s="10">
        <f t="shared" si="236"/>
        <v>41053.772858796299</v>
      </c>
      <c r="T2502" s="10">
        <f t="shared" si="237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6">
        <f t="shared" si="234"/>
        <v>40.14</v>
      </c>
      <c r="N2503" t="b">
        <v>0</v>
      </c>
      <c r="O2503" t="s">
        <v>8299</v>
      </c>
      <c r="P2503">
        <f t="shared" si="235"/>
        <v>3</v>
      </c>
      <c r="Q2503" t="str">
        <f t="shared" si="238"/>
        <v>food</v>
      </c>
      <c r="R2503" t="str">
        <f t="shared" si="239"/>
        <v>restaurants</v>
      </c>
      <c r="S2503" s="10">
        <f t="shared" si="236"/>
        <v>42244.776666666665</v>
      </c>
      <c r="T2503" s="10">
        <f t="shared" si="237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6">
        <f t="shared" si="234"/>
        <v>17.2</v>
      </c>
      <c r="N2504" t="b">
        <v>0</v>
      </c>
      <c r="O2504" t="s">
        <v>8299</v>
      </c>
      <c r="P2504">
        <f t="shared" si="235"/>
        <v>0</v>
      </c>
      <c r="Q2504" t="str">
        <f t="shared" si="238"/>
        <v>food</v>
      </c>
      <c r="R2504" t="str">
        <f t="shared" si="239"/>
        <v>restaurants</v>
      </c>
      <c r="S2504" s="10">
        <f t="shared" si="236"/>
        <v>41858.825439814813</v>
      </c>
      <c r="T2504" s="10">
        <f t="shared" si="237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6" t="e">
        <f t="shared" si="234"/>
        <v>#DIV/0!</v>
      </c>
      <c r="N2505" t="b">
        <v>0</v>
      </c>
      <c r="O2505" t="s">
        <v>8299</v>
      </c>
      <c r="P2505">
        <f t="shared" si="235"/>
        <v>0</v>
      </c>
      <c r="Q2505" t="str">
        <f t="shared" si="238"/>
        <v>food</v>
      </c>
      <c r="R2505" t="str">
        <f t="shared" si="239"/>
        <v>restaurants</v>
      </c>
      <c r="S2505" s="10">
        <f t="shared" si="236"/>
        <v>42498.899398148147</v>
      </c>
      <c r="T2505" s="10">
        <f t="shared" si="237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6" t="e">
        <f t="shared" si="234"/>
        <v>#DIV/0!</v>
      </c>
      <c r="N2506" t="b">
        <v>0</v>
      </c>
      <c r="O2506" t="s">
        <v>8299</v>
      </c>
      <c r="P2506">
        <f t="shared" si="235"/>
        <v>0</v>
      </c>
      <c r="Q2506" t="str">
        <f t="shared" si="238"/>
        <v>food</v>
      </c>
      <c r="R2506" t="str">
        <f t="shared" si="239"/>
        <v>restaurants</v>
      </c>
      <c r="S2506" s="10">
        <f t="shared" si="236"/>
        <v>41928.015439814815</v>
      </c>
      <c r="T2506" s="10">
        <f t="shared" si="237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6" t="e">
        <f t="shared" si="234"/>
        <v>#DIV/0!</v>
      </c>
      <c r="N2507" t="b">
        <v>0</v>
      </c>
      <c r="O2507" t="s">
        <v>8299</v>
      </c>
      <c r="P2507">
        <f t="shared" si="235"/>
        <v>0</v>
      </c>
      <c r="Q2507" t="str">
        <f t="shared" si="238"/>
        <v>food</v>
      </c>
      <c r="R2507" t="str">
        <f t="shared" si="239"/>
        <v>restaurants</v>
      </c>
      <c r="S2507" s="10">
        <f t="shared" si="236"/>
        <v>42047.05574074074</v>
      </c>
      <c r="T2507" s="10">
        <f t="shared" si="237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6">
        <f t="shared" si="234"/>
        <v>15</v>
      </c>
      <c r="N2508" t="b">
        <v>0</v>
      </c>
      <c r="O2508" t="s">
        <v>8299</v>
      </c>
      <c r="P2508">
        <f t="shared" si="235"/>
        <v>1</v>
      </c>
      <c r="Q2508" t="str">
        <f t="shared" si="238"/>
        <v>food</v>
      </c>
      <c r="R2508" t="str">
        <f t="shared" si="239"/>
        <v>restaurants</v>
      </c>
      <c r="S2508" s="10">
        <f t="shared" si="236"/>
        <v>42258.297094907408</v>
      </c>
      <c r="T2508" s="10">
        <f t="shared" si="237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6" t="e">
        <f t="shared" si="234"/>
        <v>#DIV/0!</v>
      </c>
      <c r="N2509" t="b">
        <v>0</v>
      </c>
      <c r="O2509" t="s">
        <v>8299</v>
      </c>
      <c r="P2509">
        <f t="shared" si="235"/>
        <v>0</v>
      </c>
      <c r="Q2509" t="str">
        <f t="shared" si="238"/>
        <v>food</v>
      </c>
      <c r="R2509" t="str">
        <f t="shared" si="239"/>
        <v>restaurants</v>
      </c>
      <c r="S2509" s="10">
        <f t="shared" si="236"/>
        <v>42105.072962962964</v>
      </c>
      <c r="T2509" s="10">
        <f t="shared" si="237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6" t="e">
        <f t="shared" si="234"/>
        <v>#DIV/0!</v>
      </c>
      <c r="N2510" t="b">
        <v>0</v>
      </c>
      <c r="O2510" t="s">
        <v>8299</v>
      </c>
      <c r="P2510">
        <f t="shared" si="235"/>
        <v>0</v>
      </c>
      <c r="Q2510" t="str">
        <f t="shared" si="238"/>
        <v>food</v>
      </c>
      <c r="R2510" t="str">
        <f t="shared" si="239"/>
        <v>restaurants</v>
      </c>
      <c r="S2510" s="10">
        <f t="shared" si="236"/>
        <v>41835.951782407406</v>
      </c>
      <c r="T2510" s="10">
        <f t="shared" si="237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6">
        <f t="shared" si="234"/>
        <v>35.71</v>
      </c>
      <c r="N2511" t="b">
        <v>0</v>
      </c>
      <c r="O2511" t="s">
        <v>8299</v>
      </c>
      <c r="P2511">
        <f t="shared" si="235"/>
        <v>1</v>
      </c>
      <c r="Q2511" t="str">
        <f t="shared" si="238"/>
        <v>food</v>
      </c>
      <c r="R2511" t="str">
        <f t="shared" si="239"/>
        <v>restaurants</v>
      </c>
      <c r="S2511" s="10">
        <f t="shared" si="236"/>
        <v>42058.809594907405</v>
      </c>
      <c r="T2511" s="10">
        <f t="shared" si="237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6">
        <f t="shared" si="234"/>
        <v>37.5</v>
      </c>
      <c r="N2512" t="b">
        <v>0</v>
      </c>
      <c r="O2512" t="s">
        <v>8299</v>
      </c>
      <c r="P2512">
        <f t="shared" si="235"/>
        <v>0</v>
      </c>
      <c r="Q2512" t="str">
        <f t="shared" si="238"/>
        <v>food</v>
      </c>
      <c r="R2512" t="str">
        <f t="shared" si="239"/>
        <v>restaurants</v>
      </c>
      <c r="S2512" s="10">
        <f t="shared" si="236"/>
        <v>42078.997361111105</v>
      </c>
      <c r="T2512" s="10">
        <f t="shared" si="237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6" t="e">
        <f t="shared" si="234"/>
        <v>#DIV/0!</v>
      </c>
      <c r="N2513" t="b">
        <v>0</v>
      </c>
      <c r="O2513" t="s">
        <v>8299</v>
      </c>
      <c r="P2513">
        <f t="shared" si="235"/>
        <v>0</v>
      </c>
      <c r="Q2513" t="str">
        <f t="shared" si="238"/>
        <v>food</v>
      </c>
      <c r="R2513" t="str">
        <f t="shared" si="239"/>
        <v>restaurants</v>
      </c>
      <c r="S2513" s="10">
        <f t="shared" si="236"/>
        <v>42371.446909722217</v>
      </c>
      <c r="T2513" s="10">
        <f t="shared" si="237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6" t="e">
        <f t="shared" si="234"/>
        <v>#DIV/0!</v>
      </c>
      <c r="N2514" t="b">
        <v>0</v>
      </c>
      <c r="O2514" t="s">
        <v>8299</v>
      </c>
      <c r="P2514">
        <f t="shared" si="235"/>
        <v>0</v>
      </c>
      <c r="Q2514" t="str">
        <f t="shared" si="238"/>
        <v>food</v>
      </c>
      <c r="R2514" t="str">
        <f t="shared" si="239"/>
        <v>restaurants</v>
      </c>
      <c r="S2514" s="10">
        <f t="shared" si="236"/>
        <v>41971.876863425925</v>
      </c>
      <c r="T2514" s="10">
        <f t="shared" si="237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6" t="e">
        <f t="shared" si="234"/>
        <v>#DIV/0!</v>
      </c>
      <c r="N2515" t="b">
        <v>0</v>
      </c>
      <c r="O2515" t="s">
        <v>8299</v>
      </c>
      <c r="P2515">
        <f t="shared" si="235"/>
        <v>0</v>
      </c>
      <c r="Q2515" t="str">
        <f t="shared" si="238"/>
        <v>food</v>
      </c>
      <c r="R2515" t="str">
        <f t="shared" si="239"/>
        <v>restaurants</v>
      </c>
      <c r="S2515" s="10">
        <f t="shared" si="236"/>
        <v>42732.00681712963</v>
      </c>
      <c r="T2515" s="10">
        <f t="shared" si="237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6">
        <f t="shared" si="234"/>
        <v>52.5</v>
      </c>
      <c r="N2516" t="b">
        <v>0</v>
      </c>
      <c r="O2516" t="s">
        <v>8299</v>
      </c>
      <c r="P2516">
        <f t="shared" si="235"/>
        <v>2</v>
      </c>
      <c r="Q2516" t="str">
        <f t="shared" si="238"/>
        <v>food</v>
      </c>
      <c r="R2516" t="str">
        <f t="shared" si="239"/>
        <v>restaurants</v>
      </c>
      <c r="S2516" s="10">
        <f t="shared" si="236"/>
        <v>41854.389780092592</v>
      </c>
      <c r="T2516" s="10">
        <f t="shared" si="237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6">
        <f t="shared" si="234"/>
        <v>77.5</v>
      </c>
      <c r="N2517" t="b">
        <v>0</v>
      </c>
      <c r="O2517" t="s">
        <v>8299</v>
      </c>
      <c r="P2517">
        <f t="shared" si="235"/>
        <v>19</v>
      </c>
      <c r="Q2517" t="str">
        <f t="shared" si="238"/>
        <v>food</v>
      </c>
      <c r="R2517" t="str">
        <f t="shared" si="239"/>
        <v>restaurants</v>
      </c>
      <c r="S2517" s="10">
        <f t="shared" si="236"/>
        <v>42027.839733796296</v>
      </c>
      <c r="T2517" s="10">
        <f t="shared" si="237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6" t="e">
        <f t="shared" si="234"/>
        <v>#DIV/0!</v>
      </c>
      <c r="N2518" t="b">
        <v>0</v>
      </c>
      <c r="O2518" t="s">
        <v>8299</v>
      </c>
      <c r="P2518">
        <f t="shared" si="235"/>
        <v>0</v>
      </c>
      <c r="Q2518" t="str">
        <f t="shared" si="238"/>
        <v>food</v>
      </c>
      <c r="R2518" t="str">
        <f t="shared" si="239"/>
        <v>restaurants</v>
      </c>
      <c r="S2518" s="10">
        <f t="shared" si="236"/>
        <v>41942.653379629628</v>
      </c>
      <c r="T2518" s="10">
        <f t="shared" si="237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6">
        <f t="shared" si="234"/>
        <v>53.55</v>
      </c>
      <c r="N2519" t="b">
        <v>0</v>
      </c>
      <c r="O2519" t="s">
        <v>8299</v>
      </c>
      <c r="P2519">
        <f t="shared" si="235"/>
        <v>10</v>
      </c>
      <c r="Q2519" t="str">
        <f t="shared" si="238"/>
        <v>food</v>
      </c>
      <c r="R2519" t="str">
        <f t="shared" si="239"/>
        <v>restaurants</v>
      </c>
      <c r="S2519" s="10">
        <f t="shared" si="236"/>
        <v>42052.802430555559</v>
      </c>
      <c r="T2519" s="10">
        <f t="shared" si="237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6" t="e">
        <f t="shared" si="234"/>
        <v>#DIV/0!</v>
      </c>
      <c r="N2520" t="b">
        <v>0</v>
      </c>
      <c r="O2520" t="s">
        <v>8299</v>
      </c>
      <c r="P2520">
        <f t="shared" si="235"/>
        <v>0</v>
      </c>
      <c r="Q2520" t="str">
        <f t="shared" si="238"/>
        <v>food</v>
      </c>
      <c r="R2520" t="str">
        <f t="shared" si="239"/>
        <v>restaurants</v>
      </c>
      <c r="S2520" s="10">
        <f t="shared" si="236"/>
        <v>41926.680879629632</v>
      </c>
      <c r="T2520" s="10">
        <f t="shared" si="237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6">
        <f t="shared" si="234"/>
        <v>16.25</v>
      </c>
      <c r="N2521" t="b">
        <v>0</v>
      </c>
      <c r="O2521" t="s">
        <v>8299</v>
      </c>
      <c r="P2521">
        <f t="shared" si="235"/>
        <v>0</v>
      </c>
      <c r="Q2521" t="str">
        <f t="shared" si="238"/>
        <v>food</v>
      </c>
      <c r="R2521" t="str">
        <f t="shared" si="239"/>
        <v>restaurants</v>
      </c>
      <c r="S2521" s="10">
        <f t="shared" si="236"/>
        <v>41809.155138888891</v>
      </c>
      <c r="T2521" s="10">
        <f t="shared" si="237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6" t="e">
        <f t="shared" si="234"/>
        <v>#DIV/0!</v>
      </c>
      <c r="N2522" t="b">
        <v>0</v>
      </c>
      <c r="O2522" t="s">
        <v>8299</v>
      </c>
      <c r="P2522">
        <f t="shared" si="235"/>
        <v>0</v>
      </c>
      <c r="Q2522" t="str">
        <f t="shared" si="238"/>
        <v>food</v>
      </c>
      <c r="R2522" t="str">
        <f t="shared" si="239"/>
        <v>restaurants</v>
      </c>
      <c r="S2522" s="10">
        <f t="shared" si="236"/>
        <v>42612.600520833337</v>
      </c>
      <c r="T2522" s="10">
        <f t="shared" si="237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6">
        <f t="shared" si="234"/>
        <v>103.68</v>
      </c>
      <c r="N2523" t="b">
        <v>1</v>
      </c>
      <c r="O2523" t="s">
        <v>8300</v>
      </c>
      <c r="P2523">
        <f t="shared" si="235"/>
        <v>109</v>
      </c>
      <c r="Q2523" t="str">
        <f t="shared" si="238"/>
        <v>music</v>
      </c>
      <c r="R2523" t="str">
        <f t="shared" si="239"/>
        <v>classical music</v>
      </c>
      <c r="S2523" s="10">
        <f t="shared" si="236"/>
        <v>42269.967835648145</v>
      </c>
      <c r="T2523" s="10">
        <f t="shared" si="237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6">
        <f t="shared" si="234"/>
        <v>185.19</v>
      </c>
      <c r="N2524" t="b">
        <v>1</v>
      </c>
      <c r="O2524" t="s">
        <v>8300</v>
      </c>
      <c r="P2524">
        <f t="shared" si="235"/>
        <v>100</v>
      </c>
      <c r="Q2524" t="str">
        <f t="shared" si="238"/>
        <v>music</v>
      </c>
      <c r="R2524" t="str">
        <f t="shared" si="239"/>
        <v>classical music</v>
      </c>
      <c r="S2524" s="10">
        <f t="shared" si="236"/>
        <v>42460.573611111111</v>
      </c>
      <c r="T2524" s="10">
        <f t="shared" si="237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6">
        <f t="shared" si="234"/>
        <v>54.15</v>
      </c>
      <c r="N2525" t="b">
        <v>1</v>
      </c>
      <c r="O2525" t="s">
        <v>8300</v>
      </c>
      <c r="P2525">
        <f t="shared" si="235"/>
        <v>156</v>
      </c>
      <c r="Q2525" t="str">
        <f t="shared" si="238"/>
        <v>music</v>
      </c>
      <c r="R2525" t="str">
        <f t="shared" si="239"/>
        <v>classical music</v>
      </c>
      <c r="S2525" s="10">
        <f t="shared" si="236"/>
        <v>41930.975601851853</v>
      </c>
      <c r="T2525" s="10">
        <f t="shared" si="237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6">
        <f t="shared" si="234"/>
        <v>177.21</v>
      </c>
      <c r="N2526" t="b">
        <v>1</v>
      </c>
      <c r="O2526" t="s">
        <v>8300</v>
      </c>
      <c r="P2526">
        <f t="shared" si="235"/>
        <v>102</v>
      </c>
      <c r="Q2526" t="str">
        <f t="shared" si="238"/>
        <v>music</v>
      </c>
      <c r="R2526" t="str">
        <f t="shared" si="239"/>
        <v>classical music</v>
      </c>
      <c r="S2526" s="10">
        <f t="shared" si="236"/>
        <v>41961.807372685187</v>
      </c>
      <c r="T2526" s="10">
        <f t="shared" si="237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6">
        <f t="shared" si="234"/>
        <v>100.33</v>
      </c>
      <c r="N2527" t="b">
        <v>1</v>
      </c>
      <c r="O2527" t="s">
        <v>8300</v>
      </c>
      <c r="P2527">
        <f t="shared" si="235"/>
        <v>100</v>
      </c>
      <c r="Q2527" t="str">
        <f t="shared" si="238"/>
        <v>music</v>
      </c>
      <c r="R2527" t="str">
        <f t="shared" si="239"/>
        <v>classical music</v>
      </c>
      <c r="S2527" s="10">
        <f t="shared" si="236"/>
        <v>41058.844571759262</v>
      </c>
      <c r="T2527" s="10">
        <f t="shared" si="237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6">
        <f t="shared" si="234"/>
        <v>136.91</v>
      </c>
      <c r="N2528" t="b">
        <v>1</v>
      </c>
      <c r="O2528" t="s">
        <v>8300</v>
      </c>
      <c r="P2528">
        <f t="shared" si="235"/>
        <v>113</v>
      </c>
      <c r="Q2528" t="str">
        <f t="shared" si="238"/>
        <v>music</v>
      </c>
      <c r="R2528" t="str">
        <f t="shared" si="239"/>
        <v>classical music</v>
      </c>
      <c r="S2528" s="10">
        <f t="shared" si="236"/>
        <v>41953.091134259259</v>
      </c>
      <c r="T2528" s="10">
        <f t="shared" si="237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6">
        <f t="shared" si="234"/>
        <v>57.54</v>
      </c>
      <c r="N2529" t="b">
        <v>1</v>
      </c>
      <c r="O2529" t="s">
        <v>8300</v>
      </c>
      <c r="P2529">
        <f t="shared" si="235"/>
        <v>102</v>
      </c>
      <c r="Q2529" t="str">
        <f t="shared" si="238"/>
        <v>music</v>
      </c>
      <c r="R2529" t="str">
        <f t="shared" si="239"/>
        <v>classical music</v>
      </c>
      <c r="S2529" s="10">
        <f t="shared" si="236"/>
        <v>41546.75105324074</v>
      </c>
      <c r="T2529" s="10">
        <f t="shared" si="237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6">
        <f t="shared" si="234"/>
        <v>52.96</v>
      </c>
      <c r="N2530" t="b">
        <v>1</v>
      </c>
      <c r="O2530" t="s">
        <v>8300</v>
      </c>
      <c r="P2530">
        <f t="shared" si="235"/>
        <v>107</v>
      </c>
      <c r="Q2530" t="str">
        <f t="shared" si="238"/>
        <v>music</v>
      </c>
      <c r="R2530" t="str">
        <f t="shared" si="239"/>
        <v>classical music</v>
      </c>
      <c r="S2530" s="10">
        <f t="shared" si="236"/>
        <v>42217.834525462968</v>
      </c>
      <c r="T2530" s="10">
        <f t="shared" si="237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6">
        <f t="shared" si="234"/>
        <v>82.33</v>
      </c>
      <c r="N2531" t="b">
        <v>1</v>
      </c>
      <c r="O2531" t="s">
        <v>8300</v>
      </c>
      <c r="P2531">
        <f t="shared" si="235"/>
        <v>104</v>
      </c>
      <c r="Q2531" t="str">
        <f t="shared" si="238"/>
        <v>music</v>
      </c>
      <c r="R2531" t="str">
        <f t="shared" si="239"/>
        <v>classical music</v>
      </c>
      <c r="S2531" s="10">
        <f t="shared" si="236"/>
        <v>40948.080729166664</v>
      </c>
      <c r="T2531" s="10">
        <f t="shared" si="237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6">
        <f t="shared" si="234"/>
        <v>135.41999999999999</v>
      </c>
      <c r="N2532" t="b">
        <v>1</v>
      </c>
      <c r="O2532" t="s">
        <v>8300</v>
      </c>
      <c r="P2532">
        <f t="shared" si="235"/>
        <v>100</v>
      </c>
      <c r="Q2532" t="str">
        <f t="shared" si="238"/>
        <v>music</v>
      </c>
      <c r="R2532" t="str">
        <f t="shared" si="239"/>
        <v>classical music</v>
      </c>
      <c r="S2532" s="10">
        <f t="shared" si="236"/>
        <v>42081.864641203705</v>
      </c>
      <c r="T2532" s="10">
        <f t="shared" si="237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6">
        <f t="shared" si="234"/>
        <v>74.069999999999993</v>
      </c>
      <c r="N2533" t="b">
        <v>1</v>
      </c>
      <c r="O2533" t="s">
        <v>8300</v>
      </c>
      <c r="P2533">
        <f t="shared" si="235"/>
        <v>100</v>
      </c>
      <c r="Q2533" t="str">
        <f t="shared" si="238"/>
        <v>music</v>
      </c>
      <c r="R2533" t="str">
        <f t="shared" si="239"/>
        <v>classical music</v>
      </c>
      <c r="S2533" s="10">
        <f t="shared" si="236"/>
        <v>42208.680023148147</v>
      </c>
      <c r="T2533" s="10">
        <f t="shared" si="237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6">
        <f t="shared" si="234"/>
        <v>84.08</v>
      </c>
      <c r="N2534" t="b">
        <v>1</v>
      </c>
      <c r="O2534" t="s">
        <v>8300</v>
      </c>
      <c r="P2534">
        <f t="shared" si="235"/>
        <v>126</v>
      </c>
      <c r="Q2534" t="str">
        <f t="shared" si="238"/>
        <v>music</v>
      </c>
      <c r="R2534" t="str">
        <f t="shared" si="239"/>
        <v>classical music</v>
      </c>
      <c r="S2534" s="10">
        <f t="shared" si="236"/>
        <v>41107.849143518521</v>
      </c>
      <c r="T2534" s="10">
        <f t="shared" si="237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6">
        <f t="shared" si="234"/>
        <v>61.03</v>
      </c>
      <c r="N2535" t="b">
        <v>1</v>
      </c>
      <c r="O2535" t="s">
        <v>8300</v>
      </c>
      <c r="P2535">
        <f t="shared" si="235"/>
        <v>111</v>
      </c>
      <c r="Q2535" t="str">
        <f t="shared" si="238"/>
        <v>music</v>
      </c>
      <c r="R2535" t="str">
        <f t="shared" si="239"/>
        <v>classical music</v>
      </c>
      <c r="S2535" s="10">
        <f t="shared" si="236"/>
        <v>41304.751284722224</v>
      </c>
      <c r="T2535" s="10">
        <f t="shared" si="237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6">
        <f t="shared" si="234"/>
        <v>150</v>
      </c>
      <c r="N2536" t="b">
        <v>1</v>
      </c>
      <c r="O2536" t="s">
        <v>8300</v>
      </c>
      <c r="P2536">
        <f t="shared" si="235"/>
        <v>105</v>
      </c>
      <c r="Q2536" t="str">
        <f t="shared" si="238"/>
        <v>music</v>
      </c>
      <c r="R2536" t="str">
        <f t="shared" si="239"/>
        <v>classical music</v>
      </c>
      <c r="S2536" s="10">
        <f t="shared" si="236"/>
        <v>40127.700370370374</v>
      </c>
      <c r="T2536" s="10">
        <f t="shared" si="237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6">
        <f t="shared" si="234"/>
        <v>266.08999999999997</v>
      </c>
      <c r="N2537" t="b">
        <v>1</v>
      </c>
      <c r="O2537" t="s">
        <v>8300</v>
      </c>
      <c r="P2537">
        <f t="shared" si="235"/>
        <v>104</v>
      </c>
      <c r="Q2537" t="str">
        <f t="shared" si="238"/>
        <v>music</v>
      </c>
      <c r="R2537" t="str">
        <f t="shared" si="239"/>
        <v>classical music</v>
      </c>
      <c r="S2537" s="10">
        <f t="shared" si="236"/>
        <v>41943.791030092594</v>
      </c>
      <c r="T2537" s="10">
        <f t="shared" si="237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6">
        <f t="shared" si="234"/>
        <v>7.25</v>
      </c>
      <c r="N2538" t="b">
        <v>1</v>
      </c>
      <c r="O2538" t="s">
        <v>8300</v>
      </c>
      <c r="P2538">
        <f t="shared" si="235"/>
        <v>116</v>
      </c>
      <c r="Q2538" t="str">
        <f t="shared" si="238"/>
        <v>music</v>
      </c>
      <c r="R2538" t="str">
        <f t="shared" si="239"/>
        <v>classical music</v>
      </c>
      <c r="S2538" s="10">
        <f t="shared" si="236"/>
        <v>41464.106087962966</v>
      </c>
      <c r="T2538" s="10">
        <f t="shared" si="237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6">
        <f t="shared" si="234"/>
        <v>100</v>
      </c>
      <c r="N2539" t="b">
        <v>1</v>
      </c>
      <c r="O2539" t="s">
        <v>8300</v>
      </c>
      <c r="P2539">
        <f t="shared" si="235"/>
        <v>110</v>
      </c>
      <c r="Q2539" t="str">
        <f t="shared" si="238"/>
        <v>music</v>
      </c>
      <c r="R2539" t="str">
        <f t="shared" si="239"/>
        <v>classical music</v>
      </c>
      <c r="S2539" s="10">
        <f t="shared" si="236"/>
        <v>40696.648784722223</v>
      </c>
      <c r="T2539" s="10">
        <f t="shared" si="237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6">
        <f t="shared" si="234"/>
        <v>109.96</v>
      </c>
      <c r="N2540" t="b">
        <v>1</v>
      </c>
      <c r="O2540" t="s">
        <v>8300</v>
      </c>
      <c r="P2540">
        <f t="shared" si="235"/>
        <v>113</v>
      </c>
      <c r="Q2540" t="str">
        <f t="shared" si="238"/>
        <v>music</v>
      </c>
      <c r="R2540" t="str">
        <f t="shared" si="239"/>
        <v>classical music</v>
      </c>
      <c r="S2540" s="10">
        <f t="shared" si="236"/>
        <v>41298.509965277779</v>
      </c>
      <c r="T2540" s="10">
        <f t="shared" si="237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6">
        <f t="shared" si="234"/>
        <v>169.92</v>
      </c>
      <c r="N2541" t="b">
        <v>1</v>
      </c>
      <c r="O2541" t="s">
        <v>8300</v>
      </c>
      <c r="P2541">
        <f t="shared" si="235"/>
        <v>100</v>
      </c>
      <c r="Q2541" t="str">
        <f t="shared" si="238"/>
        <v>music</v>
      </c>
      <c r="R2541" t="str">
        <f t="shared" si="239"/>
        <v>classical music</v>
      </c>
      <c r="S2541" s="10">
        <f t="shared" si="236"/>
        <v>41977.902222222227</v>
      </c>
      <c r="T2541" s="10">
        <f t="shared" si="237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6">
        <f t="shared" si="234"/>
        <v>95.74</v>
      </c>
      <c r="N2542" t="b">
        <v>1</v>
      </c>
      <c r="O2542" t="s">
        <v>8300</v>
      </c>
      <c r="P2542">
        <f t="shared" si="235"/>
        <v>103</v>
      </c>
      <c r="Q2542" t="str">
        <f t="shared" si="238"/>
        <v>music</v>
      </c>
      <c r="R2542" t="str">
        <f t="shared" si="239"/>
        <v>classical music</v>
      </c>
      <c r="S2542" s="10">
        <f t="shared" si="236"/>
        <v>40785.675011574072</v>
      </c>
      <c r="T2542" s="10">
        <f t="shared" si="237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6">
        <f t="shared" si="234"/>
        <v>59.46</v>
      </c>
      <c r="N2543" t="b">
        <v>1</v>
      </c>
      <c r="O2543" t="s">
        <v>8300</v>
      </c>
      <c r="P2543">
        <f t="shared" si="235"/>
        <v>107</v>
      </c>
      <c r="Q2543" t="str">
        <f t="shared" si="238"/>
        <v>music</v>
      </c>
      <c r="R2543" t="str">
        <f t="shared" si="239"/>
        <v>classical music</v>
      </c>
      <c r="S2543" s="10">
        <f t="shared" si="236"/>
        <v>41483.449282407404</v>
      </c>
      <c r="T2543" s="10">
        <f t="shared" si="237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6">
        <f t="shared" si="234"/>
        <v>55.77</v>
      </c>
      <c r="N2544" t="b">
        <v>1</v>
      </c>
      <c r="O2544" t="s">
        <v>8300</v>
      </c>
      <c r="P2544">
        <f t="shared" si="235"/>
        <v>104</v>
      </c>
      <c r="Q2544" t="str">
        <f t="shared" si="238"/>
        <v>music</v>
      </c>
      <c r="R2544" t="str">
        <f t="shared" si="239"/>
        <v>classical music</v>
      </c>
      <c r="S2544" s="10">
        <f t="shared" si="236"/>
        <v>41509.426585648151</v>
      </c>
      <c r="T2544" s="10">
        <f t="shared" si="237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6">
        <f t="shared" si="234"/>
        <v>30.08</v>
      </c>
      <c r="N2545" t="b">
        <v>1</v>
      </c>
      <c r="O2545" t="s">
        <v>8300</v>
      </c>
      <c r="P2545">
        <f t="shared" si="235"/>
        <v>156</v>
      </c>
      <c r="Q2545" t="str">
        <f t="shared" si="238"/>
        <v>music</v>
      </c>
      <c r="R2545" t="str">
        <f t="shared" si="239"/>
        <v>classical music</v>
      </c>
      <c r="S2545" s="10">
        <f t="shared" si="236"/>
        <v>40514.107615740737</v>
      </c>
      <c r="T2545" s="10">
        <f t="shared" si="237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6">
        <f t="shared" si="234"/>
        <v>88.44</v>
      </c>
      <c r="N2546" t="b">
        <v>1</v>
      </c>
      <c r="O2546" t="s">
        <v>8300</v>
      </c>
      <c r="P2546">
        <f t="shared" si="235"/>
        <v>101</v>
      </c>
      <c r="Q2546" t="str">
        <f t="shared" si="238"/>
        <v>music</v>
      </c>
      <c r="R2546" t="str">
        <f t="shared" si="239"/>
        <v>classical music</v>
      </c>
      <c r="S2546" s="10">
        <f t="shared" si="236"/>
        <v>41068.520474537036</v>
      </c>
      <c r="T2546" s="10">
        <f t="shared" si="237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6">
        <f t="shared" si="234"/>
        <v>64.03</v>
      </c>
      <c r="N2547" t="b">
        <v>1</v>
      </c>
      <c r="O2547" t="s">
        <v>8300</v>
      </c>
      <c r="P2547">
        <f t="shared" si="235"/>
        <v>195</v>
      </c>
      <c r="Q2547" t="str">
        <f t="shared" si="238"/>
        <v>music</v>
      </c>
      <c r="R2547" t="str">
        <f t="shared" si="239"/>
        <v>classical music</v>
      </c>
      <c r="S2547" s="10">
        <f t="shared" si="236"/>
        <v>42027.13817129629</v>
      </c>
      <c r="T2547" s="10">
        <f t="shared" si="237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6">
        <f t="shared" si="234"/>
        <v>60.15</v>
      </c>
      <c r="N2548" t="b">
        <v>1</v>
      </c>
      <c r="O2548" t="s">
        <v>8300</v>
      </c>
      <c r="P2548">
        <f t="shared" si="235"/>
        <v>112</v>
      </c>
      <c r="Q2548" t="str">
        <f t="shared" si="238"/>
        <v>music</v>
      </c>
      <c r="R2548" t="str">
        <f t="shared" si="239"/>
        <v>classical music</v>
      </c>
      <c r="S2548" s="10">
        <f t="shared" si="236"/>
        <v>41524.858553240738</v>
      </c>
      <c r="T2548" s="10">
        <f t="shared" si="237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6">
        <f t="shared" si="234"/>
        <v>49.19</v>
      </c>
      <c r="N2549" t="b">
        <v>1</v>
      </c>
      <c r="O2549" t="s">
        <v>8300</v>
      </c>
      <c r="P2549">
        <f t="shared" si="235"/>
        <v>120</v>
      </c>
      <c r="Q2549" t="str">
        <f t="shared" si="238"/>
        <v>music</v>
      </c>
      <c r="R2549" t="str">
        <f t="shared" si="239"/>
        <v>classical music</v>
      </c>
      <c r="S2549" s="10">
        <f t="shared" si="236"/>
        <v>40973.773182870369</v>
      </c>
      <c r="T2549" s="10">
        <f t="shared" si="237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6">
        <f t="shared" si="234"/>
        <v>165.16</v>
      </c>
      <c r="N2550" t="b">
        <v>1</v>
      </c>
      <c r="O2550" t="s">
        <v>8300</v>
      </c>
      <c r="P2550">
        <f t="shared" si="235"/>
        <v>102</v>
      </c>
      <c r="Q2550" t="str">
        <f t="shared" si="238"/>
        <v>music</v>
      </c>
      <c r="R2550" t="str">
        <f t="shared" si="239"/>
        <v>classical music</v>
      </c>
      <c r="S2550" s="10">
        <f t="shared" si="236"/>
        <v>42618.625428240746</v>
      </c>
      <c r="T2550" s="10">
        <f t="shared" si="237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6">
        <f t="shared" si="234"/>
        <v>43.62</v>
      </c>
      <c r="N2551" t="b">
        <v>1</v>
      </c>
      <c r="O2551" t="s">
        <v>8300</v>
      </c>
      <c r="P2551">
        <f t="shared" si="235"/>
        <v>103</v>
      </c>
      <c r="Q2551" t="str">
        <f t="shared" si="238"/>
        <v>music</v>
      </c>
      <c r="R2551" t="str">
        <f t="shared" si="239"/>
        <v>classical music</v>
      </c>
      <c r="S2551" s="10">
        <f t="shared" si="236"/>
        <v>41390.757754629631</v>
      </c>
      <c r="T2551" s="10">
        <f t="shared" si="237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6">
        <f t="shared" si="234"/>
        <v>43.7</v>
      </c>
      <c r="N2552" t="b">
        <v>1</v>
      </c>
      <c r="O2552" t="s">
        <v>8300</v>
      </c>
      <c r="P2552">
        <f t="shared" si="235"/>
        <v>101</v>
      </c>
      <c r="Q2552" t="str">
        <f t="shared" si="238"/>
        <v>music</v>
      </c>
      <c r="R2552" t="str">
        <f t="shared" si="239"/>
        <v>classical music</v>
      </c>
      <c r="S2552" s="10">
        <f t="shared" si="236"/>
        <v>42228.634328703702</v>
      </c>
      <c r="T2552" s="10">
        <f t="shared" si="237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6">
        <f t="shared" si="234"/>
        <v>67.42</v>
      </c>
      <c r="N2553" t="b">
        <v>1</v>
      </c>
      <c r="O2553" t="s">
        <v>8300</v>
      </c>
      <c r="P2553">
        <f t="shared" si="235"/>
        <v>103</v>
      </c>
      <c r="Q2553" t="str">
        <f t="shared" si="238"/>
        <v>music</v>
      </c>
      <c r="R2553" t="str">
        <f t="shared" si="239"/>
        <v>classical music</v>
      </c>
      <c r="S2553" s="10">
        <f t="shared" si="236"/>
        <v>40961.252141203702</v>
      </c>
      <c r="T2553" s="10">
        <f t="shared" si="237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6">
        <f t="shared" si="234"/>
        <v>177.5</v>
      </c>
      <c r="N2554" t="b">
        <v>1</v>
      </c>
      <c r="O2554" t="s">
        <v>8300</v>
      </c>
      <c r="P2554">
        <f t="shared" si="235"/>
        <v>107</v>
      </c>
      <c r="Q2554" t="str">
        <f t="shared" si="238"/>
        <v>music</v>
      </c>
      <c r="R2554" t="str">
        <f t="shared" si="239"/>
        <v>classical music</v>
      </c>
      <c r="S2554" s="10">
        <f t="shared" si="236"/>
        <v>42769.809965277775</v>
      </c>
      <c r="T2554" s="10">
        <f t="shared" si="237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6">
        <f t="shared" si="234"/>
        <v>38.880000000000003</v>
      </c>
      <c r="N2555" t="b">
        <v>1</v>
      </c>
      <c r="O2555" t="s">
        <v>8300</v>
      </c>
      <c r="P2555">
        <f t="shared" si="235"/>
        <v>156</v>
      </c>
      <c r="Q2555" t="str">
        <f t="shared" si="238"/>
        <v>music</v>
      </c>
      <c r="R2555" t="str">
        <f t="shared" si="239"/>
        <v>classical music</v>
      </c>
      <c r="S2555" s="10">
        <f t="shared" si="236"/>
        <v>41113.199155092596</v>
      </c>
      <c r="T2555" s="10">
        <f t="shared" si="237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6">
        <f t="shared" si="234"/>
        <v>54.99</v>
      </c>
      <c r="N2556" t="b">
        <v>1</v>
      </c>
      <c r="O2556" t="s">
        <v>8300</v>
      </c>
      <c r="P2556">
        <f t="shared" si="235"/>
        <v>123</v>
      </c>
      <c r="Q2556" t="str">
        <f t="shared" si="238"/>
        <v>music</v>
      </c>
      <c r="R2556" t="str">
        <f t="shared" si="239"/>
        <v>classical music</v>
      </c>
      <c r="S2556" s="10">
        <f t="shared" si="236"/>
        <v>42125.078275462962</v>
      </c>
      <c r="T2556" s="10">
        <f t="shared" si="237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6">
        <f t="shared" si="234"/>
        <v>61.34</v>
      </c>
      <c r="N2557" t="b">
        <v>1</v>
      </c>
      <c r="O2557" t="s">
        <v>8300</v>
      </c>
      <c r="P2557">
        <f t="shared" si="235"/>
        <v>107</v>
      </c>
      <c r="Q2557" t="str">
        <f t="shared" si="238"/>
        <v>music</v>
      </c>
      <c r="R2557" t="str">
        <f t="shared" si="239"/>
        <v>classical music</v>
      </c>
      <c r="S2557" s="10">
        <f t="shared" si="236"/>
        <v>41026.655011574076</v>
      </c>
      <c r="T2557" s="10">
        <f t="shared" si="237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6">
        <f t="shared" si="234"/>
        <v>23.12</v>
      </c>
      <c r="N2558" t="b">
        <v>1</v>
      </c>
      <c r="O2558" t="s">
        <v>8300</v>
      </c>
      <c r="P2558">
        <f t="shared" si="235"/>
        <v>106</v>
      </c>
      <c r="Q2558" t="str">
        <f t="shared" si="238"/>
        <v>music</v>
      </c>
      <c r="R2558" t="str">
        <f t="shared" si="239"/>
        <v>classical music</v>
      </c>
      <c r="S2558" s="10">
        <f t="shared" si="236"/>
        <v>41222.991400462961</v>
      </c>
      <c r="T2558" s="10">
        <f t="shared" si="237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6">
        <f t="shared" si="234"/>
        <v>29.61</v>
      </c>
      <c r="N2559" t="b">
        <v>1</v>
      </c>
      <c r="O2559" t="s">
        <v>8300</v>
      </c>
      <c r="P2559">
        <f t="shared" si="235"/>
        <v>118</v>
      </c>
      <c r="Q2559" t="str">
        <f t="shared" si="238"/>
        <v>music</v>
      </c>
      <c r="R2559" t="str">
        <f t="shared" si="239"/>
        <v>classical music</v>
      </c>
      <c r="S2559" s="10">
        <f t="shared" si="236"/>
        <v>41744.745208333334</v>
      </c>
      <c r="T2559" s="10">
        <f t="shared" si="237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6">
        <f t="shared" si="234"/>
        <v>75.61</v>
      </c>
      <c r="N2560" t="b">
        <v>1</v>
      </c>
      <c r="O2560" t="s">
        <v>8300</v>
      </c>
      <c r="P2560">
        <f t="shared" si="235"/>
        <v>109</v>
      </c>
      <c r="Q2560" t="str">
        <f t="shared" si="238"/>
        <v>music</v>
      </c>
      <c r="R2560" t="str">
        <f t="shared" si="239"/>
        <v>classical music</v>
      </c>
      <c r="S2560" s="10">
        <f t="shared" si="236"/>
        <v>42093.860023148154</v>
      </c>
      <c r="T2560" s="10">
        <f t="shared" si="237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6">
        <f t="shared" si="234"/>
        <v>35.6</v>
      </c>
      <c r="N2561" t="b">
        <v>1</v>
      </c>
      <c r="O2561" t="s">
        <v>8300</v>
      </c>
      <c r="P2561">
        <f t="shared" si="235"/>
        <v>111</v>
      </c>
      <c r="Q2561" t="str">
        <f t="shared" si="238"/>
        <v>music</v>
      </c>
      <c r="R2561" t="str">
        <f t="shared" si="239"/>
        <v>classical music</v>
      </c>
      <c r="S2561" s="10">
        <f t="shared" si="236"/>
        <v>40829.873657407406</v>
      </c>
      <c r="T2561" s="10">
        <f t="shared" si="237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6">
        <f t="shared" ref="M2562:M2625" si="240">ROUND(SUM(E2562/L2562),2)</f>
        <v>143</v>
      </c>
      <c r="N2562" t="b">
        <v>1</v>
      </c>
      <c r="O2562" t="s">
        <v>8300</v>
      </c>
      <c r="P2562">
        <f t="shared" ref="P2562:P2625" si="241">+ROUND(SUM(E2562/D2562)*100,0)</f>
        <v>100</v>
      </c>
      <c r="Q2562" t="str">
        <f t="shared" si="238"/>
        <v>music</v>
      </c>
      <c r="R2562" t="str">
        <f t="shared" si="239"/>
        <v>classical music</v>
      </c>
      <c r="S2562" s="10">
        <f t="shared" ref="S2562:S2625" si="242">(((J2562/60)/60)/24)+DATE(1970,1,1)</f>
        <v>42039.951087962967</v>
      </c>
      <c r="T2562" s="10">
        <f t="shared" ref="T2562:T2625" si="243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6" t="e">
        <f t="shared" si="240"/>
        <v>#DIV/0!</v>
      </c>
      <c r="N2563" t="b">
        <v>0</v>
      </c>
      <c r="O2563" t="s">
        <v>8284</v>
      </c>
      <c r="P2563">
        <f t="shared" si="241"/>
        <v>0</v>
      </c>
      <c r="Q2563" t="str">
        <f t="shared" ref="Q2563:Q2626" si="244">LEFT(O2563,FIND("/",O2563)-1)</f>
        <v>food</v>
      </c>
      <c r="R2563" t="str">
        <f t="shared" ref="R2563:R2626" si="245">RIGHT(O2563,LEN(O2563)-FIND("/",O2563))</f>
        <v>food trucks</v>
      </c>
      <c r="S2563" s="10">
        <f t="shared" si="242"/>
        <v>42260.528807870374</v>
      </c>
      <c r="T2563" s="10">
        <f t="shared" si="243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6">
        <f t="shared" si="240"/>
        <v>25</v>
      </c>
      <c r="N2564" t="b">
        <v>0</v>
      </c>
      <c r="O2564" t="s">
        <v>8284</v>
      </c>
      <c r="P2564">
        <f t="shared" si="241"/>
        <v>1</v>
      </c>
      <c r="Q2564" t="str">
        <f t="shared" si="244"/>
        <v>food</v>
      </c>
      <c r="R2564" t="str">
        <f t="shared" si="245"/>
        <v>food trucks</v>
      </c>
      <c r="S2564" s="10">
        <f t="shared" si="242"/>
        <v>42594.524756944447</v>
      </c>
      <c r="T2564" s="10">
        <f t="shared" si="24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6" t="e">
        <f t="shared" si="240"/>
        <v>#DIV/0!</v>
      </c>
      <c r="N2565" t="b">
        <v>0</v>
      </c>
      <c r="O2565" t="s">
        <v>8284</v>
      </c>
      <c r="P2565">
        <f t="shared" si="241"/>
        <v>0</v>
      </c>
      <c r="Q2565" t="str">
        <f t="shared" si="244"/>
        <v>food</v>
      </c>
      <c r="R2565" t="str">
        <f t="shared" si="245"/>
        <v>food trucks</v>
      </c>
      <c r="S2565" s="10">
        <f t="shared" si="242"/>
        <v>42155.139479166668</v>
      </c>
      <c r="T2565" s="10">
        <f t="shared" si="24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6" t="e">
        <f t="shared" si="240"/>
        <v>#DIV/0!</v>
      </c>
      <c r="N2566" t="b">
        <v>0</v>
      </c>
      <c r="O2566" t="s">
        <v>8284</v>
      </c>
      <c r="P2566">
        <f t="shared" si="241"/>
        <v>0</v>
      </c>
      <c r="Q2566" t="str">
        <f t="shared" si="244"/>
        <v>food</v>
      </c>
      <c r="R2566" t="str">
        <f t="shared" si="245"/>
        <v>food trucks</v>
      </c>
      <c r="S2566" s="10">
        <f t="shared" si="242"/>
        <v>41822.040497685186</v>
      </c>
      <c r="T2566" s="10">
        <f t="shared" si="24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6">
        <f t="shared" si="240"/>
        <v>100</v>
      </c>
      <c r="N2567" t="b">
        <v>0</v>
      </c>
      <c r="O2567" t="s">
        <v>8284</v>
      </c>
      <c r="P2567">
        <f t="shared" si="241"/>
        <v>1</v>
      </c>
      <c r="Q2567" t="str">
        <f t="shared" si="244"/>
        <v>food</v>
      </c>
      <c r="R2567" t="str">
        <f t="shared" si="245"/>
        <v>food trucks</v>
      </c>
      <c r="S2567" s="10">
        <f t="shared" si="242"/>
        <v>42440.650335648148</v>
      </c>
      <c r="T2567" s="10">
        <f t="shared" si="24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6" t="e">
        <f t="shared" si="240"/>
        <v>#DIV/0!</v>
      </c>
      <c r="N2568" t="b">
        <v>0</v>
      </c>
      <c r="O2568" t="s">
        <v>8284</v>
      </c>
      <c r="P2568">
        <f t="shared" si="241"/>
        <v>0</v>
      </c>
      <c r="Q2568" t="str">
        <f t="shared" si="244"/>
        <v>food</v>
      </c>
      <c r="R2568" t="str">
        <f t="shared" si="245"/>
        <v>food trucks</v>
      </c>
      <c r="S2568" s="10">
        <f t="shared" si="242"/>
        <v>41842.980879629627</v>
      </c>
      <c r="T2568" s="10">
        <f t="shared" si="24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6">
        <f t="shared" si="240"/>
        <v>60</v>
      </c>
      <c r="N2569" t="b">
        <v>0</v>
      </c>
      <c r="O2569" t="s">
        <v>8284</v>
      </c>
      <c r="P2569">
        <f t="shared" si="241"/>
        <v>0</v>
      </c>
      <c r="Q2569" t="str">
        <f t="shared" si="244"/>
        <v>food</v>
      </c>
      <c r="R2569" t="str">
        <f t="shared" si="245"/>
        <v>food trucks</v>
      </c>
      <c r="S2569" s="10">
        <f t="shared" si="242"/>
        <v>42087.878912037035</v>
      </c>
      <c r="T2569" s="10">
        <f t="shared" si="24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6">
        <f t="shared" si="240"/>
        <v>50</v>
      </c>
      <c r="N2570" t="b">
        <v>0</v>
      </c>
      <c r="O2570" t="s">
        <v>8284</v>
      </c>
      <c r="P2570">
        <f t="shared" si="241"/>
        <v>1</v>
      </c>
      <c r="Q2570" t="str">
        <f t="shared" si="244"/>
        <v>food</v>
      </c>
      <c r="R2570" t="str">
        <f t="shared" si="245"/>
        <v>food trucks</v>
      </c>
      <c r="S2570" s="10">
        <f t="shared" si="242"/>
        <v>42584.666597222225</v>
      </c>
      <c r="T2570" s="10">
        <f t="shared" si="24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6">
        <f t="shared" si="240"/>
        <v>72.5</v>
      </c>
      <c r="N2571" t="b">
        <v>0</v>
      </c>
      <c r="O2571" t="s">
        <v>8284</v>
      </c>
      <c r="P2571">
        <f t="shared" si="241"/>
        <v>2</v>
      </c>
      <c r="Q2571" t="str">
        <f t="shared" si="244"/>
        <v>food</v>
      </c>
      <c r="R2571" t="str">
        <f t="shared" si="245"/>
        <v>food trucks</v>
      </c>
      <c r="S2571" s="10">
        <f t="shared" si="242"/>
        <v>42234.105462962965</v>
      </c>
      <c r="T2571" s="10">
        <f t="shared" si="24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6">
        <f t="shared" si="240"/>
        <v>29.5</v>
      </c>
      <c r="N2572" t="b">
        <v>0</v>
      </c>
      <c r="O2572" t="s">
        <v>8284</v>
      </c>
      <c r="P2572">
        <f t="shared" si="241"/>
        <v>1</v>
      </c>
      <c r="Q2572" t="str">
        <f t="shared" si="244"/>
        <v>food</v>
      </c>
      <c r="R2572" t="str">
        <f t="shared" si="245"/>
        <v>food trucks</v>
      </c>
      <c r="S2572" s="10">
        <f t="shared" si="242"/>
        <v>42744.903182870374</v>
      </c>
      <c r="T2572" s="10">
        <f t="shared" si="24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6">
        <f t="shared" si="240"/>
        <v>62.5</v>
      </c>
      <c r="N2573" t="b">
        <v>0</v>
      </c>
      <c r="O2573" t="s">
        <v>8284</v>
      </c>
      <c r="P2573">
        <f t="shared" si="241"/>
        <v>0</v>
      </c>
      <c r="Q2573" t="str">
        <f t="shared" si="244"/>
        <v>food</v>
      </c>
      <c r="R2573" t="str">
        <f t="shared" si="245"/>
        <v>food trucks</v>
      </c>
      <c r="S2573" s="10">
        <f t="shared" si="242"/>
        <v>42449.341678240744</v>
      </c>
      <c r="T2573" s="10">
        <f t="shared" si="24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6" t="e">
        <f t="shared" si="240"/>
        <v>#DIV/0!</v>
      </c>
      <c r="N2574" t="b">
        <v>0</v>
      </c>
      <c r="O2574" t="s">
        <v>8284</v>
      </c>
      <c r="P2574">
        <f t="shared" si="241"/>
        <v>0</v>
      </c>
      <c r="Q2574" t="str">
        <f t="shared" si="244"/>
        <v>food</v>
      </c>
      <c r="R2574" t="str">
        <f t="shared" si="245"/>
        <v>food trucks</v>
      </c>
      <c r="S2574" s="10">
        <f t="shared" si="242"/>
        <v>42077.119409722218</v>
      </c>
      <c r="T2574" s="10">
        <f t="shared" si="24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6" t="e">
        <f t="shared" si="240"/>
        <v>#DIV/0!</v>
      </c>
      <c r="N2575" t="b">
        <v>0</v>
      </c>
      <c r="O2575" t="s">
        <v>8284</v>
      </c>
      <c r="P2575">
        <f t="shared" si="241"/>
        <v>0</v>
      </c>
      <c r="Q2575" t="str">
        <f t="shared" si="244"/>
        <v>food</v>
      </c>
      <c r="R2575" t="str">
        <f t="shared" si="245"/>
        <v>food trucks</v>
      </c>
      <c r="S2575" s="10">
        <f t="shared" si="242"/>
        <v>41829.592002314814</v>
      </c>
      <c r="T2575" s="10">
        <f t="shared" si="24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6" t="e">
        <f t="shared" si="240"/>
        <v>#DIV/0!</v>
      </c>
      <c r="N2576" t="b">
        <v>0</v>
      </c>
      <c r="O2576" t="s">
        <v>8284</v>
      </c>
      <c r="P2576">
        <f t="shared" si="241"/>
        <v>0</v>
      </c>
      <c r="Q2576" t="str">
        <f t="shared" si="244"/>
        <v>food</v>
      </c>
      <c r="R2576" t="str">
        <f t="shared" si="245"/>
        <v>food trucks</v>
      </c>
      <c r="S2576" s="10">
        <f t="shared" si="242"/>
        <v>42487.825752314813</v>
      </c>
      <c r="T2576" s="10">
        <f t="shared" si="24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6" t="e">
        <f t="shared" si="240"/>
        <v>#DIV/0!</v>
      </c>
      <c r="N2577" t="b">
        <v>0</v>
      </c>
      <c r="O2577" t="s">
        <v>8284</v>
      </c>
      <c r="P2577">
        <f t="shared" si="241"/>
        <v>0</v>
      </c>
      <c r="Q2577" t="str">
        <f t="shared" si="244"/>
        <v>food</v>
      </c>
      <c r="R2577" t="str">
        <f t="shared" si="245"/>
        <v>food trucks</v>
      </c>
      <c r="S2577" s="10">
        <f t="shared" si="242"/>
        <v>41986.108726851846</v>
      </c>
      <c r="T2577" s="10">
        <f t="shared" si="24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6" t="e">
        <f t="shared" si="240"/>
        <v>#DIV/0!</v>
      </c>
      <c r="N2578" t="b">
        <v>0</v>
      </c>
      <c r="O2578" t="s">
        <v>8284</v>
      </c>
      <c r="P2578">
        <f t="shared" si="241"/>
        <v>0</v>
      </c>
      <c r="Q2578" t="str">
        <f t="shared" si="244"/>
        <v>food</v>
      </c>
      <c r="R2578" t="str">
        <f t="shared" si="245"/>
        <v>food trucks</v>
      </c>
      <c r="S2578" s="10">
        <f t="shared" si="242"/>
        <v>42060.00980324074</v>
      </c>
      <c r="T2578" s="10">
        <f t="shared" si="24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6" t="e">
        <f t="shared" si="240"/>
        <v>#DIV/0!</v>
      </c>
      <c r="N2579" t="b">
        <v>0</v>
      </c>
      <c r="O2579" t="s">
        <v>8284</v>
      </c>
      <c r="P2579">
        <f t="shared" si="241"/>
        <v>0</v>
      </c>
      <c r="Q2579" t="str">
        <f t="shared" si="244"/>
        <v>food</v>
      </c>
      <c r="R2579" t="str">
        <f t="shared" si="245"/>
        <v>food trucks</v>
      </c>
      <c r="S2579" s="10">
        <f t="shared" si="242"/>
        <v>41830.820567129631</v>
      </c>
      <c r="T2579" s="10">
        <f t="shared" si="24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6" t="e">
        <f t="shared" si="240"/>
        <v>#DIV/0!</v>
      </c>
      <c r="N2580" t="b">
        <v>0</v>
      </c>
      <c r="O2580" t="s">
        <v>8284</v>
      </c>
      <c r="P2580">
        <f t="shared" si="241"/>
        <v>0</v>
      </c>
      <c r="Q2580" t="str">
        <f t="shared" si="244"/>
        <v>food</v>
      </c>
      <c r="R2580" t="str">
        <f t="shared" si="245"/>
        <v>food trucks</v>
      </c>
      <c r="S2580" s="10">
        <f t="shared" si="242"/>
        <v>42238.022905092599</v>
      </c>
      <c r="T2580" s="10">
        <f t="shared" si="24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6">
        <f t="shared" si="240"/>
        <v>23.08</v>
      </c>
      <c r="N2581" t="b">
        <v>0</v>
      </c>
      <c r="O2581" t="s">
        <v>8284</v>
      </c>
      <c r="P2581">
        <f t="shared" si="241"/>
        <v>0</v>
      </c>
      <c r="Q2581" t="str">
        <f t="shared" si="244"/>
        <v>food</v>
      </c>
      <c r="R2581" t="str">
        <f t="shared" si="245"/>
        <v>food trucks</v>
      </c>
      <c r="S2581" s="10">
        <f t="shared" si="242"/>
        <v>41837.829895833333</v>
      </c>
      <c r="T2581" s="10">
        <f t="shared" si="24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6">
        <f t="shared" si="240"/>
        <v>25.5</v>
      </c>
      <c r="N2582" t="b">
        <v>0</v>
      </c>
      <c r="O2582" t="s">
        <v>8284</v>
      </c>
      <c r="P2582">
        <f t="shared" si="241"/>
        <v>1</v>
      </c>
      <c r="Q2582" t="str">
        <f t="shared" si="244"/>
        <v>food</v>
      </c>
      <c r="R2582" t="str">
        <f t="shared" si="245"/>
        <v>food trucks</v>
      </c>
      <c r="S2582" s="10">
        <f t="shared" si="242"/>
        <v>42110.326423611114</v>
      </c>
      <c r="T2582" s="10">
        <f t="shared" si="24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6">
        <f t="shared" si="240"/>
        <v>48.18</v>
      </c>
      <c r="N2583" t="b">
        <v>0</v>
      </c>
      <c r="O2583" t="s">
        <v>8284</v>
      </c>
      <c r="P2583">
        <f t="shared" si="241"/>
        <v>11</v>
      </c>
      <c r="Q2583" t="str">
        <f t="shared" si="244"/>
        <v>food</v>
      </c>
      <c r="R2583" t="str">
        <f t="shared" si="245"/>
        <v>food trucks</v>
      </c>
      <c r="S2583" s="10">
        <f t="shared" si="242"/>
        <v>42294.628449074073</v>
      </c>
      <c r="T2583" s="10">
        <f t="shared" si="24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6">
        <f t="shared" si="240"/>
        <v>1</v>
      </c>
      <c r="N2584" t="b">
        <v>0</v>
      </c>
      <c r="O2584" t="s">
        <v>8284</v>
      </c>
      <c r="P2584">
        <f t="shared" si="241"/>
        <v>0</v>
      </c>
      <c r="Q2584" t="str">
        <f t="shared" si="244"/>
        <v>food</v>
      </c>
      <c r="R2584" t="str">
        <f t="shared" si="245"/>
        <v>food trucks</v>
      </c>
      <c r="S2584" s="10">
        <f t="shared" si="242"/>
        <v>42642.988819444443</v>
      </c>
      <c r="T2584" s="10">
        <f t="shared" si="24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6">
        <f t="shared" si="240"/>
        <v>1</v>
      </c>
      <c r="N2585" t="b">
        <v>0</v>
      </c>
      <c r="O2585" t="s">
        <v>8284</v>
      </c>
      <c r="P2585">
        <f t="shared" si="241"/>
        <v>1</v>
      </c>
      <c r="Q2585" t="str">
        <f t="shared" si="244"/>
        <v>food</v>
      </c>
      <c r="R2585" t="str">
        <f t="shared" si="245"/>
        <v>food trucks</v>
      </c>
      <c r="S2585" s="10">
        <f t="shared" si="242"/>
        <v>42019.76944444445</v>
      </c>
      <c r="T2585" s="10">
        <f t="shared" si="24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6" t="e">
        <f t="shared" si="240"/>
        <v>#DIV/0!</v>
      </c>
      <c r="N2586" t="b">
        <v>0</v>
      </c>
      <c r="O2586" t="s">
        <v>8284</v>
      </c>
      <c r="P2586">
        <f t="shared" si="241"/>
        <v>0</v>
      </c>
      <c r="Q2586" t="str">
        <f t="shared" si="244"/>
        <v>food</v>
      </c>
      <c r="R2586" t="str">
        <f t="shared" si="245"/>
        <v>food trucks</v>
      </c>
      <c r="S2586" s="10">
        <f t="shared" si="242"/>
        <v>42140.173252314817</v>
      </c>
      <c r="T2586" s="10">
        <f t="shared" si="24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6">
        <f t="shared" si="240"/>
        <v>50</v>
      </c>
      <c r="N2587" t="b">
        <v>0</v>
      </c>
      <c r="O2587" t="s">
        <v>8284</v>
      </c>
      <c r="P2587">
        <f t="shared" si="241"/>
        <v>0</v>
      </c>
      <c r="Q2587" t="str">
        <f t="shared" si="244"/>
        <v>food</v>
      </c>
      <c r="R2587" t="str">
        <f t="shared" si="245"/>
        <v>food trucks</v>
      </c>
      <c r="S2587" s="10">
        <f t="shared" si="242"/>
        <v>41795.963333333333</v>
      </c>
      <c r="T2587" s="10">
        <f t="shared" si="24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6">
        <f t="shared" si="240"/>
        <v>5</v>
      </c>
      <c r="N2588" t="b">
        <v>0</v>
      </c>
      <c r="O2588" t="s">
        <v>8284</v>
      </c>
      <c r="P2588">
        <f t="shared" si="241"/>
        <v>0</v>
      </c>
      <c r="Q2588" t="str">
        <f t="shared" si="244"/>
        <v>food</v>
      </c>
      <c r="R2588" t="str">
        <f t="shared" si="245"/>
        <v>food trucks</v>
      </c>
      <c r="S2588" s="10">
        <f t="shared" si="242"/>
        <v>42333.330277777779</v>
      </c>
      <c r="T2588" s="10">
        <f t="shared" si="24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6">
        <f t="shared" si="240"/>
        <v>202.83</v>
      </c>
      <c r="N2589" t="b">
        <v>0</v>
      </c>
      <c r="O2589" t="s">
        <v>8284</v>
      </c>
      <c r="P2589">
        <f t="shared" si="241"/>
        <v>2</v>
      </c>
      <c r="Q2589" t="str">
        <f t="shared" si="244"/>
        <v>food</v>
      </c>
      <c r="R2589" t="str">
        <f t="shared" si="245"/>
        <v>food trucks</v>
      </c>
      <c r="S2589" s="10">
        <f t="shared" si="242"/>
        <v>42338.675381944442</v>
      </c>
      <c r="T2589" s="10">
        <f t="shared" si="24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6">
        <f t="shared" si="240"/>
        <v>29.13</v>
      </c>
      <c r="N2590" t="b">
        <v>0</v>
      </c>
      <c r="O2590" t="s">
        <v>8284</v>
      </c>
      <c r="P2590">
        <f t="shared" si="241"/>
        <v>4</v>
      </c>
      <c r="Q2590" t="str">
        <f t="shared" si="244"/>
        <v>food</v>
      </c>
      <c r="R2590" t="str">
        <f t="shared" si="245"/>
        <v>food trucks</v>
      </c>
      <c r="S2590" s="10">
        <f t="shared" si="242"/>
        <v>42042.676226851851</v>
      </c>
      <c r="T2590" s="10">
        <f t="shared" si="24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6">
        <f t="shared" si="240"/>
        <v>5</v>
      </c>
      <c r="N2591" t="b">
        <v>0</v>
      </c>
      <c r="O2591" t="s">
        <v>8284</v>
      </c>
      <c r="P2591">
        <f t="shared" si="241"/>
        <v>0</v>
      </c>
      <c r="Q2591" t="str">
        <f t="shared" si="244"/>
        <v>food</v>
      </c>
      <c r="R2591" t="str">
        <f t="shared" si="245"/>
        <v>food trucks</v>
      </c>
      <c r="S2591" s="10">
        <f t="shared" si="242"/>
        <v>42422.536192129628</v>
      </c>
      <c r="T2591" s="10">
        <f t="shared" si="24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6" t="e">
        <f t="shared" si="240"/>
        <v>#DIV/0!</v>
      </c>
      <c r="N2592" t="b">
        <v>0</v>
      </c>
      <c r="O2592" t="s">
        <v>8284</v>
      </c>
      <c r="P2592">
        <f t="shared" si="241"/>
        <v>0</v>
      </c>
      <c r="Q2592" t="str">
        <f t="shared" si="244"/>
        <v>food</v>
      </c>
      <c r="R2592" t="str">
        <f t="shared" si="245"/>
        <v>food trucks</v>
      </c>
      <c r="S2592" s="10">
        <f t="shared" si="242"/>
        <v>42388.589085648149</v>
      </c>
      <c r="T2592" s="10">
        <f t="shared" si="24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6">
        <f t="shared" si="240"/>
        <v>13</v>
      </c>
      <c r="N2593" t="b">
        <v>0</v>
      </c>
      <c r="O2593" t="s">
        <v>8284</v>
      </c>
      <c r="P2593">
        <f t="shared" si="241"/>
        <v>2</v>
      </c>
      <c r="Q2593" t="str">
        <f t="shared" si="244"/>
        <v>food</v>
      </c>
      <c r="R2593" t="str">
        <f t="shared" si="245"/>
        <v>food trucks</v>
      </c>
      <c r="S2593" s="10">
        <f t="shared" si="242"/>
        <v>42382.906527777777</v>
      </c>
      <c r="T2593" s="10">
        <f t="shared" si="24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6">
        <f t="shared" si="240"/>
        <v>50</v>
      </c>
      <c r="N2594" t="b">
        <v>0</v>
      </c>
      <c r="O2594" t="s">
        <v>8284</v>
      </c>
      <c r="P2594">
        <f t="shared" si="241"/>
        <v>0</v>
      </c>
      <c r="Q2594" t="str">
        <f t="shared" si="244"/>
        <v>food</v>
      </c>
      <c r="R2594" t="str">
        <f t="shared" si="245"/>
        <v>food trucks</v>
      </c>
      <c r="S2594" s="10">
        <f t="shared" si="242"/>
        <v>41887.801168981481</v>
      </c>
      <c r="T2594" s="10">
        <f t="shared" si="24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6" t="e">
        <f t="shared" si="240"/>
        <v>#DIV/0!</v>
      </c>
      <c r="N2595" t="b">
        <v>0</v>
      </c>
      <c r="O2595" t="s">
        <v>8284</v>
      </c>
      <c r="P2595">
        <f t="shared" si="241"/>
        <v>0</v>
      </c>
      <c r="Q2595" t="str">
        <f t="shared" si="244"/>
        <v>food</v>
      </c>
      <c r="R2595" t="str">
        <f t="shared" si="245"/>
        <v>food trucks</v>
      </c>
      <c r="S2595" s="10">
        <f t="shared" si="242"/>
        <v>42089.84520833334</v>
      </c>
      <c r="T2595" s="10">
        <f t="shared" si="24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6">
        <f t="shared" si="240"/>
        <v>1</v>
      </c>
      <c r="N2596" t="b">
        <v>0</v>
      </c>
      <c r="O2596" t="s">
        <v>8284</v>
      </c>
      <c r="P2596">
        <f t="shared" si="241"/>
        <v>0</v>
      </c>
      <c r="Q2596" t="str">
        <f t="shared" si="244"/>
        <v>food</v>
      </c>
      <c r="R2596" t="str">
        <f t="shared" si="245"/>
        <v>food trucks</v>
      </c>
      <c r="S2596" s="10">
        <f t="shared" si="242"/>
        <v>41828.967916666668</v>
      </c>
      <c r="T2596" s="10">
        <f t="shared" si="24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6">
        <f t="shared" si="240"/>
        <v>96.05</v>
      </c>
      <c r="N2597" t="b">
        <v>0</v>
      </c>
      <c r="O2597" t="s">
        <v>8284</v>
      </c>
      <c r="P2597">
        <f t="shared" si="241"/>
        <v>12</v>
      </c>
      <c r="Q2597" t="str">
        <f t="shared" si="244"/>
        <v>food</v>
      </c>
      <c r="R2597" t="str">
        <f t="shared" si="245"/>
        <v>food trucks</v>
      </c>
      <c r="S2597" s="10">
        <f t="shared" si="242"/>
        <v>42760.244212962964</v>
      </c>
      <c r="T2597" s="10">
        <f t="shared" si="24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6">
        <f t="shared" si="240"/>
        <v>305.77999999999997</v>
      </c>
      <c r="N2598" t="b">
        <v>0</v>
      </c>
      <c r="O2598" t="s">
        <v>8284</v>
      </c>
      <c r="P2598">
        <f t="shared" si="241"/>
        <v>24</v>
      </c>
      <c r="Q2598" t="str">
        <f t="shared" si="244"/>
        <v>food</v>
      </c>
      <c r="R2598" t="str">
        <f t="shared" si="245"/>
        <v>food trucks</v>
      </c>
      <c r="S2598" s="10">
        <f t="shared" si="242"/>
        <v>41828.664456018516</v>
      </c>
      <c r="T2598" s="10">
        <f t="shared" si="24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6">
        <f t="shared" si="240"/>
        <v>12.14</v>
      </c>
      <c r="N2599" t="b">
        <v>0</v>
      </c>
      <c r="O2599" t="s">
        <v>8284</v>
      </c>
      <c r="P2599">
        <f t="shared" si="241"/>
        <v>6</v>
      </c>
      <c r="Q2599" t="str">
        <f t="shared" si="244"/>
        <v>food</v>
      </c>
      <c r="R2599" t="str">
        <f t="shared" si="245"/>
        <v>food trucks</v>
      </c>
      <c r="S2599" s="10">
        <f t="shared" si="242"/>
        <v>42510.341631944444</v>
      </c>
      <c r="T2599" s="10">
        <f t="shared" si="24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6">
        <f t="shared" si="240"/>
        <v>83.57</v>
      </c>
      <c r="N2600" t="b">
        <v>0</v>
      </c>
      <c r="O2600" t="s">
        <v>8284</v>
      </c>
      <c r="P2600">
        <f t="shared" si="241"/>
        <v>39</v>
      </c>
      <c r="Q2600" t="str">
        <f t="shared" si="244"/>
        <v>food</v>
      </c>
      <c r="R2600" t="str">
        <f t="shared" si="245"/>
        <v>food trucks</v>
      </c>
      <c r="S2600" s="10">
        <f t="shared" si="242"/>
        <v>42240.840289351851</v>
      </c>
      <c r="T2600" s="10">
        <f t="shared" si="24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6">
        <f t="shared" si="240"/>
        <v>18</v>
      </c>
      <c r="N2601" t="b">
        <v>0</v>
      </c>
      <c r="O2601" t="s">
        <v>8284</v>
      </c>
      <c r="P2601">
        <f t="shared" si="241"/>
        <v>1</v>
      </c>
      <c r="Q2601" t="str">
        <f t="shared" si="244"/>
        <v>food</v>
      </c>
      <c r="R2601" t="str">
        <f t="shared" si="245"/>
        <v>food trucks</v>
      </c>
      <c r="S2601" s="10">
        <f t="shared" si="242"/>
        <v>41809.754016203704</v>
      </c>
      <c r="T2601" s="10">
        <f t="shared" si="24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6">
        <f t="shared" si="240"/>
        <v>115.53</v>
      </c>
      <c r="N2602" t="b">
        <v>0</v>
      </c>
      <c r="O2602" t="s">
        <v>8284</v>
      </c>
      <c r="P2602">
        <f t="shared" si="241"/>
        <v>7</v>
      </c>
      <c r="Q2602" t="str">
        <f t="shared" si="244"/>
        <v>food</v>
      </c>
      <c r="R2602" t="str">
        <f t="shared" si="245"/>
        <v>food trucks</v>
      </c>
      <c r="S2602" s="10">
        <f t="shared" si="242"/>
        <v>42394.900462962964</v>
      </c>
      <c r="T2602" s="10">
        <f t="shared" si="24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6">
        <f t="shared" si="240"/>
        <v>21.9</v>
      </c>
      <c r="N2603" t="b">
        <v>1</v>
      </c>
      <c r="O2603" t="s">
        <v>8301</v>
      </c>
      <c r="P2603">
        <f t="shared" si="241"/>
        <v>661</v>
      </c>
      <c r="Q2603" t="str">
        <f t="shared" si="244"/>
        <v>technology</v>
      </c>
      <c r="R2603" t="str">
        <f t="shared" si="245"/>
        <v>space exploration</v>
      </c>
      <c r="S2603" s="10">
        <f t="shared" si="242"/>
        <v>41150.902187499996</v>
      </c>
      <c r="T2603" s="10">
        <f t="shared" si="24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6">
        <f t="shared" si="240"/>
        <v>80.02</v>
      </c>
      <c r="N2604" t="b">
        <v>1</v>
      </c>
      <c r="O2604" t="s">
        <v>8301</v>
      </c>
      <c r="P2604">
        <f t="shared" si="241"/>
        <v>326</v>
      </c>
      <c r="Q2604" t="str">
        <f t="shared" si="244"/>
        <v>technology</v>
      </c>
      <c r="R2604" t="str">
        <f t="shared" si="245"/>
        <v>space exploration</v>
      </c>
      <c r="S2604" s="10">
        <f t="shared" si="242"/>
        <v>41915.747314814813</v>
      </c>
      <c r="T2604" s="10">
        <f t="shared" si="24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6">
        <f t="shared" si="240"/>
        <v>35.520000000000003</v>
      </c>
      <c r="N2605" t="b">
        <v>1</v>
      </c>
      <c r="O2605" t="s">
        <v>8301</v>
      </c>
      <c r="P2605">
        <f t="shared" si="241"/>
        <v>101</v>
      </c>
      <c r="Q2605" t="str">
        <f t="shared" si="244"/>
        <v>technology</v>
      </c>
      <c r="R2605" t="str">
        <f t="shared" si="245"/>
        <v>space exploration</v>
      </c>
      <c r="S2605" s="10">
        <f t="shared" si="242"/>
        <v>41617.912662037037</v>
      </c>
      <c r="T2605" s="10">
        <f t="shared" si="24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6">
        <f t="shared" si="240"/>
        <v>64.930000000000007</v>
      </c>
      <c r="N2606" t="b">
        <v>1</v>
      </c>
      <c r="O2606" t="s">
        <v>8301</v>
      </c>
      <c r="P2606">
        <f t="shared" si="241"/>
        <v>104</v>
      </c>
      <c r="Q2606" t="str">
        <f t="shared" si="244"/>
        <v>technology</v>
      </c>
      <c r="R2606" t="str">
        <f t="shared" si="245"/>
        <v>space exploration</v>
      </c>
      <c r="S2606" s="10">
        <f t="shared" si="242"/>
        <v>40998.051192129627</v>
      </c>
      <c r="T2606" s="10">
        <f t="shared" si="24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6">
        <f t="shared" si="240"/>
        <v>60.97</v>
      </c>
      <c r="N2607" t="b">
        <v>1</v>
      </c>
      <c r="O2607" t="s">
        <v>8301</v>
      </c>
      <c r="P2607">
        <f t="shared" si="241"/>
        <v>107</v>
      </c>
      <c r="Q2607" t="str">
        <f t="shared" si="244"/>
        <v>technology</v>
      </c>
      <c r="R2607" t="str">
        <f t="shared" si="245"/>
        <v>space exploration</v>
      </c>
      <c r="S2607" s="10">
        <f t="shared" si="242"/>
        <v>42508.541550925926</v>
      </c>
      <c r="T2607" s="10">
        <f t="shared" si="24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6">
        <f t="shared" si="240"/>
        <v>31.44</v>
      </c>
      <c r="N2608" t="b">
        <v>1</v>
      </c>
      <c r="O2608" t="s">
        <v>8301</v>
      </c>
      <c r="P2608">
        <f t="shared" si="241"/>
        <v>110</v>
      </c>
      <c r="Q2608" t="str">
        <f t="shared" si="244"/>
        <v>technology</v>
      </c>
      <c r="R2608" t="str">
        <f t="shared" si="245"/>
        <v>space exploration</v>
      </c>
      <c r="S2608" s="10">
        <f t="shared" si="242"/>
        <v>41726.712754629632</v>
      </c>
      <c r="T2608" s="10">
        <f t="shared" si="24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6">
        <f t="shared" si="240"/>
        <v>81.95</v>
      </c>
      <c r="N2609" t="b">
        <v>1</v>
      </c>
      <c r="O2609" t="s">
        <v>8301</v>
      </c>
      <c r="P2609">
        <f t="shared" si="241"/>
        <v>408</v>
      </c>
      <c r="Q2609" t="str">
        <f t="shared" si="244"/>
        <v>technology</v>
      </c>
      <c r="R2609" t="str">
        <f t="shared" si="245"/>
        <v>space exploration</v>
      </c>
      <c r="S2609" s="10">
        <f t="shared" si="242"/>
        <v>42184.874675925923</v>
      </c>
      <c r="T2609" s="10">
        <f t="shared" si="24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6">
        <f t="shared" si="240"/>
        <v>58.93</v>
      </c>
      <c r="N2610" t="b">
        <v>1</v>
      </c>
      <c r="O2610" t="s">
        <v>8301</v>
      </c>
      <c r="P2610">
        <f t="shared" si="241"/>
        <v>224</v>
      </c>
      <c r="Q2610" t="str">
        <f t="shared" si="244"/>
        <v>technology</v>
      </c>
      <c r="R2610" t="str">
        <f t="shared" si="245"/>
        <v>space exploration</v>
      </c>
      <c r="S2610" s="10">
        <f t="shared" si="242"/>
        <v>42767.801712962959</v>
      </c>
      <c r="T2610" s="10">
        <f t="shared" si="24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6">
        <f t="shared" si="240"/>
        <v>157.29</v>
      </c>
      <c r="N2611" t="b">
        <v>1</v>
      </c>
      <c r="O2611" t="s">
        <v>8301</v>
      </c>
      <c r="P2611">
        <f t="shared" si="241"/>
        <v>304</v>
      </c>
      <c r="Q2611" t="str">
        <f t="shared" si="244"/>
        <v>technology</v>
      </c>
      <c r="R2611" t="str">
        <f t="shared" si="245"/>
        <v>space exploration</v>
      </c>
      <c r="S2611" s="10">
        <f t="shared" si="242"/>
        <v>41075.237858796296</v>
      </c>
      <c r="T2611" s="10">
        <f t="shared" si="24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6">
        <f t="shared" si="240"/>
        <v>55.76</v>
      </c>
      <c r="N2612" t="b">
        <v>1</v>
      </c>
      <c r="O2612" t="s">
        <v>8301</v>
      </c>
      <c r="P2612">
        <f t="shared" si="241"/>
        <v>141</v>
      </c>
      <c r="Q2612" t="str">
        <f t="shared" si="244"/>
        <v>technology</v>
      </c>
      <c r="R2612" t="str">
        <f t="shared" si="245"/>
        <v>space exploration</v>
      </c>
      <c r="S2612" s="10">
        <f t="shared" si="242"/>
        <v>42564.881076388891</v>
      </c>
      <c r="T2612" s="10">
        <f t="shared" si="24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6">
        <f t="shared" si="240"/>
        <v>83.8</v>
      </c>
      <c r="N2613" t="b">
        <v>1</v>
      </c>
      <c r="O2613" t="s">
        <v>8301</v>
      </c>
      <c r="P2613">
        <f t="shared" si="241"/>
        <v>2791</v>
      </c>
      <c r="Q2613" t="str">
        <f t="shared" si="244"/>
        <v>technology</v>
      </c>
      <c r="R2613" t="str">
        <f t="shared" si="245"/>
        <v>space exploration</v>
      </c>
      <c r="S2613" s="10">
        <f t="shared" si="242"/>
        <v>42704.335810185185</v>
      </c>
      <c r="T2613" s="10">
        <f t="shared" si="24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6">
        <f t="shared" si="240"/>
        <v>58.42</v>
      </c>
      <c r="N2614" t="b">
        <v>1</v>
      </c>
      <c r="O2614" t="s">
        <v>8301</v>
      </c>
      <c r="P2614">
        <f t="shared" si="241"/>
        <v>172</v>
      </c>
      <c r="Q2614" t="str">
        <f t="shared" si="244"/>
        <v>technology</v>
      </c>
      <c r="R2614" t="str">
        <f t="shared" si="245"/>
        <v>space exploration</v>
      </c>
      <c r="S2614" s="10">
        <f t="shared" si="242"/>
        <v>41982.143171296295</v>
      </c>
      <c r="T2614" s="10">
        <f t="shared" si="24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6">
        <f t="shared" si="240"/>
        <v>270.57</v>
      </c>
      <c r="N2615" t="b">
        <v>1</v>
      </c>
      <c r="O2615" t="s">
        <v>8301</v>
      </c>
      <c r="P2615">
        <f t="shared" si="241"/>
        <v>101</v>
      </c>
      <c r="Q2615" t="str">
        <f t="shared" si="244"/>
        <v>technology</v>
      </c>
      <c r="R2615" t="str">
        <f t="shared" si="245"/>
        <v>space exploration</v>
      </c>
      <c r="S2615" s="10">
        <f t="shared" si="242"/>
        <v>41143.81821759259</v>
      </c>
      <c r="T2615" s="10">
        <f t="shared" si="24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6">
        <f t="shared" si="240"/>
        <v>107.1</v>
      </c>
      <c r="N2616" t="b">
        <v>1</v>
      </c>
      <c r="O2616" t="s">
        <v>8301</v>
      </c>
      <c r="P2616">
        <f t="shared" si="241"/>
        <v>102</v>
      </c>
      <c r="Q2616" t="str">
        <f t="shared" si="244"/>
        <v>technology</v>
      </c>
      <c r="R2616" t="str">
        <f t="shared" si="245"/>
        <v>space exploration</v>
      </c>
      <c r="S2616" s="10">
        <f t="shared" si="242"/>
        <v>41730.708472222221</v>
      </c>
      <c r="T2616" s="10">
        <f t="shared" si="24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6">
        <f t="shared" si="240"/>
        <v>47.18</v>
      </c>
      <c r="N2617" t="b">
        <v>1</v>
      </c>
      <c r="O2617" t="s">
        <v>8301</v>
      </c>
      <c r="P2617">
        <f t="shared" si="241"/>
        <v>170</v>
      </c>
      <c r="Q2617" t="str">
        <f t="shared" si="244"/>
        <v>technology</v>
      </c>
      <c r="R2617" t="str">
        <f t="shared" si="245"/>
        <v>space exploration</v>
      </c>
      <c r="S2617" s="10">
        <f t="shared" si="242"/>
        <v>42453.49726851852</v>
      </c>
      <c r="T2617" s="10">
        <f t="shared" si="24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6">
        <f t="shared" si="240"/>
        <v>120.31</v>
      </c>
      <c r="N2618" t="b">
        <v>1</v>
      </c>
      <c r="O2618" t="s">
        <v>8301</v>
      </c>
      <c r="P2618">
        <f t="shared" si="241"/>
        <v>115</v>
      </c>
      <c r="Q2618" t="str">
        <f t="shared" si="244"/>
        <v>technology</v>
      </c>
      <c r="R2618" t="str">
        <f t="shared" si="245"/>
        <v>space exploration</v>
      </c>
      <c r="S2618" s="10">
        <f t="shared" si="242"/>
        <v>42211.99454861111</v>
      </c>
      <c r="T2618" s="10">
        <f t="shared" si="24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6">
        <f t="shared" si="240"/>
        <v>27.6</v>
      </c>
      <c r="N2619" t="b">
        <v>1</v>
      </c>
      <c r="O2619" t="s">
        <v>8301</v>
      </c>
      <c r="P2619">
        <f t="shared" si="241"/>
        <v>878</v>
      </c>
      <c r="Q2619" t="str">
        <f t="shared" si="244"/>
        <v>technology</v>
      </c>
      <c r="R2619" t="str">
        <f t="shared" si="245"/>
        <v>space exploration</v>
      </c>
      <c r="S2619" s="10">
        <f t="shared" si="242"/>
        <v>41902.874432870369</v>
      </c>
      <c r="T2619" s="10">
        <f t="shared" si="24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6">
        <f t="shared" si="240"/>
        <v>205.3</v>
      </c>
      <c r="N2620" t="b">
        <v>1</v>
      </c>
      <c r="O2620" t="s">
        <v>8301</v>
      </c>
      <c r="P2620">
        <f t="shared" si="241"/>
        <v>105</v>
      </c>
      <c r="Q2620" t="str">
        <f t="shared" si="244"/>
        <v>technology</v>
      </c>
      <c r="R2620" t="str">
        <f t="shared" si="245"/>
        <v>space exploration</v>
      </c>
      <c r="S2620" s="10">
        <f t="shared" si="242"/>
        <v>42279.792372685188</v>
      </c>
      <c r="T2620" s="10">
        <f t="shared" si="24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6">
        <f t="shared" si="240"/>
        <v>35.549999999999997</v>
      </c>
      <c r="N2621" t="b">
        <v>1</v>
      </c>
      <c r="O2621" t="s">
        <v>8301</v>
      </c>
      <c r="P2621">
        <f t="shared" si="241"/>
        <v>188</v>
      </c>
      <c r="Q2621" t="str">
        <f t="shared" si="244"/>
        <v>technology</v>
      </c>
      <c r="R2621" t="str">
        <f t="shared" si="245"/>
        <v>space exploration</v>
      </c>
      <c r="S2621" s="10">
        <f t="shared" si="242"/>
        <v>42273.884305555555</v>
      </c>
      <c r="T2621" s="10">
        <f t="shared" si="24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6">
        <f t="shared" si="240"/>
        <v>74.64</v>
      </c>
      <c r="N2622" t="b">
        <v>1</v>
      </c>
      <c r="O2622" t="s">
        <v>8301</v>
      </c>
      <c r="P2622">
        <f t="shared" si="241"/>
        <v>144</v>
      </c>
      <c r="Q2622" t="str">
        <f t="shared" si="244"/>
        <v>technology</v>
      </c>
      <c r="R2622" t="str">
        <f t="shared" si="245"/>
        <v>space exploration</v>
      </c>
      <c r="S2622" s="10">
        <f t="shared" si="242"/>
        <v>42251.16715277778</v>
      </c>
      <c r="T2622" s="10">
        <f t="shared" si="24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6">
        <f t="shared" si="240"/>
        <v>47.06</v>
      </c>
      <c r="N2623" t="b">
        <v>1</v>
      </c>
      <c r="O2623" t="s">
        <v>8301</v>
      </c>
      <c r="P2623">
        <f t="shared" si="241"/>
        <v>146</v>
      </c>
      <c r="Q2623" t="str">
        <f t="shared" si="244"/>
        <v>technology</v>
      </c>
      <c r="R2623" t="str">
        <f t="shared" si="245"/>
        <v>space exploration</v>
      </c>
      <c r="S2623" s="10">
        <f t="shared" si="242"/>
        <v>42115.74754629629</v>
      </c>
      <c r="T2623" s="10">
        <f t="shared" si="24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6">
        <f t="shared" si="240"/>
        <v>26.59</v>
      </c>
      <c r="N2624" t="b">
        <v>1</v>
      </c>
      <c r="O2624" t="s">
        <v>8301</v>
      </c>
      <c r="P2624">
        <f t="shared" si="241"/>
        <v>131</v>
      </c>
      <c r="Q2624" t="str">
        <f t="shared" si="244"/>
        <v>technology</v>
      </c>
      <c r="R2624" t="str">
        <f t="shared" si="245"/>
        <v>space exploration</v>
      </c>
      <c r="S2624" s="10">
        <f t="shared" si="242"/>
        <v>42689.74324074074</v>
      </c>
      <c r="T2624" s="10">
        <f t="shared" si="24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6">
        <f t="shared" si="240"/>
        <v>36.770000000000003</v>
      </c>
      <c r="N2625" t="b">
        <v>1</v>
      </c>
      <c r="O2625" t="s">
        <v>8301</v>
      </c>
      <c r="P2625">
        <f t="shared" si="241"/>
        <v>114</v>
      </c>
      <c r="Q2625" t="str">
        <f t="shared" si="244"/>
        <v>technology</v>
      </c>
      <c r="R2625" t="str">
        <f t="shared" si="245"/>
        <v>space exploration</v>
      </c>
      <c r="S2625" s="10">
        <f t="shared" si="242"/>
        <v>42692.256550925929</v>
      </c>
      <c r="T2625" s="10">
        <f t="shared" si="24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6">
        <f t="shared" ref="M2626:M2689" si="246">ROUND(SUM(E2626/L2626),2)</f>
        <v>31.82</v>
      </c>
      <c r="N2626" t="b">
        <v>1</v>
      </c>
      <c r="O2626" t="s">
        <v>8301</v>
      </c>
      <c r="P2626">
        <f t="shared" ref="P2626:P2689" si="247">+ROUND(SUM(E2626/D2626)*100,0)</f>
        <v>1379</v>
      </c>
      <c r="Q2626" t="str">
        <f t="shared" si="244"/>
        <v>technology</v>
      </c>
      <c r="R2626" t="str">
        <f t="shared" si="245"/>
        <v>space exploration</v>
      </c>
      <c r="S2626" s="10">
        <f t="shared" ref="S2626:S2689" si="248">(((J2626/60)/60)/24)+DATE(1970,1,1)</f>
        <v>41144.42155092593</v>
      </c>
      <c r="T2626" s="10">
        <f t="shared" ref="T2626:T2689" si="249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6">
        <f t="shared" si="246"/>
        <v>27.58</v>
      </c>
      <c r="N2627" t="b">
        <v>1</v>
      </c>
      <c r="O2627" t="s">
        <v>8301</v>
      </c>
      <c r="P2627">
        <f t="shared" si="247"/>
        <v>956</v>
      </c>
      <c r="Q2627" t="str">
        <f t="shared" ref="Q2627:Q2690" si="250">LEFT(O2627,FIND("/",O2627)-1)</f>
        <v>technology</v>
      </c>
      <c r="R2627" t="str">
        <f t="shared" ref="R2627:R2690" si="251">RIGHT(O2627,LEN(O2627)-FIND("/",O2627))</f>
        <v>space exploration</v>
      </c>
      <c r="S2627" s="10">
        <f t="shared" si="248"/>
        <v>42658.810277777782</v>
      </c>
      <c r="T2627" s="10">
        <f t="shared" si="249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6">
        <f t="shared" si="246"/>
        <v>56</v>
      </c>
      <c r="N2628" t="b">
        <v>1</v>
      </c>
      <c r="O2628" t="s">
        <v>8301</v>
      </c>
      <c r="P2628">
        <f t="shared" si="247"/>
        <v>112</v>
      </c>
      <c r="Q2628" t="str">
        <f t="shared" si="250"/>
        <v>technology</v>
      </c>
      <c r="R2628" t="str">
        <f t="shared" si="251"/>
        <v>space exploration</v>
      </c>
      <c r="S2628" s="10">
        <f t="shared" si="248"/>
        <v>42128.628113425926</v>
      </c>
      <c r="T2628" s="10">
        <f t="shared" si="249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6">
        <f t="shared" si="246"/>
        <v>21.56</v>
      </c>
      <c r="N2629" t="b">
        <v>1</v>
      </c>
      <c r="O2629" t="s">
        <v>8301</v>
      </c>
      <c r="P2629">
        <f t="shared" si="247"/>
        <v>647</v>
      </c>
      <c r="Q2629" t="str">
        <f t="shared" si="250"/>
        <v>technology</v>
      </c>
      <c r="R2629" t="str">
        <f t="shared" si="251"/>
        <v>space exploration</v>
      </c>
      <c r="S2629" s="10">
        <f t="shared" si="248"/>
        <v>42304.829409722224</v>
      </c>
      <c r="T2629" s="10">
        <f t="shared" si="249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6">
        <f t="shared" si="246"/>
        <v>44.1</v>
      </c>
      <c r="N2630" t="b">
        <v>1</v>
      </c>
      <c r="O2630" t="s">
        <v>8301</v>
      </c>
      <c r="P2630">
        <f t="shared" si="247"/>
        <v>110</v>
      </c>
      <c r="Q2630" t="str">
        <f t="shared" si="250"/>
        <v>technology</v>
      </c>
      <c r="R2630" t="str">
        <f t="shared" si="251"/>
        <v>space exploration</v>
      </c>
      <c r="S2630" s="10">
        <f t="shared" si="248"/>
        <v>41953.966053240743</v>
      </c>
      <c r="T2630" s="10">
        <f t="shared" si="249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6">
        <f t="shared" si="246"/>
        <v>63.87</v>
      </c>
      <c r="N2631" t="b">
        <v>1</v>
      </c>
      <c r="O2631" t="s">
        <v>8301</v>
      </c>
      <c r="P2631">
        <f t="shared" si="247"/>
        <v>128</v>
      </c>
      <c r="Q2631" t="str">
        <f t="shared" si="250"/>
        <v>technology</v>
      </c>
      <c r="R2631" t="str">
        <f t="shared" si="251"/>
        <v>space exploration</v>
      </c>
      <c r="S2631" s="10">
        <f t="shared" si="248"/>
        <v>42108.538449074069</v>
      </c>
      <c r="T2631" s="10">
        <f t="shared" si="24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6">
        <f t="shared" si="246"/>
        <v>38.99</v>
      </c>
      <c r="N2632" t="b">
        <v>1</v>
      </c>
      <c r="O2632" t="s">
        <v>8301</v>
      </c>
      <c r="P2632">
        <f t="shared" si="247"/>
        <v>158</v>
      </c>
      <c r="Q2632" t="str">
        <f t="shared" si="250"/>
        <v>technology</v>
      </c>
      <c r="R2632" t="str">
        <f t="shared" si="251"/>
        <v>space exploration</v>
      </c>
      <c r="S2632" s="10">
        <f t="shared" si="248"/>
        <v>42524.105462962965</v>
      </c>
      <c r="T2632" s="10">
        <f t="shared" si="249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6">
        <f t="shared" si="246"/>
        <v>80.19</v>
      </c>
      <c r="N2633" t="b">
        <v>1</v>
      </c>
      <c r="O2633" t="s">
        <v>8301</v>
      </c>
      <c r="P2633">
        <f t="shared" si="247"/>
        <v>115</v>
      </c>
      <c r="Q2633" t="str">
        <f t="shared" si="250"/>
        <v>technology</v>
      </c>
      <c r="R2633" t="str">
        <f t="shared" si="251"/>
        <v>space exploration</v>
      </c>
      <c r="S2633" s="10">
        <f t="shared" si="248"/>
        <v>42218.169293981482</v>
      </c>
      <c r="T2633" s="10">
        <f t="shared" si="24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6">
        <f t="shared" si="246"/>
        <v>34.9</v>
      </c>
      <c r="N2634" t="b">
        <v>1</v>
      </c>
      <c r="O2634" t="s">
        <v>8301</v>
      </c>
      <c r="P2634">
        <f t="shared" si="247"/>
        <v>137</v>
      </c>
      <c r="Q2634" t="str">
        <f t="shared" si="250"/>
        <v>technology</v>
      </c>
      <c r="R2634" t="str">
        <f t="shared" si="251"/>
        <v>space exploration</v>
      </c>
      <c r="S2634" s="10">
        <f t="shared" si="248"/>
        <v>42494.061793981484</v>
      </c>
      <c r="T2634" s="10">
        <f t="shared" si="24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6">
        <f t="shared" si="246"/>
        <v>89.1</v>
      </c>
      <c r="N2635" t="b">
        <v>1</v>
      </c>
      <c r="O2635" t="s">
        <v>8301</v>
      </c>
      <c r="P2635">
        <f t="shared" si="247"/>
        <v>355</v>
      </c>
      <c r="Q2635" t="str">
        <f t="shared" si="250"/>
        <v>technology</v>
      </c>
      <c r="R2635" t="str">
        <f t="shared" si="251"/>
        <v>space exploration</v>
      </c>
      <c r="S2635" s="10">
        <f t="shared" si="248"/>
        <v>41667.823287037041</v>
      </c>
      <c r="T2635" s="10">
        <f t="shared" si="24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6">
        <f t="shared" si="246"/>
        <v>39.44</v>
      </c>
      <c r="N2636" t="b">
        <v>1</v>
      </c>
      <c r="O2636" t="s">
        <v>8301</v>
      </c>
      <c r="P2636">
        <f t="shared" si="247"/>
        <v>106</v>
      </c>
      <c r="Q2636" t="str">
        <f t="shared" si="250"/>
        <v>technology</v>
      </c>
      <c r="R2636" t="str">
        <f t="shared" si="251"/>
        <v>space exploration</v>
      </c>
      <c r="S2636" s="10">
        <f t="shared" si="248"/>
        <v>42612.656493055561</v>
      </c>
      <c r="T2636" s="10">
        <f t="shared" si="249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6">
        <f t="shared" si="246"/>
        <v>136.9</v>
      </c>
      <c r="N2637" t="b">
        <v>1</v>
      </c>
      <c r="O2637" t="s">
        <v>8301</v>
      </c>
      <c r="P2637">
        <f t="shared" si="247"/>
        <v>100</v>
      </c>
      <c r="Q2637" t="str">
        <f t="shared" si="250"/>
        <v>technology</v>
      </c>
      <c r="R2637" t="str">
        <f t="shared" si="251"/>
        <v>space exploration</v>
      </c>
      <c r="S2637" s="10">
        <f t="shared" si="248"/>
        <v>42037.950937500005</v>
      </c>
      <c r="T2637" s="10">
        <f t="shared" si="24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6">
        <f t="shared" si="246"/>
        <v>37.46</v>
      </c>
      <c r="N2638" t="b">
        <v>1</v>
      </c>
      <c r="O2638" t="s">
        <v>8301</v>
      </c>
      <c r="P2638">
        <f t="shared" si="247"/>
        <v>187</v>
      </c>
      <c r="Q2638" t="str">
        <f t="shared" si="250"/>
        <v>technology</v>
      </c>
      <c r="R2638" t="str">
        <f t="shared" si="251"/>
        <v>space exploration</v>
      </c>
      <c r="S2638" s="10">
        <f t="shared" si="248"/>
        <v>42636.614745370374</v>
      </c>
      <c r="T2638" s="10">
        <f t="shared" si="249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6">
        <f t="shared" si="246"/>
        <v>31.96</v>
      </c>
      <c r="N2639" t="b">
        <v>1</v>
      </c>
      <c r="O2639" t="s">
        <v>8301</v>
      </c>
      <c r="P2639">
        <f t="shared" si="247"/>
        <v>166</v>
      </c>
      <c r="Q2639" t="str">
        <f t="shared" si="250"/>
        <v>technology</v>
      </c>
      <c r="R2639" t="str">
        <f t="shared" si="251"/>
        <v>space exploration</v>
      </c>
      <c r="S2639" s="10">
        <f t="shared" si="248"/>
        <v>42639.549479166672</v>
      </c>
      <c r="T2639" s="10">
        <f t="shared" si="24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6">
        <f t="shared" si="246"/>
        <v>25.21</v>
      </c>
      <c r="N2640" t="b">
        <v>1</v>
      </c>
      <c r="O2640" t="s">
        <v>8301</v>
      </c>
      <c r="P2640">
        <f t="shared" si="247"/>
        <v>102</v>
      </c>
      <c r="Q2640" t="str">
        <f t="shared" si="250"/>
        <v>technology</v>
      </c>
      <c r="R2640" t="str">
        <f t="shared" si="251"/>
        <v>space exploration</v>
      </c>
      <c r="S2640" s="10">
        <f t="shared" si="248"/>
        <v>41989.913136574076</v>
      </c>
      <c r="T2640" s="10">
        <f t="shared" si="24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6">
        <f t="shared" si="246"/>
        <v>10.039999999999999</v>
      </c>
      <c r="N2641" t="b">
        <v>1</v>
      </c>
      <c r="O2641" t="s">
        <v>8301</v>
      </c>
      <c r="P2641">
        <f t="shared" si="247"/>
        <v>164</v>
      </c>
      <c r="Q2641" t="str">
        <f t="shared" si="250"/>
        <v>technology</v>
      </c>
      <c r="R2641" t="str">
        <f t="shared" si="251"/>
        <v>space exploration</v>
      </c>
      <c r="S2641" s="10">
        <f t="shared" si="248"/>
        <v>42024.86513888889</v>
      </c>
      <c r="T2641" s="10">
        <f t="shared" si="24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6">
        <f t="shared" si="246"/>
        <v>45.94</v>
      </c>
      <c r="N2642" t="b">
        <v>1</v>
      </c>
      <c r="O2642" t="s">
        <v>8301</v>
      </c>
      <c r="P2642">
        <f t="shared" si="247"/>
        <v>106</v>
      </c>
      <c r="Q2642" t="str">
        <f t="shared" si="250"/>
        <v>technology</v>
      </c>
      <c r="R2642" t="str">
        <f t="shared" si="251"/>
        <v>space exploration</v>
      </c>
      <c r="S2642" s="10">
        <f t="shared" si="248"/>
        <v>42103.160578703704</v>
      </c>
      <c r="T2642" s="10">
        <f t="shared" si="249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6">
        <f t="shared" si="246"/>
        <v>15</v>
      </c>
      <c r="N2643" t="b">
        <v>0</v>
      </c>
      <c r="O2643" t="s">
        <v>8301</v>
      </c>
      <c r="P2643">
        <f t="shared" si="247"/>
        <v>1</v>
      </c>
      <c r="Q2643" t="str">
        <f t="shared" si="250"/>
        <v>technology</v>
      </c>
      <c r="R2643" t="str">
        <f t="shared" si="251"/>
        <v>space exploration</v>
      </c>
      <c r="S2643" s="10">
        <f t="shared" si="248"/>
        <v>41880.827118055553</v>
      </c>
      <c r="T2643" s="10">
        <f t="shared" si="24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6" t="e">
        <f t="shared" si="246"/>
        <v>#DIV/0!</v>
      </c>
      <c r="N2644" t="b">
        <v>0</v>
      </c>
      <c r="O2644" t="s">
        <v>8301</v>
      </c>
      <c r="P2644">
        <f t="shared" si="247"/>
        <v>0</v>
      </c>
      <c r="Q2644" t="str">
        <f t="shared" si="250"/>
        <v>technology</v>
      </c>
      <c r="R2644" t="str">
        <f t="shared" si="251"/>
        <v>space exploration</v>
      </c>
      <c r="S2644" s="10">
        <f t="shared" si="248"/>
        <v>42536.246620370366</v>
      </c>
      <c r="T2644" s="10">
        <f t="shared" si="249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6">
        <f t="shared" si="246"/>
        <v>223.58</v>
      </c>
      <c r="N2645" t="b">
        <v>0</v>
      </c>
      <c r="O2645" t="s">
        <v>8301</v>
      </c>
      <c r="P2645">
        <f t="shared" si="247"/>
        <v>34</v>
      </c>
      <c r="Q2645" t="str">
        <f t="shared" si="250"/>
        <v>technology</v>
      </c>
      <c r="R2645" t="str">
        <f t="shared" si="251"/>
        <v>space exploration</v>
      </c>
      <c r="S2645" s="10">
        <f t="shared" si="248"/>
        <v>42689.582349537035</v>
      </c>
      <c r="T2645" s="10">
        <f t="shared" si="249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6">
        <f t="shared" si="246"/>
        <v>39.479999999999997</v>
      </c>
      <c r="N2646" t="b">
        <v>0</v>
      </c>
      <c r="O2646" t="s">
        <v>8301</v>
      </c>
      <c r="P2646">
        <f t="shared" si="247"/>
        <v>2</v>
      </c>
      <c r="Q2646" t="str">
        <f t="shared" si="250"/>
        <v>technology</v>
      </c>
      <c r="R2646" t="str">
        <f t="shared" si="251"/>
        <v>space exploration</v>
      </c>
      <c r="S2646" s="10">
        <f t="shared" si="248"/>
        <v>42774.792071759264</v>
      </c>
      <c r="T2646" s="10">
        <f t="shared" si="249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6">
        <f t="shared" si="246"/>
        <v>91.3</v>
      </c>
      <c r="N2647" t="b">
        <v>0</v>
      </c>
      <c r="O2647" t="s">
        <v>8301</v>
      </c>
      <c r="P2647">
        <f t="shared" si="247"/>
        <v>11</v>
      </c>
      <c r="Q2647" t="str">
        <f t="shared" si="250"/>
        <v>technology</v>
      </c>
      <c r="R2647" t="str">
        <f t="shared" si="251"/>
        <v>space exploration</v>
      </c>
      <c r="S2647" s="10">
        <f t="shared" si="248"/>
        <v>41921.842627314814</v>
      </c>
      <c r="T2647" s="10">
        <f t="shared" si="249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6">
        <f t="shared" si="246"/>
        <v>78.67</v>
      </c>
      <c r="N2648" t="b">
        <v>0</v>
      </c>
      <c r="O2648" t="s">
        <v>8301</v>
      </c>
      <c r="P2648">
        <f t="shared" si="247"/>
        <v>8</v>
      </c>
      <c r="Q2648" t="str">
        <f t="shared" si="250"/>
        <v>technology</v>
      </c>
      <c r="R2648" t="str">
        <f t="shared" si="251"/>
        <v>space exploration</v>
      </c>
      <c r="S2648" s="10">
        <f t="shared" si="248"/>
        <v>42226.313298611116</v>
      </c>
      <c r="T2648" s="10">
        <f t="shared" si="249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6">
        <f t="shared" si="246"/>
        <v>12</v>
      </c>
      <c r="N2649" t="b">
        <v>0</v>
      </c>
      <c r="O2649" t="s">
        <v>8301</v>
      </c>
      <c r="P2649">
        <f t="shared" si="247"/>
        <v>1</v>
      </c>
      <c r="Q2649" t="str">
        <f t="shared" si="250"/>
        <v>technology</v>
      </c>
      <c r="R2649" t="str">
        <f t="shared" si="251"/>
        <v>space exploration</v>
      </c>
      <c r="S2649" s="10">
        <f t="shared" si="248"/>
        <v>42200.261793981481</v>
      </c>
      <c r="T2649" s="10">
        <f t="shared" si="249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6">
        <f t="shared" si="246"/>
        <v>17.670000000000002</v>
      </c>
      <c r="N2650" t="b">
        <v>0</v>
      </c>
      <c r="O2650" t="s">
        <v>8301</v>
      </c>
      <c r="P2650">
        <f t="shared" si="247"/>
        <v>1</v>
      </c>
      <c r="Q2650" t="str">
        <f t="shared" si="250"/>
        <v>technology</v>
      </c>
      <c r="R2650" t="str">
        <f t="shared" si="251"/>
        <v>space exploration</v>
      </c>
      <c r="S2650" s="10">
        <f t="shared" si="248"/>
        <v>42408.714814814812</v>
      </c>
      <c r="T2650" s="10">
        <f t="shared" si="249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6">
        <f t="shared" si="246"/>
        <v>41.33</v>
      </c>
      <c r="N2651" t="b">
        <v>0</v>
      </c>
      <c r="O2651" t="s">
        <v>8301</v>
      </c>
      <c r="P2651">
        <f t="shared" si="247"/>
        <v>0</v>
      </c>
      <c r="Q2651" t="str">
        <f t="shared" si="250"/>
        <v>technology</v>
      </c>
      <c r="R2651" t="str">
        <f t="shared" si="251"/>
        <v>space exploration</v>
      </c>
      <c r="S2651" s="10">
        <f t="shared" si="248"/>
        <v>42341.99700231482</v>
      </c>
      <c r="T2651" s="10">
        <f t="shared" si="249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6">
        <f t="shared" si="246"/>
        <v>71.599999999999994</v>
      </c>
      <c r="N2652" t="b">
        <v>0</v>
      </c>
      <c r="O2652" t="s">
        <v>8301</v>
      </c>
      <c r="P2652">
        <f t="shared" si="247"/>
        <v>1</v>
      </c>
      <c r="Q2652" t="str">
        <f t="shared" si="250"/>
        <v>technology</v>
      </c>
      <c r="R2652" t="str">
        <f t="shared" si="251"/>
        <v>space exploration</v>
      </c>
      <c r="S2652" s="10">
        <f t="shared" si="248"/>
        <v>42695.624340277776</v>
      </c>
      <c r="T2652" s="10">
        <f t="shared" si="249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6">
        <f t="shared" si="246"/>
        <v>307.82</v>
      </c>
      <c r="N2653" t="b">
        <v>0</v>
      </c>
      <c r="O2653" t="s">
        <v>8301</v>
      </c>
      <c r="P2653">
        <f t="shared" si="247"/>
        <v>2</v>
      </c>
      <c r="Q2653" t="str">
        <f t="shared" si="250"/>
        <v>technology</v>
      </c>
      <c r="R2653" t="str">
        <f t="shared" si="251"/>
        <v>space exploration</v>
      </c>
      <c r="S2653" s="10">
        <f t="shared" si="248"/>
        <v>42327.805659722217</v>
      </c>
      <c r="T2653" s="10">
        <f t="shared" si="249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6">
        <f t="shared" si="246"/>
        <v>80.45</v>
      </c>
      <c r="N2654" t="b">
        <v>0</v>
      </c>
      <c r="O2654" t="s">
        <v>8301</v>
      </c>
      <c r="P2654">
        <f t="shared" si="247"/>
        <v>1</v>
      </c>
      <c r="Q2654" t="str">
        <f t="shared" si="250"/>
        <v>technology</v>
      </c>
      <c r="R2654" t="str">
        <f t="shared" si="251"/>
        <v>space exploration</v>
      </c>
      <c r="S2654" s="10">
        <f t="shared" si="248"/>
        <v>41953.158854166672</v>
      </c>
      <c r="T2654" s="10">
        <f t="shared" si="249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6">
        <f t="shared" si="246"/>
        <v>83.94</v>
      </c>
      <c r="N2655" t="b">
        <v>0</v>
      </c>
      <c r="O2655" t="s">
        <v>8301</v>
      </c>
      <c r="P2655">
        <f t="shared" si="247"/>
        <v>12</v>
      </c>
      <c r="Q2655" t="str">
        <f t="shared" si="250"/>
        <v>technology</v>
      </c>
      <c r="R2655" t="str">
        <f t="shared" si="251"/>
        <v>space exploration</v>
      </c>
      <c r="S2655" s="10">
        <f t="shared" si="248"/>
        <v>41771.651932870373</v>
      </c>
      <c r="T2655" s="10">
        <f t="shared" si="249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6">
        <f t="shared" si="246"/>
        <v>8.5</v>
      </c>
      <c r="N2656" t="b">
        <v>0</v>
      </c>
      <c r="O2656" t="s">
        <v>8301</v>
      </c>
      <c r="P2656">
        <f t="shared" si="247"/>
        <v>0</v>
      </c>
      <c r="Q2656" t="str">
        <f t="shared" si="250"/>
        <v>technology</v>
      </c>
      <c r="R2656" t="str">
        <f t="shared" si="251"/>
        <v>space exploration</v>
      </c>
      <c r="S2656" s="10">
        <f t="shared" si="248"/>
        <v>42055.600995370376</v>
      </c>
      <c r="T2656" s="10">
        <f t="shared" si="249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6">
        <f t="shared" si="246"/>
        <v>73.37</v>
      </c>
      <c r="N2657" t="b">
        <v>0</v>
      </c>
      <c r="O2657" t="s">
        <v>8301</v>
      </c>
      <c r="P2657">
        <f t="shared" si="247"/>
        <v>21</v>
      </c>
      <c r="Q2657" t="str">
        <f t="shared" si="250"/>
        <v>technology</v>
      </c>
      <c r="R2657" t="str">
        <f t="shared" si="251"/>
        <v>space exploration</v>
      </c>
      <c r="S2657" s="10">
        <f t="shared" si="248"/>
        <v>42381.866284722222</v>
      </c>
      <c r="T2657" s="10">
        <f t="shared" si="249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6">
        <f t="shared" si="246"/>
        <v>112.86</v>
      </c>
      <c r="N2658" t="b">
        <v>0</v>
      </c>
      <c r="O2658" t="s">
        <v>8301</v>
      </c>
      <c r="P2658">
        <f t="shared" si="247"/>
        <v>11</v>
      </c>
      <c r="Q2658" t="str">
        <f t="shared" si="250"/>
        <v>technology</v>
      </c>
      <c r="R2658" t="str">
        <f t="shared" si="251"/>
        <v>space exploration</v>
      </c>
      <c r="S2658" s="10">
        <f t="shared" si="248"/>
        <v>42767.688518518517</v>
      </c>
      <c r="T2658" s="10">
        <f t="shared" si="249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6">
        <f t="shared" si="246"/>
        <v>95.28</v>
      </c>
      <c r="N2659" t="b">
        <v>0</v>
      </c>
      <c r="O2659" t="s">
        <v>8301</v>
      </c>
      <c r="P2659">
        <f t="shared" si="247"/>
        <v>19</v>
      </c>
      <c r="Q2659" t="str">
        <f t="shared" si="250"/>
        <v>technology</v>
      </c>
      <c r="R2659" t="str">
        <f t="shared" si="251"/>
        <v>space exploration</v>
      </c>
      <c r="S2659" s="10">
        <f t="shared" si="248"/>
        <v>42551.928854166668</v>
      </c>
      <c r="T2659" s="10">
        <f t="shared" si="249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6">
        <f t="shared" si="246"/>
        <v>22.75</v>
      </c>
      <c r="N2660" t="b">
        <v>0</v>
      </c>
      <c r="O2660" t="s">
        <v>8301</v>
      </c>
      <c r="P2660">
        <f t="shared" si="247"/>
        <v>0</v>
      </c>
      <c r="Q2660" t="str">
        <f t="shared" si="250"/>
        <v>technology</v>
      </c>
      <c r="R2660" t="str">
        <f t="shared" si="251"/>
        <v>space exploration</v>
      </c>
      <c r="S2660" s="10">
        <f t="shared" si="248"/>
        <v>42551.884189814817</v>
      </c>
      <c r="T2660" s="10">
        <f t="shared" si="249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6">
        <f t="shared" si="246"/>
        <v>133.30000000000001</v>
      </c>
      <c r="N2661" t="b">
        <v>0</v>
      </c>
      <c r="O2661" t="s">
        <v>8301</v>
      </c>
      <c r="P2661">
        <f t="shared" si="247"/>
        <v>3</v>
      </c>
      <c r="Q2661" t="str">
        <f t="shared" si="250"/>
        <v>technology</v>
      </c>
      <c r="R2661" t="str">
        <f t="shared" si="251"/>
        <v>space exploration</v>
      </c>
      <c r="S2661" s="10">
        <f t="shared" si="248"/>
        <v>42082.069560185191</v>
      </c>
      <c r="T2661" s="10">
        <f t="shared" si="249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6">
        <f t="shared" si="246"/>
        <v>3.8</v>
      </c>
      <c r="N2662" t="b">
        <v>0</v>
      </c>
      <c r="O2662" t="s">
        <v>8301</v>
      </c>
      <c r="P2662">
        <f t="shared" si="247"/>
        <v>0</v>
      </c>
      <c r="Q2662" t="str">
        <f t="shared" si="250"/>
        <v>technology</v>
      </c>
      <c r="R2662" t="str">
        <f t="shared" si="251"/>
        <v>space exploration</v>
      </c>
      <c r="S2662" s="10">
        <f t="shared" si="248"/>
        <v>42272.713171296295</v>
      </c>
      <c r="T2662" s="10">
        <f t="shared" si="249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6">
        <f t="shared" si="246"/>
        <v>85.75</v>
      </c>
      <c r="N2663" t="b">
        <v>1</v>
      </c>
      <c r="O2663" t="s">
        <v>8302</v>
      </c>
      <c r="P2663">
        <f t="shared" si="247"/>
        <v>103</v>
      </c>
      <c r="Q2663" t="str">
        <f t="shared" si="250"/>
        <v>technology</v>
      </c>
      <c r="R2663" t="str">
        <f t="shared" si="251"/>
        <v>makerspaces</v>
      </c>
      <c r="S2663" s="10">
        <f t="shared" si="248"/>
        <v>41542.958449074074</v>
      </c>
      <c r="T2663" s="10">
        <f t="shared" si="249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6">
        <f t="shared" si="246"/>
        <v>267</v>
      </c>
      <c r="N2664" t="b">
        <v>1</v>
      </c>
      <c r="O2664" t="s">
        <v>8302</v>
      </c>
      <c r="P2664">
        <f t="shared" si="247"/>
        <v>107</v>
      </c>
      <c r="Q2664" t="str">
        <f t="shared" si="250"/>
        <v>technology</v>
      </c>
      <c r="R2664" t="str">
        <f t="shared" si="251"/>
        <v>makerspaces</v>
      </c>
      <c r="S2664" s="10">
        <f t="shared" si="248"/>
        <v>42207.746678240743</v>
      </c>
      <c r="T2664" s="10">
        <f t="shared" si="249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6">
        <f t="shared" si="246"/>
        <v>373.56</v>
      </c>
      <c r="N2665" t="b">
        <v>1</v>
      </c>
      <c r="O2665" t="s">
        <v>8302</v>
      </c>
      <c r="P2665">
        <f t="shared" si="247"/>
        <v>105</v>
      </c>
      <c r="Q2665" t="str">
        <f t="shared" si="250"/>
        <v>technology</v>
      </c>
      <c r="R2665" t="str">
        <f t="shared" si="251"/>
        <v>makerspaces</v>
      </c>
      <c r="S2665" s="10">
        <f t="shared" si="248"/>
        <v>42222.622766203705</v>
      </c>
      <c r="T2665" s="10">
        <f t="shared" si="249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6">
        <f t="shared" si="246"/>
        <v>174.04</v>
      </c>
      <c r="N2666" t="b">
        <v>1</v>
      </c>
      <c r="O2666" t="s">
        <v>8302</v>
      </c>
      <c r="P2666">
        <f t="shared" si="247"/>
        <v>103</v>
      </c>
      <c r="Q2666" t="str">
        <f t="shared" si="250"/>
        <v>technology</v>
      </c>
      <c r="R2666" t="str">
        <f t="shared" si="251"/>
        <v>makerspaces</v>
      </c>
      <c r="S2666" s="10">
        <f t="shared" si="248"/>
        <v>42313.02542824074</v>
      </c>
      <c r="T2666" s="10">
        <f t="shared" si="249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6">
        <f t="shared" si="246"/>
        <v>93.7</v>
      </c>
      <c r="N2667" t="b">
        <v>1</v>
      </c>
      <c r="O2667" t="s">
        <v>8302</v>
      </c>
      <c r="P2667">
        <f t="shared" si="247"/>
        <v>123</v>
      </c>
      <c r="Q2667" t="str">
        <f t="shared" si="250"/>
        <v>technology</v>
      </c>
      <c r="R2667" t="str">
        <f t="shared" si="251"/>
        <v>makerspaces</v>
      </c>
      <c r="S2667" s="10">
        <f t="shared" si="248"/>
        <v>42083.895532407405</v>
      </c>
      <c r="T2667" s="10">
        <f t="shared" si="249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6">
        <f t="shared" si="246"/>
        <v>77.33</v>
      </c>
      <c r="N2668" t="b">
        <v>1</v>
      </c>
      <c r="O2668" t="s">
        <v>8302</v>
      </c>
      <c r="P2668">
        <f t="shared" si="247"/>
        <v>159</v>
      </c>
      <c r="Q2668" t="str">
        <f t="shared" si="250"/>
        <v>technology</v>
      </c>
      <c r="R2668" t="str">
        <f t="shared" si="251"/>
        <v>makerspaces</v>
      </c>
      <c r="S2668" s="10">
        <f t="shared" si="248"/>
        <v>42235.764340277776</v>
      </c>
      <c r="T2668" s="10">
        <f t="shared" si="249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6">
        <f t="shared" si="246"/>
        <v>92.22</v>
      </c>
      <c r="N2669" t="b">
        <v>1</v>
      </c>
      <c r="O2669" t="s">
        <v>8302</v>
      </c>
      <c r="P2669">
        <f t="shared" si="247"/>
        <v>111</v>
      </c>
      <c r="Q2669" t="str">
        <f t="shared" si="250"/>
        <v>technology</v>
      </c>
      <c r="R2669" t="str">
        <f t="shared" si="251"/>
        <v>makerspaces</v>
      </c>
      <c r="S2669" s="10">
        <f t="shared" si="248"/>
        <v>42380.926111111112</v>
      </c>
      <c r="T2669" s="10">
        <f t="shared" si="24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6">
        <f t="shared" si="246"/>
        <v>60.96</v>
      </c>
      <c r="N2670" t="b">
        <v>1</v>
      </c>
      <c r="O2670" t="s">
        <v>8302</v>
      </c>
      <c r="P2670">
        <f t="shared" si="247"/>
        <v>171</v>
      </c>
      <c r="Q2670" t="str">
        <f t="shared" si="250"/>
        <v>technology</v>
      </c>
      <c r="R2670" t="str">
        <f t="shared" si="251"/>
        <v>makerspaces</v>
      </c>
      <c r="S2670" s="10">
        <f t="shared" si="248"/>
        <v>42275.588715277772</v>
      </c>
      <c r="T2670" s="10">
        <f t="shared" si="249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6">
        <f t="shared" si="246"/>
        <v>91</v>
      </c>
      <c r="N2671" t="b">
        <v>1</v>
      </c>
      <c r="O2671" t="s">
        <v>8302</v>
      </c>
      <c r="P2671">
        <f t="shared" si="247"/>
        <v>125</v>
      </c>
      <c r="Q2671" t="str">
        <f t="shared" si="250"/>
        <v>technology</v>
      </c>
      <c r="R2671" t="str">
        <f t="shared" si="251"/>
        <v>makerspaces</v>
      </c>
      <c r="S2671" s="10">
        <f t="shared" si="248"/>
        <v>42319.035833333335</v>
      </c>
      <c r="T2671" s="10">
        <f t="shared" si="249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6">
        <f t="shared" si="246"/>
        <v>41.58</v>
      </c>
      <c r="N2672" t="b">
        <v>0</v>
      </c>
      <c r="O2672" t="s">
        <v>8302</v>
      </c>
      <c r="P2672">
        <f t="shared" si="247"/>
        <v>6</v>
      </c>
      <c r="Q2672" t="str">
        <f t="shared" si="250"/>
        <v>technology</v>
      </c>
      <c r="R2672" t="str">
        <f t="shared" si="251"/>
        <v>makerspaces</v>
      </c>
      <c r="S2672" s="10">
        <f t="shared" si="248"/>
        <v>41821.020601851851</v>
      </c>
      <c r="T2672" s="10">
        <f t="shared" si="249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6">
        <f t="shared" si="246"/>
        <v>33.76</v>
      </c>
      <c r="N2673" t="b">
        <v>0</v>
      </c>
      <c r="O2673" t="s">
        <v>8302</v>
      </c>
      <c r="P2673">
        <f t="shared" si="247"/>
        <v>11</v>
      </c>
      <c r="Q2673" t="str">
        <f t="shared" si="250"/>
        <v>technology</v>
      </c>
      <c r="R2673" t="str">
        <f t="shared" si="251"/>
        <v>makerspaces</v>
      </c>
      <c r="S2673" s="10">
        <f t="shared" si="248"/>
        <v>41962.749027777783</v>
      </c>
      <c r="T2673" s="10">
        <f t="shared" si="249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6">
        <f t="shared" si="246"/>
        <v>70.62</v>
      </c>
      <c r="N2674" t="b">
        <v>0</v>
      </c>
      <c r="O2674" t="s">
        <v>8302</v>
      </c>
      <c r="P2674">
        <f t="shared" si="247"/>
        <v>33</v>
      </c>
      <c r="Q2674" t="str">
        <f t="shared" si="250"/>
        <v>technology</v>
      </c>
      <c r="R2674" t="str">
        <f t="shared" si="251"/>
        <v>makerspaces</v>
      </c>
      <c r="S2674" s="10">
        <f t="shared" si="248"/>
        <v>42344.884143518517</v>
      </c>
      <c r="T2674" s="10">
        <f t="shared" si="249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6">
        <f t="shared" si="246"/>
        <v>167.15</v>
      </c>
      <c r="N2675" t="b">
        <v>0</v>
      </c>
      <c r="O2675" t="s">
        <v>8302</v>
      </c>
      <c r="P2675">
        <f t="shared" si="247"/>
        <v>28</v>
      </c>
      <c r="Q2675" t="str">
        <f t="shared" si="250"/>
        <v>technology</v>
      </c>
      <c r="R2675" t="str">
        <f t="shared" si="251"/>
        <v>makerspaces</v>
      </c>
      <c r="S2675" s="10">
        <f t="shared" si="248"/>
        <v>41912.541655092595</v>
      </c>
      <c r="T2675" s="10">
        <f t="shared" si="249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6">
        <f t="shared" si="246"/>
        <v>128.62</v>
      </c>
      <c r="N2676" t="b">
        <v>0</v>
      </c>
      <c r="O2676" t="s">
        <v>8302</v>
      </c>
      <c r="P2676">
        <f t="shared" si="247"/>
        <v>63</v>
      </c>
      <c r="Q2676" t="str">
        <f t="shared" si="250"/>
        <v>technology</v>
      </c>
      <c r="R2676" t="str">
        <f t="shared" si="251"/>
        <v>makerspaces</v>
      </c>
      <c r="S2676" s="10">
        <f t="shared" si="248"/>
        <v>42529.632754629631</v>
      </c>
      <c r="T2676" s="10">
        <f t="shared" si="249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6">
        <f t="shared" si="246"/>
        <v>65.41</v>
      </c>
      <c r="N2677" t="b">
        <v>0</v>
      </c>
      <c r="O2677" t="s">
        <v>8302</v>
      </c>
      <c r="P2677">
        <f t="shared" si="247"/>
        <v>8</v>
      </c>
      <c r="Q2677" t="str">
        <f t="shared" si="250"/>
        <v>technology</v>
      </c>
      <c r="R2677" t="str">
        <f t="shared" si="251"/>
        <v>makerspaces</v>
      </c>
      <c r="S2677" s="10">
        <f t="shared" si="248"/>
        <v>41923.857511574075</v>
      </c>
      <c r="T2677" s="10">
        <f t="shared" si="249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6">
        <f t="shared" si="246"/>
        <v>117.56</v>
      </c>
      <c r="N2678" t="b">
        <v>0</v>
      </c>
      <c r="O2678" t="s">
        <v>8302</v>
      </c>
      <c r="P2678">
        <f t="shared" si="247"/>
        <v>50</v>
      </c>
      <c r="Q2678" t="str">
        <f t="shared" si="250"/>
        <v>technology</v>
      </c>
      <c r="R2678" t="str">
        <f t="shared" si="251"/>
        <v>makerspaces</v>
      </c>
      <c r="S2678" s="10">
        <f t="shared" si="248"/>
        <v>42482.624699074076</v>
      </c>
      <c r="T2678" s="10">
        <f t="shared" si="249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6">
        <f t="shared" si="246"/>
        <v>126.48</v>
      </c>
      <c r="N2679" t="b">
        <v>0</v>
      </c>
      <c r="O2679" t="s">
        <v>8302</v>
      </c>
      <c r="P2679">
        <f t="shared" si="247"/>
        <v>18</v>
      </c>
      <c r="Q2679" t="str">
        <f t="shared" si="250"/>
        <v>technology</v>
      </c>
      <c r="R2679" t="str">
        <f t="shared" si="251"/>
        <v>makerspaces</v>
      </c>
      <c r="S2679" s="10">
        <f t="shared" si="248"/>
        <v>41793.029432870368</v>
      </c>
      <c r="T2679" s="10">
        <f t="shared" si="249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6">
        <f t="shared" si="246"/>
        <v>550</v>
      </c>
      <c r="N2680" t="b">
        <v>0</v>
      </c>
      <c r="O2680" t="s">
        <v>8302</v>
      </c>
      <c r="P2680">
        <f t="shared" si="247"/>
        <v>0</v>
      </c>
      <c r="Q2680" t="str">
        <f t="shared" si="250"/>
        <v>technology</v>
      </c>
      <c r="R2680" t="str">
        <f t="shared" si="251"/>
        <v>makerspaces</v>
      </c>
      <c r="S2680" s="10">
        <f t="shared" si="248"/>
        <v>42241.798206018517</v>
      </c>
      <c r="T2680" s="10">
        <f t="shared" si="249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6">
        <f t="shared" si="246"/>
        <v>44</v>
      </c>
      <c r="N2681" t="b">
        <v>0</v>
      </c>
      <c r="O2681" t="s">
        <v>8302</v>
      </c>
      <c r="P2681">
        <f t="shared" si="247"/>
        <v>0</v>
      </c>
      <c r="Q2681" t="str">
        <f t="shared" si="250"/>
        <v>technology</v>
      </c>
      <c r="R2681" t="str">
        <f t="shared" si="251"/>
        <v>makerspaces</v>
      </c>
      <c r="S2681" s="10">
        <f t="shared" si="248"/>
        <v>42033.001087962963</v>
      </c>
      <c r="T2681" s="10">
        <f t="shared" si="24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6">
        <f t="shared" si="246"/>
        <v>69</v>
      </c>
      <c r="N2682" t="b">
        <v>0</v>
      </c>
      <c r="O2682" t="s">
        <v>8302</v>
      </c>
      <c r="P2682">
        <f t="shared" si="247"/>
        <v>1</v>
      </c>
      <c r="Q2682" t="str">
        <f t="shared" si="250"/>
        <v>technology</v>
      </c>
      <c r="R2682" t="str">
        <f t="shared" si="251"/>
        <v>makerspaces</v>
      </c>
      <c r="S2682" s="10">
        <f t="shared" si="248"/>
        <v>42436.211701388893</v>
      </c>
      <c r="T2682" s="10">
        <f t="shared" si="249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6">
        <f t="shared" si="246"/>
        <v>27.5</v>
      </c>
      <c r="N2683" t="b">
        <v>0</v>
      </c>
      <c r="O2683" t="s">
        <v>8284</v>
      </c>
      <c r="P2683">
        <f t="shared" si="247"/>
        <v>1</v>
      </c>
      <c r="Q2683" t="str">
        <f t="shared" si="250"/>
        <v>food</v>
      </c>
      <c r="R2683" t="str">
        <f t="shared" si="251"/>
        <v>food trucks</v>
      </c>
      <c r="S2683" s="10">
        <f t="shared" si="248"/>
        <v>41805.895254629628</v>
      </c>
      <c r="T2683" s="10">
        <f t="shared" si="249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6">
        <f t="shared" si="246"/>
        <v>84.9</v>
      </c>
      <c r="N2684" t="b">
        <v>0</v>
      </c>
      <c r="O2684" t="s">
        <v>8284</v>
      </c>
      <c r="P2684">
        <f t="shared" si="247"/>
        <v>28</v>
      </c>
      <c r="Q2684" t="str">
        <f t="shared" si="250"/>
        <v>food</v>
      </c>
      <c r="R2684" t="str">
        <f t="shared" si="251"/>
        <v>food trucks</v>
      </c>
      <c r="S2684" s="10">
        <f t="shared" si="248"/>
        <v>41932.871990740743</v>
      </c>
      <c r="T2684" s="10">
        <f t="shared" si="249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6">
        <f t="shared" si="246"/>
        <v>12</v>
      </c>
      <c r="N2685" t="b">
        <v>0</v>
      </c>
      <c r="O2685" t="s">
        <v>8284</v>
      </c>
      <c r="P2685">
        <f t="shared" si="247"/>
        <v>0</v>
      </c>
      <c r="Q2685" t="str">
        <f t="shared" si="250"/>
        <v>food</v>
      </c>
      <c r="R2685" t="str">
        <f t="shared" si="251"/>
        <v>food trucks</v>
      </c>
      <c r="S2685" s="10">
        <f t="shared" si="248"/>
        <v>42034.75509259259</v>
      </c>
      <c r="T2685" s="10">
        <f t="shared" si="249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6">
        <f t="shared" si="246"/>
        <v>200</v>
      </c>
      <c r="N2686" t="b">
        <v>0</v>
      </c>
      <c r="O2686" t="s">
        <v>8284</v>
      </c>
      <c r="P2686">
        <f t="shared" si="247"/>
        <v>1</v>
      </c>
      <c r="Q2686" t="str">
        <f t="shared" si="250"/>
        <v>food</v>
      </c>
      <c r="R2686" t="str">
        <f t="shared" si="251"/>
        <v>food trucks</v>
      </c>
      <c r="S2686" s="10">
        <f t="shared" si="248"/>
        <v>41820.914641203701</v>
      </c>
      <c r="T2686" s="10">
        <f t="shared" si="249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6">
        <f t="shared" si="246"/>
        <v>10</v>
      </c>
      <c r="N2687" t="b">
        <v>0</v>
      </c>
      <c r="O2687" t="s">
        <v>8284</v>
      </c>
      <c r="P2687">
        <f t="shared" si="247"/>
        <v>0</v>
      </c>
      <c r="Q2687" t="str">
        <f t="shared" si="250"/>
        <v>food</v>
      </c>
      <c r="R2687" t="str">
        <f t="shared" si="251"/>
        <v>food trucks</v>
      </c>
      <c r="S2687" s="10">
        <f t="shared" si="248"/>
        <v>42061.69594907407</v>
      </c>
      <c r="T2687" s="10">
        <f t="shared" si="249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6" t="e">
        <f t="shared" si="246"/>
        <v>#DIV/0!</v>
      </c>
      <c r="N2688" t="b">
        <v>0</v>
      </c>
      <c r="O2688" t="s">
        <v>8284</v>
      </c>
      <c r="P2688">
        <f t="shared" si="247"/>
        <v>0</v>
      </c>
      <c r="Q2688" t="str">
        <f t="shared" si="250"/>
        <v>food</v>
      </c>
      <c r="R2688" t="str">
        <f t="shared" si="251"/>
        <v>food trucks</v>
      </c>
      <c r="S2688" s="10">
        <f t="shared" si="248"/>
        <v>41892.974803240737</v>
      </c>
      <c r="T2688" s="10">
        <f t="shared" si="249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6" t="e">
        <f t="shared" si="246"/>
        <v>#DIV/0!</v>
      </c>
      <c r="N2689" t="b">
        <v>0</v>
      </c>
      <c r="O2689" t="s">
        <v>8284</v>
      </c>
      <c r="P2689">
        <f t="shared" si="247"/>
        <v>0</v>
      </c>
      <c r="Q2689" t="str">
        <f t="shared" si="250"/>
        <v>food</v>
      </c>
      <c r="R2689" t="str">
        <f t="shared" si="251"/>
        <v>food trucks</v>
      </c>
      <c r="S2689" s="10">
        <f t="shared" si="248"/>
        <v>42154.64025462963</v>
      </c>
      <c r="T2689" s="10">
        <f t="shared" si="249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6">
        <f t="shared" ref="M2690:M2753" si="252">ROUND(SUM(E2690/L2690),2)</f>
        <v>5.29</v>
      </c>
      <c r="N2690" t="b">
        <v>0</v>
      </c>
      <c r="O2690" t="s">
        <v>8284</v>
      </c>
      <c r="P2690">
        <f t="shared" ref="P2690:P2753" si="253">+ROUND(SUM(E2690/D2690)*100,0)</f>
        <v>0</v>
      </c>
      <c r="Q2690" t="str">
        <f t="shared" si="250"/>
        <v>food</v>
      </c>
      <c r="R2690" t="str">
        <f t="shared" si="251"/>
        <v>food trucks</v>
      </c>
      <c r="S2690" s="10">
        <f t="shared" ref="S2690:S2753" si="254">(((J2690/60)/60)/24)+DATE(1970,1,1)</f>
        <v>42028.118865740747</v>
      </c>
      <c r="T2690" s="10">
        <f t="shared" ref="T2690:T2753" si="255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6">
        <f t="shared" si="252"/>
        <v>1</v>
      </c>
      <c r="N2691" t="b">
        <v>0</v>
      </c>
      <c r="O2691" t="s">
        <v>8284</v>
      </c>
      <c r="P2691">
        <f t="shared" si="253"/>
        <v>0</v>
      </c>
      <c r="Q2691" t="str">
        <f t="shared" ref="Q2691:Q2754" si="256">LEFT(O2691,FIND("/",O2691)-1)</f>
        <v>food</v>
      </c>
      <c r="R2691" t="str">
        <f t="shared" ref="R2691:R2754" si="257">RIGHT(O2691,LEN(O2691)-FIND("/",O2691))</f>
        <v>food trucks</v>
      </c>
      <c r="S2691" s="10">
        <f t="shared" si="254"/>
        <v>42551.961689814809</v>
      </c>
      <c r="T2691" s="10">
        <f t="shared" si="255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6">
        <f t="shared" si="252"/>
        <v>72.760000000000005</v>
      </c>
      <c r="N2692" t="b">
        <v>0</v>
      </c>
      <c r="O2692" t="s">
        <v>8284</v>
      </c>
      <c r="P2692">
        <f t="shared" si="253"/>
        <v>11</v>
      </c>
      <c r="Q2692" t="str">
        <f t="shared" si="256"/>
        <v>food</v>
      </c>
      <c r="R2692" t="str">
        <f t="shared" si="257"/>
        <v>food trucks</v>
      </c>
      <c r="S2692" s="10">
        <f t="shared" si="254"/>
        <v>42113.105046296296</v>
      </c>
      <c r="T2692" s="10">
        <f t="shared" si="255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6">
        <f t="shared" si="252"/>
        <v>17.5</v>
      </c>
      <c r="N2693" t="b">
        <v>0</v>
      </c>
      <c r="O2693" t="s">
        <v>8284</v>
      </c>
      <c r="P2693">
        <f t="shared" si="253"/>
        <v>0</v>
      </c>
      <c r="Q2693" t="str">
        <f t="shared" si="256"/>
        <v>food</v>
      </c>
      <c r="R2693" t="str">
        <f t="shared" si="257"/>
        <v>food trucks</v>
      </c>
      <c r="S2693" s="10">
        <f t="shared" si="254"/>
        <v>42089.724039351851</v>
      </c>
      <c r="T2693" s="10">
        <f t="shared" si="255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6">
        <f t="shared" si="252"/>
        <v>25</v>
      </c>
      <c r="N2694" t="b">
        <v>0</v>
      </c>
      <c r="O2694" t="s">
        <v>8284</v>
      </c>
      <c r="P2694">
        <f t="shared" si="253"/>
        <v>1</v>
      </c>
      <c r="Q2694" t="str">
        <f t="shared" si="256"/>
        <v>food</v>
      </c>
      <c r="R2694" t="str">
        <f t="shared" si="257"/>
        <v>food trucks</v>
      </c>
      <c r="S2694" s="10">
        <f t="shared" si="254"/>
        <v>42058.334027777775</v>
      </c>
      <c r="T2694" s="10">
        <f t="shared" si="255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6">
        <f t="shared" si="252"/>
        <v>13.33</v>
      </c>
      <c r="N2695" t="b">
        <v>0</v>
      </c>
      <c r="O2695" t="s">
        <v>8284</v>
      </c>
      <c r="P2695">
        <f t="shared" si="253"/>
        <v>1</v>
      </c>
      <c r="Q2695" t="str">
        <f t="shared" si="256"/>
        <v>food</v>
      </c>
      <c r="R2695" t="str">
        <f t="shared" si="257"/>
        <v>food trucks</v>
      </c>
      <c r="S2695" s="10">
        <f t="shared" si="254"/>
        <v>41834.138495370367</v>
      </c>
      <c r="T2695" s="10">
        <f t="shared" si="255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6">
        <f t="shared" si="252"/>
        <v>1</v>
      </c>
      <c r="N2696" t="b">
        <v>0</v>
      </c>
      <c r="O2696" t="s">
        <v>8284</v>
      </c>
      <c r="P2696">
        <f t="shared" si="253"/>
        <v>0</v>
      </c>
      <c r="Q2696" t="str">
        <f t="shared" si="256"/>
        <v>food</v>
      </c>
      <c r="R2696" t="str">
        <f t="shared" si="257"/>
        <v>food trucks</v>
      </c>
      <c r="S2696" s="10">
        <f t="shared" si="254"/>
        <v>41878.140497685185</v>
      </c>
      <c r="T2696" s="10">
        <f t="shared" si="255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6">
        <f t="shared" si="252"/>
        <v>23.67</v>
      </c>
      <c r="N2697" t="b">
        <v>0</v>
      </c>
      <c r="O2697" t="s">
        <v>8284</v>
      </c>
      <c r="P2697">
        <f t="shared" si="253"/>
        <v>0</v>
      </c>
      <c r="Q2697" t="str">
        <f t="shared" si="256"/>
        <v>food</v>
      </c>
      <c r="R2697" t="str">
        <f t="shared" si="257"/>
        <v>food trucks</v>
      </c>
      <c r="S2697" s="10">
        <f t="shared" si="254"/>
        <v>42048.181921296295</v>
      </c>
      <c r="T2697" s="10">
        <f t="shared" si="255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6">
        <f t="shared" si="252"/>
        <v>89.21</v>
      </c>
      <c r="N2698" t="b">
        <v>0</v>
      </c>
      <c r="O2698" t="s">
        <v>8284</v>
      </c>
      <c r="P2698">
        <f t="shared" si="253"/>
        <v>6</v>
      </c>
      <c r="Q2698" t="str">
        <f t="shared" si="256"/>
        <v>food</v>
      </c>
      <c r="R2698" t="str">
        <f t="shared" si="257"/>
        <v>food trucks</v>
      </c>
      <c r="S2698" s="10">
        <f t="shared" si="254"/>
        <v>41964.844444444447</v>
      </c>
      <c r="T2698" s="10">
        <f t="shared" si="255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6">
        <f t="shared" si="252"/>
        <v>116.56</v>
      </c>
      <c r="N2699" t="b">
        <v>0</v>
      </c>
      <c r="O2699" t="s">
        <v>8284</v>
      </c>
      <c r="P2699">
        <f t="shared" si="253"/>
        <v>26</v>
      </c>
      <c r="Q2699" t="str">
        <f t="shared" si="256"/>
        <v>food</v>
      </c>
      <c r="R2699" t="str">
        <f t="shared" si="257"/>
        <v>food trucks</v>
      </c>
      <c r="S2699" s="10">
        <f t="shared" si="254"/>
        <v>42187.940081018518</v>
      </c>
      <c r="T2699" s="10">
        <f t="shared" si="255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6">
        <f t="shared" si="252"/>
        <v>13.01</v>
      </c>
      <c r="N2700" t="b">
        <v>0</v>
      </c>
      <c r="O2700" t="s">
        <v>8284</v>
      </c>
      <c r="P2700">
        <f t="shared" si="253"/>
        <v>0</v>
      </c>
      <c r="Q2700" t="str">
        <f t="shared" si="256"/>
        <v>food</v>
      </c>
      <c r="R2700" t="str">
        <f t="shared" si="257"/>
        <v>food trucks</v>
      </c>
      <c r="S2700" s="10">
        <f t="shared" si="254"/>
        <v>41787.898240740738</v>
      </c>
      <c r="T2700" s="10">
        <f t="shared" si="255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6" t="e">
        <f t="shared" si="252"/>
        <v>#DIV/0!</v>
      </c>
      <c r="N2701" t="b">
        <v>0</v>
      </c>
      <c r="O2701" t="s">
        <v>8284</v>
      </c>
      <c r="P2701">
        <f t="shared" si="253"/>
        <v>0</v>
      </c>
      <c r="Q2701" t="str">
        <f t="shared" si="256"/>
        <v>food</v>
      </c>
      <c r="R2701" t="str">
        <f t="shared" si="257"/>
        <v>food trucks</v>
      </c>
      <c r="S2701" s="10">
        <f t="shared" si="254"/>
        <v>41829.896562499998</v>
      </c>
      <c r="T2701" s="10">
        <f t="shared" si="255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6">
        <f t="shared" si="252"/>
        <v>17.5</v>
      </c>
      <c r="N2702" t="b">
        <v>0</v>
      </c>
      <c r="O2702" t="s">
        <v>8284</v>
      </c>
      <c r="P2702">
        <f t="shared" si="253"/>
        <v>1</v>
      </c>
      <c r="Q2702" t="str">
        <f t="shared" si="256"/>
        <v>food</v>
      </c>
      <c r="R2702" t="str">
        <f t="shared" si="257"/>
        <v>food trucks</v>
      </c>
      <c r="S2702" s="10">
        <f t="shared" si="254"/>
        <v>41870.87467592593</v>
      </c>
      <c r="T2702" s="10">
        <f t="shared" si="255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6">
        <f t="shared" si="252"/>
        <v>34.130000000000003</v>
      </c>
      <c r="N2703" t="b">
        <v>0</v>
      </c>
      <c r="O2703" t="s">
        <v>8303</v>
      </c>
      <c r="P2703">
        <f t="shared" si="253"/>
        <v>46</v>
      </c>
      <c r="Q2703" t="str">
        <f t="shared" si="256"/>
        <v>theater</v>
      </c>
      <c r="R2703" t="str">
        <f t="shared" si="257"/>
        <v>spaces</v>
      </c>
      <c r="S2703" s="10">
        <f t="shared" si="254"/>
        <v>42801.774699074071</v>
      </c>
      <c r="T2703" s="10">
        <f t="shared" si="255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6">
        <f t="shared" si="252"/>
        <v>132.35</v>
      </c>
      <c r="N2704" t="b">
        <v>0</v>
      </c>
      <c r="O2704" t="s">
        <v>8303</v>
      </c>
      <c r="P2704">
        <f t="shared" si="253"/>
        <v>34</v>
      </c>
      <c r="Q2704" t="str">
        <f t="shared" si="256"/>
        <v>theater</v>
      </c>
      <c r="R2704" t="str">
        <f t="shared" si="257"/>
        <v>spaces</v>
      </c>
      <c r="S2704" s="10">
        <f t="shared" si="254"/>
        <v>42800.801817129628</v>
      </c>
      <c r="T2704" s="10">
        <f t="shared" si="255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6">
        <f t="shared" si="252"/>
        <v>922.22</v>
      </c>
      <c r="N2705" t="b">
        <v>0</v>
      </c>
      <c r="O2705" t="s">
        <v>8303</v>
      </c>
      <c r="P2705">
        <f t="shared" si="253"/>
        <v>104</v>
      </c>
      <c r="Q2705" t="str">
        <f t="shared" si="256"/>
        <v>theater</v>
      </c>
      <c r="R2705" t="str">
        <f t="shared" si="257"/>
        <v>spaces</v>
      </c>
      <c r="S2705" s="10">
        <f t="shared" si="254"/>
        <v>42756.690162037034</v>
      </c>
      <c r="T2705" s="10">
        <f t="shared" si="255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6">
        <f t="shared" si="252"/>
        <v>163.57</v>
      </c>
      <c r="N2706" t="b">
        <v>0</v>
      </c>
      <c r="O2706" t="s">
        <v>8303</v>
      </c>
      <c r="P2706">
        <f t="shared" si="253"/>
        <v>6</v>
      </c>
      <c r="Q2706" t="str">
        <f t="shared" si="256"/>
        <v>theater</v>
      </c>
      <c r="R2706" t="str">
        <f t="shared" si="257"/>
        <v>spaces</v>
      </c>
      <c r="S2706" s="10">
        <f t="shared" si="254"/>
        <v>42787.862430555557</v>
      </c>
      <c r="T2706" s="10">
        <f t="shared" si="255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6">
        <f t="shared" si="252"/>
        <v>217.38</v>
      </c>
      <c r="N2707" t="b">
        <v>0</v>
      </c>
      <c r="O2707" t="s">
        <v>8303</v>
      </c>
      <c r="P2707">
        <f t="shared" si="253"/>
        <v>11</v>
      </c>
      <c r="Q2707" t="str">
        <f t="shared" si="256"/>
        <v>theater</v>
      </c>
      <c r="R2707" t="str">
        <f t="shared" si="257"/>
        <v>spaces</v>
      </c>
      <c r="S2707" s="10">
        <f t="shared" si="254"/>
        <v>42773.916180555556</v>
      </c>
      <c r="T2707" s="10">
        <f t="shared" si="255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6">
        <f t="shared" si="252"/>
        <v>149.44</v>
      </c>
      <c r="N2708" t="b">
        <v>1</v>
      </c>
      <c r="O2708" t="s">
        <v>8303</v>
      </c>
      <c r="P2708">
        <f t="shared" si="253"/>
        <v>112</v>
      </c>
      <c r="Q2708" t="str">
        <f t="shared" si="256"/>
        <v>theater</v>
      </c>
      <c r="R2708" t="str">
        <f t="shared" si="257"/>
        <v>spaces</v>
      </c>
      <c r="S2708" s="10">
        <f t="shared" si="254"/>
        <v>41899.294942129629</v>
      </c>
      <c r="T2708" s="10">
        <f t="shared" si="255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6">
        <f t="shared" si="252"/>
        <v>71.239999999999995</v>
      </c>
      <c r="N2709" t="b">
        <v>1</v>
      </c>
      <c r="O2709" t="s">
        <v>8303</v>
      </c>
      <c r="P2709">
        <f t="shared" si="253"/>
        <v>351</v>
      </c>
      <c r="Q2709" t="str">
        <f t="shared" si="256"/>
        <v>theater</v>
      </c>
      <c r="R2709" t="str">
        <f t="shared" si="257"/>
        <v>spaces</v>
      </c>
      <c r="S2709" s="10">
        <f t="shared" si="254"/>
        <v>41391.782905092594</v>
      </c>
      <c r="T2709" s="10">
        <f t="shared" si="255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6">
        <f t="shared" si="252"/>
        <v>44.46</v>
      </c>
      <c r="N2710" t="b">
        <v>1</v>
      </c>
      <c r="O2710" t="s">
        <v>8303</v>
      </c>
      <c r="P2710">
        <f t="shared" si="253"/>
        <v>233</v>
      </c>
      <c r="Q2710" t="str">
        <f t="shared" si="256"/>
        <v>theater</v>
      </c>
      <c r="R2710" t="str">
        <f t="shared" si="257"/>
        <v>spaces</v>
      </c>
      <c r="S2710" s="10">
        <f t="shared" si="254"/>
        <v>42512.698217592595</v>
      </c>
      <c r="T2710" s="10">
        <f t="shared" si="255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6">
        <f t="shared" si="252"/>
        <v>164.94</v>
      </c>
      <c r="N2711" t="b">
        <v>1</v>
      </c>
      <c r="O2711" t="s">
        <v>8303</v>
      </c>
      <c r="P2711">
        <f t="shared" si="253"/>
        <v>102</v>
      </c>
      <c r="Q2711" t="str">
        <f t="shared" si="256"/>
        <v>theater</v>
      </c>
      <c r="R2711" t="str">
        <f t="shared" si="257"/>
        <v>spaces</v>
      </c>
      <c r="S2711" s="10">
        <f t="shared" si="254"/>
        <v>42612.149780092594</v>
      </c>
      <c r="T2711" s="10">
        <f t="shared" si="255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6">
        <f t="shared" si="252"/>
        <v>84.87</v>
      </c>
      <c r="N2712" t="b">
        <v>1</v>
      </c>
      <c r="O2712" t="s">
        <v>8303</v>
      </c>
      <c r="P2712">
        <f t="shared" si="253"/>
        <v>154</v>
      </c>
      <c r="Q2712" t="str">
        <f t="shared" si="256"/>
        <v>theater</v>
      </c>
      <c r="R2712" t="str">
        <f t="shared" si="257"/>
        <v>spaces</v>
      </c>
      <c r="S2712" s="10">
        <f t="shared" si="254"/>
        <v>41828.229490740741</v>
      </c>
      <c r="T2712" s="10">
        <f t="shared" si="255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6">
        <f t="shared" si="252"/>
        <v>53.95</v>
      </c>
      <c r="N2713" t="b">
        <v>1</v>
      </c>
      <c r="O2713" t="s">
        <v>8303</v>
      </c>
      <c r="P2713">
        <f t="shared" si="253"/>
        <v>101</v>
      </c>
      <c r="Q2713" t="str">
        <f t="shared" si="256"/>
        <v>theater</v>
      </c>
      <c r="R2713" t="str">
        <f t="shared" si="257"/>
        <v>spaces</v>
      </c>
      <c r="S2713" s="10">
        <f t="shared" si="254"/>
        <v>41780.745254629634</v>
      </c>
      <c r="T2713" s="10">
        <f t="shared" si="255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6">
        <f t="shared" si="252"/>
        <v>50.53</v>
      </c>
      <c r="N2714" t="b">
        <v>1</v>
      </c>
      <c r="O2714" t="s">
        <v>8303</v>
      </c>
      <c r="P2714">
        <f t="shared" si="253"/>
        <v>131</v>
      </c>
      <c r="Q2714" t="str">
        <f t="shared" si="256"/>
        <v>theater</v>
      </c>
      <c r="R2714" t="str">
        <f t="shared" si="257"/>
        <v>spaces</v>
      </c>
      <c r="S2714" s="10">
        <f t="shared" si="254"/>
        <v>41432.062037037038</v>
      </c>
      <c r="T2714" s="10">
        <f t="shared" si="255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6">
        <f t="shared" si="252"/>
        <v>108</v>
      </c>
      <c r="N2715" t="b">
        <v>1</v>
      </c>
      <c r="O2715" t="s">
        <v>8303</v>
      </c>
      <c r="P2715">
        <f t="shared" si="253"/>
        <v>102</v>
      </c>
      <c r="Q2715" t="str">
        <f t="shared" si="256"/>
        <v>theater</v>
      </c>
      <c r="R2715" t="str">
        <f t="shared" si="257"/>
        <v>spaces</v>
      </c>
      <c r="S2715" s="10">
        <f t="shared" si="254"/>
        <v>42322.653749999998</v>
      </c>
      <c r="T2715" s="10">
        <f t="shared" si="255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6">
        <f t="shared" si="252"/>
        <v>95.37</v>
      </c>
      <c r="N2716" t="b">
        <v>1</v>
      </c>
      <c r="O2716" t="s">
        <v>8303</v>
      </c>
      <c r="P2716">
        <f t="shared" si="253"/>
        <v>116</v>
      </c>
      <c r="Q2716" t="str">
        <f t="shared" si="256"/>
        <v>theater</v>
      </c>
      <c r="R2716" t="str">
        <f t="shared" si="257"/>
        <v>spaces</v>
      </c>
      <c r="S2716" s="10">
        <f t="shared" si="254"/>
        <v>42629.655046296291</v>
      </c>
      <c r="T2716" s="10">
        <f t="shared" si="255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6">
        <f t="shared" si="252"/>
        <v>57.63</v>
      </c>
      <c r="N2717" t="b">
        <v>1</v>
      </c>
      <c r="O2717" t="s">
        <v>8303</v>
      </c>
      <c r="P2717">
        <f t="shared" si="253"/>
        <v>265</v>
      </c>
      <c r="Q2717" t="str">
        <f t="shared" si="256"/>
        <v>theater</v>
      </c>
      <c r="R2717" t="str">
        <f t="shared" si="257"/>
        <v>spaces</v>
      </c>
      <c r="S2717" s="10">
        <f t="shared" si="254"/>
        <v>42387.398472222223</v>
      </c>
      <c r="T2717" s="10">
        <f t="shared" si="255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6">
        <f t="shared" si="252"/>
        <v>64.16</v>
      </c>
      <c r="N2718" t="b">
        <v>1</v>
      </c>
      <c r="O2718" t="s">
        <v>8303</v>
      </c>
      <c r="P2718">
        <f t="shared" si="253"/>
        <v>120</v>
      </c>
      <c r="Q2718" t="str">
        <f t="shared" si="256"/>
        <v>theater</v>
      </c>
      <c r="R2718" t="str">
        <f t="shared" si="257"/>
        <v>spaces</v>
      </c>
      <c r="S2718" s="10">
        <f t="shared" si="254"/>
        <v>42255.333252314813</v>
      </c>
      <c r="T2718" s="10">
        <f t="shared" si="255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6">
        <f t="shared" si="252"/>
        <v>92.39</v>
      </c>
      <c r="N2719" t="b">
        <v>1</v>
      </c>
      <c r="O2719" t="s">
        <v>8303</v>
      </c>
      <c r="P2719">
        <f t="shared" si="253"/>
        <v>120</v>
      </c>
      <c r="Q2719" t="str">
        <f t="shared" si="256"/>
        <v>theater</v>
      </c>
      <c r="R2719" t="str">
        <f t="shared" si="257"/>
        <v>spaces</v>
      </c>
      <c r="S2719" s="10">
        <f t="shared" si="254"/>
        <v>41934.914918981485</v>
      </c>
      <c r="T2719" s="10">
        <f t="shared" si="255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6">
        <f t="shared" si="252"/>
        <v>125.98</v>
      </c>
      <c r="N2720" t="b">
        <v>1</v>
      </c>
      <c r="O2720" t="s">
        <v>8303</v>
      </c>
      <c r="P2720">
        <f t="shared" si="253"/>
        <v>104</v>
      </c>
      <c r="Q2720" t="str">
        <f t="shared" si="256"/>
        <v>theater</v>
      </c>
      <c r="R2720" t="str">
        <f t="shared" si="257"/>
        <v>spaces</v>
      </c>
      <c r="S2720" s="10">
        <f t="shared" si="254"/>
        <v>42465.596585648149</v>
      </c>
      <c r="T2720" s="10">
        <f t="shared" si="255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6">
        <f t="shared" si="252"/>
        <v>94.64</v>
      </c>
      <c r="N2721" t="b">
        <v>1</v>
      </c>
      <c r="O2721" t="s">
        <v>8303</v>
      </c>
      <c r="P2721">
        <f t="shared" si="253"/>
        <v>109</v>
      </c>
      <c r="Q2721" t="str">
        <f t="shared" si="256"/>
        <v>theater</v>
      </c>
      <c r="R2721" t="str">
        <f t="shared" si="257"/>
        <v>spaces</v>
      </c>
      <c r="S2721" s="10">
        <f t="shared" si="254"/>
        <v>42418.031180555554</v>
      </c>
      <c r="T2721" s="10">
        <f t="shared" si="255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6">
        <f t="shared" si="252"/>
        <v>170.7</v>
      </c>
      <c r="N2722" t="b">
        <v>1</v>
      </c>
      <c r="O2722" t="s">
        <v>8303</v>
      </c>
      <c r="P2722">
        <f t="shared" si="253"/>
        <v>118</v>
      </c>
      <c r="Q2722" t="str">
        <f t="shared" si="256"/>
        <v>theater</v>
      </c>
      <c r="R2722" t="str">
        <f t="shared" si="257"/>
        <v>spaces</v>
      </c>
      <c r="S2722" s="10">
        <f t="shared" si="254"/>
        <v>42655.465891203698</v>
      </c>
      <c r="T2722" s="10">
        <f t="shared" si="255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6">
        <f t="shared" si="252"/>
        <v>40.76</v>
      </c>
      <c r="N2723" t="b">
        <v>1</v>
      </c>
      <c r="O2723" t="s">
        <v>8295</v>
      </c>
      <c r="P2723">
        <f t="shared" si="253"/>
        <v>1462</v>
      </c>
      <c r="Q2723" t="str">
        <f t="shared" si="256"/>
        <v>technology</v>
      </c>
      <c r="R2723" t="str">
        <f t="shared" si="257"/>
        <v>hardware</v>
      </c>
      <c r="S2723" s="10">
        <f t="shared" si="254"/>
        <v>41493.543958333335</v>
      </c>
      <c r="T2723" s="10">
        <f t="shared" si="255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6">
        <f t="shared" si="252"/>
        <v>68.25</v>
      </c>
      <c r="N2724" t="b">
        <v>1</v>
      </c>
      <c r="O2724" t="s">
        <v>8295</v>
      </c>
      <c r="P2724">
        <f t="shared" si="253"/>
        <v>253</v>
      </c>
      <c r="Q2724" t="str">
        <f t="shared" si="256"/>
        <v>technology</v>
      </c>
      <c r="R2724" t="str">
        <f t="shared" si="257"/>
        <v>hardware</v>
      </c>
      <c r="S2724" s="10">
        <f t="shared" si="254"/>
        <v>42704.857094907406</v>
      </c>
      <c r="T2724" s="10">
        <f t="shared" si="255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6">
        <f t="shared" si="252"/>
        <v>95.49</v>
      </c>
      <c r="N2725" t="b">
        <v>1</v>
      </c>
      <c r="O2725" t="s">
        <v>8295</v>
      </c>
      <c r="P2725">
        <f t="shared" si="253"/>
        <v>140</v>
      </c>
      <c r="Q2725" t="str">
        <f t="shared" si="256"/>
        <v>technology</v>
      </c>
      <c r="R2725" t="str">
        <f t="shared" si="257"/>
        <v>hardware</v>
      </c>
      <c r="S2725" s="10">
        <f t="shared" si="254"/>
        <v>41944.83898148148</v>
      </c>
      <c r="T2725" s="10">
        <f t="shared" si="255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6">
        <f t="shared" si="252"/>
        <v>7.19</v>
      </c>
      <c r="N2726" t="b">
        <v>1</v>
      </c>
      <c r="O2726" t="s">
        <v>8295</v>
      </c>
      <c r="P2726">
        <f t="shared" si="253"/>
        <v>297</v>
      </c>
      <c r="Q2726" t="str">
        <f t="shared" si="256"/>
        <v>technology</v>
      </c>
      <c r="R2726" t="str">
        <f t="shared" si="257"/>
        <v>hardware</v>
      </c>
      <c r="S2726" s="10">
        <f t="shared" si="254"/>
        <v>42199.32707175926</v>
      </c>
      <c r="T2726" s="10">
        <f t="shared" si="255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6">
        <f t="shared" si="252"/>
        <v>511.65</v>
      </c>
      <c r="N2727" t="b">
        <v>1</v>
      </c>
      <c r="O2727" t="s">
        <v>8295</v>
      </c>
      <c r="P2727">
        <f t="shared" si="253"/>
        <v>145</v>
      </c>
      <c r="Q2727" t="str">
        <f t="shared" si="256"/>
        <v>technology</v>
      </c>
      <c r="R2727" t="str">
        <f t="shared" si="257"/>
        <v>hardware</v>
      </c>
      <c r="S2727" s="10">
        <f t="shared" si="254"/>
        <v>42745.744618055556</v>
      </c>
      <c r="T2727" s="10">
        <f t="shared" si="255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6">
        <f t="shared" si="252"/>
        <v>261.75</v>
      </c>
      <c r="N2728" t="b">
        <v>1</v>
      </c>
      <c r="O2728" t="s">
        <v>8295</v>
      </c>
      <c r="P2728">
        <f t="shared" si="253"/>
        <v>106</v>
      </c>
      <c r="Q2728" t="str">
        <f t="shared" si="256"/>
        <v>technology</v>
      </c>
      <c r="R2728" t="str">
        <f t="shared" si="257"/>
        <v>hardware</v>
      </c>
      <c r="S2728" s="10">
        <f t="shared" si="254"/>
        <v>42452.579988425925</v>
      </c>
      <c r="T2728" s="10">
        <f t="shared" si="255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6">
        <f t="shared" si="252"/>
        <v>69.760000000000005</v>
      </c>
      <c r="N2729" t="b">
        <v>1</v>
      </c>
      <c r="O2729" t="s">
        <v>8295</v>
      </c>
      <c r="P2729">
        <f t="shared" si="253"/>
        <v>493</v>
      </c>
      <c r="Q2729" t="str">
        <f t="shared" si="256"/>
        <v>technology</v>
      </c>
      <c r="R2729" t="str">
        <f t="shared" si="257"/>
        <v>hardware</v>
      </c>
      <c r="S2729" s="10">
        <f t="shared" si="254"/>
        <v>42198.676655092597</v>
      </c>
      <c r="T2729" s="10">
        <f t="shared" si="255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6">
        <f t="shared" si="252"/>
        <v>77.23</v>
      </c>
      <c r="N2730" t="b">
        <v>1</v>
      </c>
      <c r="O2730" t="s">
        <v>8295</v>
      </c>
      <c r="P2730">
        <f t="shared" si="253"/>
        <v>202</v>
      </c>
      <c r="Q2730" t="str">
        <f t="shared" si="256"/>
        <v>technology</v>
      </c>
      <c r="R2730" t="str">
        <f t="shared" si="257"/>
        <v>hardware</v>
      </c>
      <c r="S2730" s="10">
        <f t="shared" si="254"/>
        <v>42333.59993055556</v>
      </c>
      <c r="T2730" s="10">
        <f t="shared" si="255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6">
        <f t="shared" si="252"/>
        <v>340.57</v>
      </c>
      <c r="N2731" t="b">
        <v>1</v>
      </c>
      <c r="O2731" t="s">
        <v>8295</v>
      </c>
      <c r="P2731">
        <f t="shared" si="253"/>
        <v>104</v>
      </c>
      <c r="Q2731" t="str">
        <f t="shared" si="256"/>
        <v>technology</v>
      </c>
      <c r="R2731" t="str">
        <f t="shared" si="257"/>
        <v>hardware</v>
      </c>
      <c r="S2731" s="10">
        <f t="shared" si="254"/>
        <v>42095.240706018521</v>
      </c>
      <c r="T2731" s="10">
        <f t="shared" si="255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6">
        <f t="shared" si="252"/>
        <v>67.42</v>
      </c>
      <c r="N2732" t="b">
        <v>1</v>
      </c>
      <c r="O2732" t="s">
        <v>8295</v>
      </c>
      <c r="P2732">
        <f t="shared" si="253"/>
        <v>170</v>
      </c>
      <c r="Q2732" t="str">
        <f t="shared" si="256"/>
        <v>technology</v>
      </c>
      <c r="R2732" t="str">
        <f t="shared" si="257"/>
        <v>hardware</v>
      </c>
      <c r="S2732" s="10">
        <f t="shared" si="254"/>
        <v>41351.541377314818</v>
      </c>
      <c r="T2732" s="10">
        <f t="shared" si="255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6">
        <f t="shared" si="252"/>
        <v>845.7</v>
      </c>
      <c r="N2733" t="b">
        <v>1</v>
      </c>
      <c r="O2733" t="s">
        <v>8295</v>
      </c>
      <c r="P2733">
        <f t="shared" si="253"/>
        <v>104</v>
      </c>
      <c r="Q2733" t="str">
        <f t="shared" si="256"/>
        <v>technology</v>
      </c>
      <c r="R2733" t="str">
        <f t="shared" si="257"/>
        <v>hardware</v>
      </c>
      <c r="S2733" s="10">
        <f t="shared" si="254"/>
        <v>41872.525717592594</v>
      </c>
      <c r="T2733" s="10">
        <f t="shared" si="255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6">
        <f t="shared" si="252"/>
        <v>97.19</v>
      </c>
      <c r="N2734" t="b">
        <v>1</v>
      </c>
      <c r="O2734" t="s">
        <v>8295</v>
      </c>
      <c r="P2734">
        <f t="shared" si="253"/>
        <v>118</v>
      </c>
      <c r="Q2734" t="str">
        <f t="shared" si="256"/>
        <v>technology</v>
      </c>
      <c r="R2734" t="str">
        <f t="shared" si="257"/>
        <v>hardware</v>
      </c>
      <c r="S2734" s="10">
        <f t="shared" si="254"/>
        <v>41389.808194444442</v>
      </c>
      <c r="T2734" s="10">
        <f t="shared" si="255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6">
        <f t="shared" si="252"/>
        <v>451.84</v>
      </c>
      <c r="N2735" t="b">
        <v>1</v>
      </c>
      <c r="O2735" t="s">
        <v>8295</v>
      </c>
      <c r="P2735">
        <f t="shared" si="253"/>
        <v>108</v>
      </c>
      <c r="Q2735" t="str">
        <f t="shared" si="256"/>
        <v>technology</v>
      </c>
      <c r="R2735" t="str">
        <f t="shared" si="257"/>
        <v>hardware</v>
      </c>
      <c r="S2735" s="10">
        <f t="shared" si="254"/>
        <v>42044.272847222222</v>
      </c>
      <c r="T2735" s="10">
        <f t="shared" si="255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6">
        <f t="shared" si="252"/>
        <v>138.66999999999999</v>
      </c>
      <c r="N2736" t="b">
        <v>1</v>
      </c>
      <c r="O2736" t="s">
        <v>8295</v>
      </c>
      <c r="P2736">
        <f t="shared" si="253"/>
        <v>2260300</v>
      </c>
      <c r="Q2736" t="str">
        <f t="shared" si="256"/>
        <v>technology</v>
      </c>
      <c r="R2736" t="str">
        <f t="shared" si="257"/>
        <v>hardware</v>
      </c>
      <c r="S2736" s="10">
        <f t="shared" si="254"/>
        <v>42626.668888888889</v>
      </c>
      <c r="T2736" s="10">
        <f t="shared" si="255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6">
        <f t="shared" si="252"/>
        <v>21.64</v>
      </c>
      <c r="N2737" t="b">
        <v>1</v>
      </c>
      <c r="O2737" t="s">
        <v>8295</v>
      </c>
      <c r="P2737">
        <f t="shared" si="253"/>
        <v>978</v>
      </c>
      <c r="Q2737" t="str">
        <f t="shared" si="256"/>
        <v>technology</v>
      </c>
      <c r="R2737" t="str">
        <f t="shared" si="257"/>
        <v>hardware</v>
      </c>
      <c r="S2737" s="10">
        <f t="shared" si="254"/>
        <v>41316.120949074073</v>
      </c>
      <c r="T2737" s="10">
        <f t="shared" si="255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6">
        <f t="shared" si="252"/>
        <v>169.52</v>
      </c>
      <c r="N2738" t="b">
        <v>1</v>
      </c>
      <c r="O2738" t="s">
        <v>8295</v>
      </c>
      <c r="P2738">
        <f t="shared" si="253"/>
        <v>123</v>
      </c>
      <c r="Q2738" t="str">
        <f t="shared" si="256"/>
        <v>technology</v>
      </c>
      <c r="R2738" t="str">
        <f t="shared" si="257"/>
        <v>hardware</v>
      </c>
      <c r="S2738" s="10">
        <f t="shared" si="254"/>
        <v>41722.666354166664</v>
      </c>
      <c r="T2738" s="10">
        <f t="shared" si="255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6">
        <f t="shared" si="252"/>
        <v>161.88</v>
      </c>
      <c r="N2739" t="b">
        <v>1</v>
      </c>
      <c r="O2739" t="s">
        <v>8295</v>
      </c>
      <c r="P2739">
        <f t="shared" si="253"/>
        <v>246</v>
      </c>
      <c r="Q2739" t="str">
        <f t="shared" si="256"/>
        <v>technology</v>
      </c>
      <c r="R2739" t="str">
        <f t="shared" si="257"/>
        <v>hardware</v>
      </c>
      <c r="S2739" s="10">
        <f t="shared" si="254"/>
        <v>41611.917673611111</v>
      </c>
      <c r="T2739" s="10">
        <f t="shared" si="255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6">
        <f t="shared" si="252"/>
        <v>493.13</v>
      </c>
      <c r="N2740" t="b">
        <v>1</v>
      </c>
      <c r="O2740" t="s">
        <v>8295</v>
      </c>
      <c r="P2740">
        <f t="shared" si="253"/>
        <v>148</v>
      </c>
      <c r="Q2740" t="str">
        <f t="shared" si="256"/>
        <v>technology</v>
      </c>
      <c r="R2740" t="str">
        <f t="shared" si="257"/>
        <v>hardware</v>
      </c>
      <c r="S2740" s="10">
        <f t="shared" si="254"/>
        <v>42620.143564814818</v>
      </c>
      <c r="T2740" s="10">
        <f t="shared" si="255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6">
        <f t="shared" si="252"/>
        <v>22.12</v>
      </c>
      <c r="N2741" t="b">
        <v>1</v>
      </c>
      <c r="O2741" t="s">
        <v>8295</v>
      </c>
      <c r="P2741">
        <f t="shared" si="253"/>
        <v>384</v>
      </c>
      <c r="Q2741" t="str">
        <f t="shared" si="256"/>
        <v>technology</v>
      </c>
      <c r="R2741" t="str">
        <f t="shared" si="257"/>
        <v>hardware</v>
      </c>
      <c r="S2741" s="10">
        <f t="shared" si="254"/>
        <v>41719.887928240743</v>
      </c>
      <c r="T2741" s="10">
        <f t="shared" si="255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6">
        <f t="shared" si="252"/>
        <v>18.239999999999998</v>
      </c>
      <c r="N2742" t="b">
        <v>1</v>
      </c>
      <c r="O2742" t="s">
        <v>8295</v>
      </c>
      <c r="P2742">
        <f t="shared" si="253"/>
        <v>103</v>
      </c>
      <c r="Q2742" t="str">
        <f t="shared" si="256"/>
        <v>technology</v>
      </c>
      <c r="R2742" t="str">
        <f t="shared" si="257"/>
        <v>hardware</v>
      </c>
      <c r="S2742" s="10">
        <f t="shared" si="254"/>
        <v>42045.031851851847</v>
      </c>
      <c r="T2742" s="10">
        <f t="shared" si="255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6">
        <f t="shared" si="252"/>
        <v>8.75</v>
      </c>
      <c r="N2743" t="b">
        <v>0</v>
      </c>
      <c r="O2743" t="s">
        <v>8304</v>
      </c>
      <c r="P2743">
        <f t="shared" si="253"/>
        <v>0</v>
      </c>
      <c r="Q2743" t="str">
        <f t="shared" si="256"/>
        <v>publishing</v>
      </c>
      <c r="R2743" t="str">
        <f t="shared" si="257"/>
        <v>children's books</v>
      </c>
      <c r="S2743" s="10">
        <f t="shared" si="254"/>
        <v>41911.657430555555</v>
      </c>
      <c r="T2743" s="10">
        <f t="shared" si="255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6">
        <f t="shared" si="252"/>
        <v>40.61</v>
      </c>
      <c r="N2744" t="b">
        <v>0</v>
      </c>
      <c r="O2744" t="s">
        <v>8304</v>
      </c>
      <c r="P2744">
        <f t="shared" si="253"/>
        <v>29</v>
      </c>
      <c r="Q2744" t="str">
        <f t="shared" si="256"/>
        <v>publishing</v>
      </c>
      <c r="R2744" t="str">
        <f t="shared" si="257"/>
        <v>children's books</v>
      </c>
      <c r="S2744" s="10">
        <f t="shared" si="254"/>
        <v>41030.719756944447</v>
      </c>
      <c r="T2744" s="10">
        <f t="shared" si="255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6" t="e">
        <f t="shared" si="252"/>
        <v>#DIV/0!</v>
      </c>
      <c r="N2745" t="b">
        <v>0</v>
      </c>
      <c r="O2745" t="s">
        <v>8304</v>
      </c>
      <c r="P2745">
        <f t="shared" si="253"/>
        <v>0</v>
      </c>
      <c r="Q2745" t="str">
        <f t="shared" si="256"/>
        <v>publishing</v>
      </c>
      <c r="R2745" t="str">
        <f t="shared" si="257"/>
        <v>children's books</v>
      </c>
      <c r="S2745" s="10">
        <f t="shared" si="254"/>
        <v>42632.328784722224</v>
      </c>
      <c r="T2745" s="10">
        <f t="shared" si="255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6">
        <f t="shared" si="252"/>
        <v>37.950000000000003</v>
      </c>
      <c r="N2746" t="b">
        <v>0</v>
      </c>
      <c r="O2746" t="s">
        <v>8304</v>
      </c>
      <c r="P2746">
        <f t="shared" si="253"/>
        <v>5</v>
      </c>
      <c r="Q2746" t="str">
        <f t="shared" si="256"/>
        <v>publishing</v>
      </c>
      <c r="R2746" t="str">
        <f t="shared" si="257"/>
        <v>children's books</v>
      </c>
      <c r="S2746" s="10">
        <f t="shared" si="254"/>
        <v>40938.062476851854</v>
      </c>
      <c r="T2746" s="10">
        <f t="shared" si="255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6">
        <f t="shared" si="252"/>
        <v>35.729999999999997</v>
      </c>
      <c r="N2747" t="b">
        <v>0</v>
      </c>
      <c r="O2747" t="s">
        <v>8304</v>
      </c>
      <c r="P2747">
        <f t="shared" si="253"/>
        <v>22</v>
      </c>
      <c r="Q2747" t="str">
        <f t="shared" si="256"/>
        <v>publishing</v>
      </c>
      <c r="R2747" t="str">
        <f t="shared" si="257"/>
        <v>children's books</v>
      </c>
      <c r="S2747" s="10">
        <f t="shared" si="254"/>
        <v>41044.988055555557</v>
      </c>
      <c r="T2747" s="10">
        <f t="shared" si="255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6">
        <f t="shared" si="252"/>
        <v>42.16</v>
      </c>
      <c r="N2748" t="b">
        <v>0</v>
      </c>
      <c r="O2748" t="s">
        <v>8304</v>
      </c>
      <c r="P2748">
        <f t="shared" si="253"/>
        <v>27</v>
      </c>
      <c r="Q2748" t="str">
        <f t="shared" si="256"/>
        <v>publishing</v>
      </c>
      <c r="R2748" t="str">
        <f t="shared" si="257"/>
        <v>children's books</v>
      </c>
      <c r="S2748" s="10">
        <f t="shared" si="254"/>
        <v>41850.781377314815</v>
      </c>
      <c r="T2748" s="10">
        <f t="shared" si="255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6">
        <f t="shared" si="252"/>
        <v>35</v>
      </c>
      <c r="N2749" t="b">
        <v>0</v>
      </c>
      <c r="O2749" t="s">
        <v>8304</v>
      </c>
      <c r="P2749">
        <f t="shared" si="253"/>
        <v>28</v>
      </c>
      <c r="Q2749" t="str">
        <f t="shared" si="256"/>
        <v>publishing</v>
      </c>
      <c r="R2749" t="str">
        <f t="shared" si="257"/>
        <v>children's books</v>
      </c>
      <c r="S2749" s="10">
        <f t="shared" si="254"/>
        <v>41044.64811342593</v>
      </c>
      <c r="T2749" s="10">
        <f t="shared" si="255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6">
        <f t="shared" si="252"/>
        <v>13.25</v>
      </c>
      <c r="N2750" t="b">
        <v>0</v>
      </c>
      <c r="O2750" t="s">
        <v>8304</v>
      </c>
      <c r="P2750">
        <f t="shared" si="253"/>
        <v>1</v>
      </c>
      <c r="Q2750" t="str">
        <f t="shared" si="256"/>
        <v>publishing</v>
      </c>
      <c r="R2750" t="str">
        <f t="shared" si="257"/>
        <v>children's books</v>
      </c>
      <c r="S2750" s="10">
        <f t="shared" si="254"/>
        <v>42585.7106712963</v>
      </c>
      <c r="T2750" s="10">
        <f t="shared" si="255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6">
        <f t="shared" si="252"/>
        <v>55</v>
      </c>
      <c r="N2751" t="b">
        <v>0</v>
      </c>
      <c r="O2751" t="s">
        <v>8304</v>
      </c>
      <c r="P2751">
        <f t="shared" si="253"/>
        <v>1</v>
      </c>
      <c r="Q2751" t="str">
        <f t="shared" si="256"/>
        <v>publishing</v>
      </c>
      <c r="R2751" t="str">
        <f t="shared" si="257"/>
        <v>children's books</v>
      </c>
      <c r="S2751" s="10">
        <f t="shared" si="254"/>
        <v>42068.799039351856</v>
      </c>
      <c r="T2751" s="10">
        <f t="shared" si="255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6" t="e">
        <f t="shared" si="252"/>
        <v>#DIV/0!</v>
      </c>
      <c r="N2752" t="b">
        <v>0</v>
      </c>
      <c r="O2752" t="s">
        <v>8304</v>
      </c>
      <c r="P2752">
        <f t="shared" si="253"/>
        <v>0</v>
      </c>
      <c r="Q2752" t="str">
        <f t="shared" si="256"/>
        <v>publishing</v>
      </c>
      <c r="R2752" t="str">
        <f t="shared" si="257"/>
        <v>children's books</v>
      </c>
      <c r="S2752" s="10">
        <f t="shared" si="254"/>
        <v>41078.899826388886</v>
      </c>
      <c r="T2752" s="10">
        <f t="shared" si="255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6" t="e">
        <f t="shared" si="252"/>
        <v>#DIV/0!</v>
      </c>
      <c r="N2753" t="b">
        <v>0</v>
      </c>
      <c r="O2753" t="s">
        <v>8304</v>
      </c>
      <c r="P2753">
        <f t="shared" si="253"/>
        <v>0</v>
      </c>
      <c r="Q2753" t="str">
        <f t="shared" si="256"/>
        <v>publishing</v>
      </c>
      <c r="R2753" t="str">
        <f t="shared" si="257"/>
        <v>children's books</v>
      </c>
      <c r="S2753" s="10">
        <f t="shared" si="254"/>
        <v>41747.887060185189</v>
      </c>
      <c r="T2753" s="10">
        <f t="shared" si="255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6">
        <f t="shared" ref="M2754:M2817" si="258">ROUND(SUM(E2754/L2754),2)</f>
        <v>39.29</v>
      </c>
      <c r="N2754" t="b">
        <v>0</v>
      </c>
      <c r="O2754" t="s">
        <v>8304</v>
      </c>
      <c r="P2754">
        <f t="shared" ref="P2754:P2817" si="259">+ROUND(SUM(E2754/D2754)*100,0)</f>
        <v>11</v>
      </c>
      <c r="Q2754" t="str">
        <f t="shared" si="256"/>
        <v>publishing</v>
      </c>
      <c r="R2754" t="str">
        <f t="shared" si="257"/>
        <v>children's books</v>
      </c>
      <c r="S2754" s="10">
        <f t="shared" ref="S2754:S2817" si="260">(((J2754/60)/60)/24)+DATE(1970,1,1)</f>
        <v>40855.765092592592</v>
      </c>
      <c r="T2754" s="10">
        <f t="shared" ref="T2754:T2817" si="261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6">
        <f t="shared" si="258"/>
        <v>47.5</v>
      </c>
      <c r="N2755" t="b">
        <v>0</v>
      </c>
      <c r="O2755" t="s">
        <v>8304</v>
      </c>
      <c r="P2755">
        <f t="shared" si="259"/>
        <v>19</v>
      </c>
      <c r="Q2755" t="str">
        <f t="shared" ref="Q2755:Q2818" si="262">LEFT(O2755,FIND("/",O2755)-1)</f>
        <v>publishing</v>
      </c>
      <c r="R2755" t="str">
        <f t="shared" ref="R2755:R2818" si="263">RIGHT(O2755,LEN(O2755)-FIND("/",O2755))</f>
        <v>children's books</v>
      </c>
      <c r="S2755" s="10">
        <f t="shared" si="260"/>
        <v>41117.900729166664</v>
      </c>
      <c r="T2755" s="10">
        <f t="shared" si="261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6" t="e">
        <f t="shared" si="258"/>
        <v>#DIV/0!</v>
      </c>
      <c r="N2756" t="b">
        <v>0</v>
      </c>
      <c r="O2756" t="s">
        <v>8304</v>
      </c>
      <c r="P2756">
        <f t="shared" si="259"/>
        <v>0</v>
      </c>
      <c r="Q2756" t="str">
        <f t="shared" si="262"/>
        <v>publishing</v>
      </c>
      <c r="R2756" t="str">
        <f t="shared" si="263"/>
        <v>children's books</v>
      </c>
      <c r="S2756" s="10">
        <f t="shared" si="260"/>
        <v>41863.636006944449</v>
      </c>
      <c r="T2756" s="10">
        <f t="shared" si="261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6">
        <f t="shared" si="258"/>
        <v>17.329999999999998</v>
      </c>
      <c r="N2757" t="b">
        <v>0</v>
      </c>
      <c r="O2757" t="s">
        <v>8304</v>
      </c>
      <c r="P2757">
        <f t="shared" si="259"/>
        <v>52</v>
      </c>
      <c r="Q2757" t="str">
        <f t="shared" si="262"/>
        <v>publishing</v>
      </c>
      <c r="R2757" t="str">
        <f t="shared" si="263"/>
        <v>children's books</v>
      </c>
      <c r="S2757" s="10">
        <f t="shared" si="260"/>
        <v>42072.790821759263</v>
      </c>
      <c r="T2757" s="10">
        <f t="shared" si="261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6">
        <f t="shared" si="258"/>
        <v>31.76</v>
      </c>
      <c r="N2758" t="b">
        <v>0</v>
      </c>
      <c r="O2758" t="s">
        <v>8304</v>
      </c>
      <c r="P2758">
        <f t="shared" si="259"/>
        <v>10</v>
      </c>
      <c r="Q2758" t="str">
        <f t="shared" si="262"/>
        <v>publishing</v>
      </c>
      <c r="R2758" t="str">
        <f t="shared" si="263"/>
        <v>children's books</v>
      </c>
      <c r="S2758" s="10">
        <f t="shared" si="260"/>
        <v>41620.90047453704</v>
      </c>
      <c r="T2758" s="10">
        <f t="shared" si="261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6">
        <f t="shared" si="258"/>
        <v>5</v>
      </c>
      <c r="N2759" t="b">
        <v>0</v>
      </c>
      <c r="O2759" t="s">
        <v>8304</v>
      </c>
      <c r="P2759">
        <f t="shared" si="259"/>
        <v>1</v>
      </c>
      <c r="Q2759" t="str">
        <f t="shared" si="262"/>
        <v>publishing</v>
      </c>
      <c r="R2759" t="str">
        <f t="shared" si="263"/>
        <v>children's books</v>
      </c>
      <c r="S2759" s="10">
        <f t="shared" si="260"/>
        <v>42573.65662037037</v>
      </c>
      <c r="T2759" s="10">
        <f t="shared" si="261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6">
        <f t="shared" si="258"/>
        <v>39</v>
      </c>
      <c r="N2760" t="b">
        <v>0</v>
      </c>
      <c r="O2760" t="s">
        <v>8304</v>
      </c>
      <c r="P2760">
        <f t="shared" si="259"/>
        <v>12</v>
      </c>
      <c r="Q2760" t="str">
        <f t="shared" si="262"/>
        <v>publishing</v>
      </c>
      <c r="R2760" t="str">
        <f t="shared" si="263"/>
        <v>children's books</v>
      </c>
      <c r="S2760" s="10">
        <f t="shared" si="260"/>
        <v>42639.441932870366</v>
      </c>
      <c r="T2760" s="10">
        <f t="shared" si="261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6">
        <f t="shared" si="258"/>
        <v>52.5</v>
      </c>
      <c r="N2761" t="b">
        <v>0</v>
      </c>
      <c r="O2761" t="s">
        <v>8304</v>
      </c>
      <c r="P2761">
        <f t="shared" si="259"/>
        <v>11</v>
      </c>
      <c r="Q2761" t="str">
        <f t="shared" si="262"/>
        <v>publishing</v>
      </c>
      <c r="R2761" t="str">
        <f t="shared" si="263"/>
        <v>children's books</v>
      </c>
      <c r="S2761" s="10">
        <f t="shared" si="260"/>
        <v>42524.36650462963</v>
      </c>
      <c r="T2761" s="10">
        <f t="shared" si="261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6" t="e">
        <f t="shared" si="258"/>
        <v>#DIV/0!</v>
      </c>
      <c r="N2762" t="b">
        <v>0</v>
      </c>
      <c r="O2762" t="s">
        <v>8304</v>
      </c>
      <c r="P2762">
        <f t="shared" si="259"/>
        <v>0</v>
      </c>
      <c r="Q2762" t="str">
        <f t="shared" si="262"/>
        <v>publishing</v>
      </c>
      <c r="R2762" t="str">
        <f t="shared" si="263"/>
        <v>children's books</v>
      </c>
      <c r="S2762" s="10">
        <f t="shared" si="260"/>
        <v>41415.461319444446</v>
      </c>
      <c r="T2762" s="10">
        <f t="shared" si="261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6">
        <f t="shared" si="258"/>
        <v>9</v>
      </c>
      <c r="N2763" t="b">
        <v>0</v>
      </c>
      <c r="O2763" t="s">
        <v>8304</v>
      </c>
      <c r="P2763">
        <f t="shared" si="259"/>
        <v>1</v>
      </c>
      <c r="Q2763" t="str">
        <f t="shared" si="262"/>
        <v>publishing</v>
      </c>
      <c r="R2763" t="str">
        <f t="shared" si="263"/>
        <v>children's books</v>
      </c>
      <c r="S2763" s="10">
        <f t="shared" si="260"/>
        <v>41247.063576388886</v>
      </c>
      <c r="T2763" s="10">
        <f t="shared" si="261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6">
        <f t="shared" si="258"/>
        <v>25</v>
      </c>
      <c r="N2764" t="b">
        <v>0</v>
      </c>
      <c r="O2764" t="s">
        <v>8304</v>
      </c>
      <c r="P2764">
        <f t="shared" si="259"/>
        <v>1</v>
      </c>
      <c r="Q2764" t="str">
        <f t="shared" si="262"/>
        <v>publishing</v>
      </c>
      <c r="R2764" t="str">
        <f t="shared" si="263"/>
        <v>children's books</v>
      </c>
      <c r="S2764" s="10">
        <f t="shared" si="260"/>
        <v>40927.036979166667</v>
      </c>
      <c r="T2764" s="10">
        <f t="shared" si="261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6">
        <f t="shared" si="258"/>
        <v>30</v>
      </c>
      <c r="N2765" t="b">
        <v>0</v>
      </c>
      <c r="O2765" t="s">
        <v>8304</v>
      </c>
      <c r="P2765">
        <f t="shared" si="259"/>
        <v>0</v>
      </c>
      <c r="Q2765" t="str">
        <f t="shared" si="262"/>
        <v>publishing</v>
      </c>
      <c r="R2765" t="str">
        <f t="shared" si="263"/>
        <v>children's books</v>
      </c>
      <c r="S2765" s="10">
        <f t="shared" si="260"/>
        <v>41373.579675925925</v>
      </c>
      <c r="T2765" s="10">
        <f t="shared" si="261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6">
        <f t="shared" si="258"/>
        <v>11.25</v>
      </c>
      <c r="N2766" t="b">
        <v>0</v>
      </c>
      <c r="O2766" t="s">
        <v>8304</v>
      </c>
      <c r="P2766">
        <f t="shared" si="259"/>
        <v>1</v>
      </c>
      <c r="Q2766" t="str">
        <f t="shared" si="262"/>
        <v>publishing</v>
      </c>
      <c r="R2766" t="str">
        <f t="shared" si="263"/>
        <v>children's books</v>
      </c>
      <c r="S2766" s="10">
        <f t="shared" si="260"/>
        <v>41030.292025462964</v>
      </c>
      <c r="T2766" s="10">
        <f t="shared" si="261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6" t="e">
        <f t="shared" si="258"/>
        <v>#DIV/0!</v>
      </c>
      <c r="N2767" t="b">
        <v>0</v>
      </c>
      <c r="O2767" t="s">
        <v>8304</v>
      </c>
      <c r="P2767">
        <f t="shared" si="259"/>
        <v>0</v>
      </c>
      <c r="Q2767" t="str">
        <f t="shared" si="262"/>
        <v>publishing</v>
      </c>
      <c r="R2767" t="str">
        <f t="shared" si="263"/>
        <v>children's books</v>
      </c>
      <c r="S2767" s="10">
        <f t="shared" si="260"/>
        <v>41194.579027777778</v>
      </c>
      <c r="T2767" s="10">
        <f t="shared" si="261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6">
        <f t="shared" si="258"/>
        <v>25</v>
      </c>
      <c r="N2768" t="b">
        <v>0</v>
      </c>
      <c r="O2768" t="s">
        <v>8304</v>
      </c>
      <c r="P2768">
        <f t="shared" si="259"/>
        <v>2</v>
      </c>
      <c r="Q2768" t="str">
        <f t="shared" si="262"/>
        <v>publishing</v>
      </c>
      <c r="R2768" t="str">
        <f t="shared" si="263"/>
        <v>children's books</v>
      </c>
      <c r="S2768" s="10">
        <f t="shared" si="260"/>
        <v>40736.668032407404</v>
      </c>
      <c r="T2768" s="10">
        <f t="shared" si="261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6">
        <f t="shared" si="258"/>
        <v>11.33</v>
      </c>
      <c r="N2769" t="b">
        <v>0</v>
      </c>
      <c r="O2769" t="s">
        <v>8304</v>
      </c>
      <c r="P2769">
        <f t="shared" si="259"/>
        <v>1</v>
      </c>
      <c r="Q2769" t="str">
        <f t="shared" si="262"/>
        <v>publishing</v>
      </c>
      <c r="R2769" t="str">
        <f t="shared" si="263"/>
        <v>children's books</v>
      </c>
      <c r="S2769" s="10">
        <f t="shared" si="260"/>
        <v>42172.958912037036</v>
      </c>
      <c r="T2769" s="10">
        <f t="shared" si="261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6">
        <f t="shared" si="258"/>
        <v>29.47</v>
      </c>
      <c r="N2770" t="b">
        <v>0</v>
      </c>
      <c r="O2770" t="s">
        <v>8304</v>
      </c>
      <c r="P2770">
        <f t="shared" si="259"/>
        <v>14</v>
      </c>
      <c r="Q2770" t="str">
        <f t="shared" si="262"/>
        <v>publishing</v>
      </c>
      <c r="R2770" t="str">
        <f t="shared" si="263"/>
        <v>children's books</v>
      </c>
      <c r="S2770" s="10">
        <f t="shared" si="260"/>
        <v>40967.614849537036</v>
      </c>
      <c r="T2770" s="10">
        <f t="shared" si="261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6">
        <f t="shared" si="258"/>
        <v>1</v>
      </c>
      <c r="N2771" t="b">
        <v>0</v>
      </c>
      <c r="O2771" t="s">
        <v>8304</v>
      </c>
      <c r="P2771">
        <f t="shared" si="259"/>
        <v>0</v>
      </c>
      <c r="Q2771" t="str">
        <f t="shared" si="262"/>
        <v>publishing</v>
      </c>
      <c r="R2771" t="str">
        <f t="shared" si="263"/>
        <v>children's books</v>
      </c>
      <c r="S2771" s="10">
        <f t="shared" si="260"/>
        <v>41745.826273148145</v>
      </c>
      <c r="T2771" s="10">
        <f t="shared" si="261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6">
        <f t="shared" si="258"/>
        <v>63.1</v>
      </c>
      <c r="N2772" t="b">
        <v>0</v>
      </c>
      <c r="O2772" t="s">
        <v>8304</v>
      </c>
      <c r="P2772">
        <f t="shared" si="259"/>
        <v>10</v>
      </c>
      <c r="Q2772" t="str">
        <f t="shared" si="262"/>
        <v>publishing</v>
      </c>
      <c r="R2772" t="str">
        <f t="shared" si="263"/>
        <v>children's books</v>
      </c>
      <c r="S2772" s="10">
        <f t="shared" si="260"/>
        <v>41686.705208333333</v>
      </c>
      <c r="T2772" s="10">
        <f t="shared" si="261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6" t="e">
        <f t="shared" si="258"/>
        <v>#DIV/0!</v>
      </c>
      <c r="N2773" t="b">
        <v>0</v>
      </c>
      <c r="O2773" t="s">
        <v>8304</v>
      </c>
      <c r="P2773">
        <f t="shared" si="259"/>
        <v>0</v>
      </c>
      <c r="Q2773" t="str">
        <f t="shared" si="262"/>
        <v>publishing</v>
      </c>
      <c r="R2773" t="str">
        <f t="shared" si="263"/>
        <v>children's books</v>
      </c>
      <c r="S2773" s="10">
        <f t="shared" si="260"/>
        <v>41257.531712962962</v>
      </c>
      <c r="T2773" s="10">
        <f t="shared" si="261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6" t="e">
        <f t="shared" si="258"/>
        <v>#DIV/0!</v>
      </c>
      <c r="N2774" t="b">
        <v>0</v>
      </c>
      <c r="O2774" t="s">
        <v>8304</v>
      </c>
      <c r="P2774">
        <f t="shared" si="259"/>
        <v>0</v>
      </c>
      <c r="Q2774" t="str">
        <f t="shared" si="262"/>
        <v>publishing</v>
      </c>
      <c r="R2774" t="str">
        <f t="shared" si="263"/>
        <v>children's books</v>
      </c>
      <c r="S2774" s="10">
        <f t="shared" si="260"/>
        <v>41537.869143518517</v>
      </c>
      <c r="T2774" s="10">
        <f t="shared" si="261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6">
        <f t="shared" si="258"/>
        <v>1</v>
      </c>
      <c r="N2775" t="b">
        <v>0</v>
      </c>
      <c r="O2775" t="s">
        <v>8304</v>
      </c>
      <c r="P2775">
        <f t="shared" si="259"/>
        <v>0</v>
      </c>
      <c r="Q2775" t="str">
        <f t="shared" si="262"/>
        <v>publishing</v>
      </c>
      <c r="R2775" t="str">
        <f t="shared" si="263"/>
        <v>children's books</v>
      </c>
      <c r="S2775" s="10">
        <f t="shared" si="260"/>
        <v>42474.86482638889</v>
      </c>
      <c r="T2775" s="10">
        <f t="shared" si="261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6">
        <f t="shared" si="258"/>
        <v>43.85</v>
      </c>
      <c r="N2776" t="b">
        <v>0</v>
      </c>
      <c r="O2776" t="s">
        <v>8304</v>
      </c>
      <c r="P2776">
        <f t="shared" si="259"/>
        <v>14</v>
      </c>
      <c r="Q2776" t="str">
        <f t="shared" si="262"/>
        <v>publishing</v>
      </c>
      <c r="R2776" t="str">
        <f t="shared" si="263"/>
        <v>children's books</v>
      </c>
      <c r="S2776" s="10">
        <f t="shared" si="260"/>
        <v>41311.126481481479</v>
      </c>
      <c r="T2776" s="10">
        <f t="shared" si="261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6">
        <f t="shared" si="258"/>
        <v>75</v>
      </c>
      <c r="N2777" t="b">
        <v>0</v>
      </c>
      <c r="O2777" t="s">
        <v>8304</v>
      </c>
      <c r="P2777">
        <f t="shared" si="259"/>
        <v>3</v>
      </c>
      <c r="Q2777" t="str">
        <f t="shared" si="262"/>
        <v>publishing</v>
      </c>
      <c r="R2777" t="str">
        <f t="shared" si="263"/>
        <v>children's books</v>
      </c>
      <c r="S2777" s="10">
        <f t="shared" si="260"/>
        <v>40863.013356481482</v>
      </c>
      <c r="T2777" s="10">
        <f t="shared" si="261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6">
        <f t="shared" si="258"/>
        <v>45.97</v>
      </c>
      <c r="N2778" t="b">
        <v>0</v>
      </c>
      <c r="O2778" t="s">
        <v>8304</v>
      </c>
      <c r="P2778">
        <f t="shared" si="259"/>
        <v>8</v>
      </c>
      <c r="Q2778" t="str">
        <f t="shared" si="262"/>
        <v>publishing</v>
      </c>
      <c r="R2778" t="str">
        <f t="shared" si="263"/>
        <v>children's books</v>
      </c>
      <c r="S2778" s="10">
        <f t="shared" si="260"/>
        <v>42136.297175925924</v>
      </c>
      <c r="T2778" s="10">
        <f t="shared" si="261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6">
        <f t="shared" si="258"/>
        <v>10</v>
      </c>
      <c r="N2779" t="b">
        <v>0</v>
      </c>
      <c r="O2779" t="s">
        <v>8304</v>
      </c>
      <c r="P2779">
        <f t="shared" si="259"/>
        <v>0</v>
      </c>
      <c r="Q2779" t="str">
        <f t="shared" si="262"/>
        <v>publishing</v>
      </c>
      <c r="R2779" t="str">
        <f t="shared" si="263"/>
        <v>children's books</v>
      </c>
      <c r="S2779" s="10">
        <f t="shared" si="260"/>
        <v>42172.669027777782</v>
      </c>
      <c r="T2779" s="10">
        <f t="shared" si="261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6">
        <f t="shared" si="258"/>
        <v>93.67</v>
      </c>
      <c r="N2780" t="b">
        <v>0</v>
      </c>
      <c r="O2780" t="s">
        <v>8304</v>
      </c>
      <c r="P2780">
        <f t="shared" si="259"/>
        <v>26</v>
      </c>
      <c r="Q2780" t="str">
        <f t="shared" si="262"/>
        <v>publishing</v>
      </c>
      <c r="R2780" t="str">
        <f t="shared" si="263"/>
        <v>children's books</v>
      </c>
      <c r="S2780" s="10">
        <f t="shared" si="260"/>
        <v>41846.978078703702</v>
      </c>
      <c r="T2780" s="10">
        <f t="shared" si="261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6">
        <f t="shared" si="258"/>
        <v>53</v>
      </c>
      <c r="N2781" t="b">
        <v>0</v>
      </c>
      <c r="O2781" t="s">
        <v>8304</v>
      </c>
      <c r="P2781">
        <f t="shared" si="259"/>
        <v>2</v>
      </c>
      <c r="Q2781" t="str">
        <f t="shared" si="262"/>
        <v>publishing</v>
      </c>
      <c r="R2781" t="str">
        <f t="shared" si="263"/>
        <v>children's books</v>
      </c>
      <c r="S2781" s="10">
        <f t="shared" si="260"/>
        <v>42300.585891203707</v>
      </c>
      <c r="T2781" s="10">
        <f t="shared" si="261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6" t="e">
        <f t="shared" si="258"/>
        <v>#DIV/0!</v>
      </c>
      <c r="N2782" t="b">
        <v>0</v>
      </c>
      <c r="O2782" t="s">
        <v>8304</v>
      </c>
      <c r="P2782">
        <f t="shared" si="259"/>
        <v>0</v>
      </c>
      <c r="Q2782" t="str">
        <f t="shared" si="262"/>
        <v>publishing</v>
      </c>
      <c r="R2782" t="str">
        <f t="shared" si="263"/>
        <v>children's books</v>
      </c>
      <c r="S2782" s="10">
        <f t="shared" si="260"/>
        <v>42774.447777777779</v>
      </c>
      <c r="T2782" s="10">
        <f t="shared" si="261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6">
        <f t="shared" si="258"/>
        <v>47</v>
      </c>
      <c r="N2783" t="b">
        <v>1</v>
      </c>
      <c r="O2783" t="s">
        <v>8271</v>
      </c>
      <c r="P2783">
        <f t="shared" si="259"/>
        <v>105</v>
      </c>
      <c r="Q2783" t="str">
        <f t="shared" si="262"/>
        <v>theater</v>
      </c>
      <c r="R2783" t="str">
        <f t="shared" si="263"/>
        <v>plays</v>
      </c>
      <c r="S2783" s="10">
        <f t="shared" si="260"/>
        <v>42018.94159722222</v>
      </c>
      <c r="T2783" s="10">
        <f t="shared" si="261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6">
        <f t="shared" si="258"/>
        <v>66.67</v>
      </c>
      <c r="N2784" t="b">
        <v>1</v>
      </c>
      <c r="O2784" t="s">
        <v>8271</v>
      </c>
      <c r="P2784">
        <f t="shared" si="259"/>
        <v>120</v>
      </c>
      <c r="Q2784" t="str">
        <f t="shared" si="262"/>
        <v>theater</v>
      </c>
      <c r="R2784" t="str">
        <f t="shared" si="263"/>
        <v>plays</v>
      </c>
      <c r="S2784" s="10">
        <f t="shared" si="260"/>
        <v>42026.924976851849</v>
      </c>
      <c r="T2784" s="10">
        <f t="shared" si="261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6">
        <f t="shared" si="258"/>
        <v>18.77</v>
      </c>
      <c r="N2785" t="b">
        <v>1</v>
      </c>
      <c r="O2785" t="s">
        <v>8271</v>
      </c>
      <c r="P2785">
        <f t="shared" si="259"/>
        <v>115</v>
      </c>
      <c r="Q2785" t="str">
        <f t="shared" si="262"/>
        <v>theater</v>
      </c>
      <c r="R2785" t="str">
        <f t="shared" si="263"/>
        <v>plays</v>
      </c>
      <c r="S2785" s="10">
        <f t="shared" si="260"/>
        <v>42103.535254629634</v>
      </c>
      <c r="T2785" s="10">
        <f t="shared" si="261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6">
        <f t="shared" si="258"/>
        <v>66.11</v>
      </c>
      <c r="N2786" t="b">
        <v>1</v>
      </c>
      <c r="O2786" t="s">
        <v>8271</v>
      </c>
      <c r="P2786">
        <f t="shared" si="259"/>
        <v>119</v>
      </c>
      <c r="Q2786" t="str">
        <f t="shared" si="262"/>
        <v>theater</v>
      </c>
      <c r="R2786" t="str">
        <f t="shared" si="263"/>
        <v>plays</v>
      </c>
      <c r="S2786" s="10">
        <f t="shared" si="260"/>
        <v>41920.787534722222</v>
      </c>
      <c r="T2786" s="10">
        <f t="shared" si="261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6">
        <f t="shared" si="258"/>
        <v>36.86</v>
      </c>
      <c r="N2787" t="b">
        <v>1</v>
      </c>
      <c r="O2787" t="s">
        <v>8271</v>
      </c>
      <c r="P2787">
        <f t="shared" si="259"/>
        <v>105</v>
      </c>
      <c r="Q2787" t="str">
        <f t="shared" si="262"/>
        <v>theater</v>
      </c>
      <c r="R2787" t="str">
        <f t="shared" si="263"/>
        <v>plays</v>
      </c>
      <c r="S2787" s="10">
        <f t="shared" si="260"/>
        <v>42558.189432870371</v>
      </c>
      <c r="T2787" s="10">
        <f t="shared" si="261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6">
        <f t="shared" si="258"/>
        <v>39.81</v>
      </c>
      <c r="N2788" t="b">
        <v>1</v>
      </c>
      <c r="O2788" t="s">
        <v>8271</v>
      </c>
      <c r="P2788">
        <f t="shared" si="259"/>
        <v>118</v>
      </c>
      <c r="Q2788" t="str">
        <f t="shared" si="262"/>
        <v>theater</v>
      </c>
      <c r="R2788" t="str">
        <f t="shared" si="263"/>
        <v>plays</v>
      </c>
      <c r="S2788" s="10">
        <f t="shared" si="260"/>
        <v>41815.569212962961</v>
      </c>
      <c r="T2788" s="10">
        <f t="shared" si="261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6">
        <f t="shared" si="258"/>
        <v>31.5</v>
      </c>
      <c r="N2789" t="b">
        <v>1</v>
      </c>
      <c r="O2789" t="s">
        <v>8271</v>
      </c>
      <c r="P2789">
        <f t="shared" si="259"/>
        <v>120</v>
      </c>
      <c r="Q2789" t="str">
        <f t="shared" si="262"/>
        <v>theater</v>
      </c>
      <c r="R2789" t="str">
        <f t="shared" si="263"/>
        <v>plays</v>
      </c>
      <c r="S2789" s="10">
        <f t="shared" si="260"/>
        <v>41808.198518518519</v>
      </c>
      <c r="T2789" s="10">
        <f t="shared" si="261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6">
        <f t="shared" si="258"/>
        <v>102.5</v>
      </c>
      <c r="N2790" t="b">
        <v>1</v>
      </c>
      <c r="O2790" t="s">
        <v>8271</v>
      </c>
      <c r="P2790">
        <f t="shared" si="259"/>
        <v>103</v>
      </c>
      <c r="Q2790" t="str">
        <f t="shared" si="262"/>
        <v>theater</v>
      </c>
      <c r="R2790" t="str">
        <f t="shared" si="263"/>
        <v>plays</v>
      </c>
      <c r="S2790" s="10">
        <f t="shared" si="260"/>
        <v>42550.701886574068</v>
      </c>
      <c r="T2790" s="10">
        <f t="shared" si="261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6">
        <f t="shared" si="258"/>
        <v>126.46</v>
      </c>
      <c r="N2791" t="b">
        <v>1</v>
      </c>
      <c r="O2791" t="s">
        <v>8271</v>
      </c>
      <c r="P2791">
        <f t="shared" si="259"/>
        <v>101</v>
      </c>
      <c r="Q2791" t="str">
        <f t="shared" si="262"/>
        <v>theater</v>
      </c>
      <c r="R2791" t="str">
        <f t="shared" si="263"/>
        <v>plays</v>
      </c>
      <c r="S2791" s="10">
        <f t="shared" si="260"/>
        <v>42056.013124999998</v>
      </c>
      <c r="T2791" s="10">
        <f t="shared" si="261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6">
        <f t="shared" si="258"/>
        <v>47.88</v>
      </c>
      <c r="N2792" t="b">
        <v>1</v>
      </c>
      <c r="O2792" t="s">
        <v>8271</v>
      </c>
      <c r="P2792">
        <f t="shared" si="259"/>
        <v>105</v>
      </c>
      <c r="Q2792" t="str">
        <f t="shared" si="262"/>
        <v>theater</v>
      </c>
      <c r="R2792" t="str">
        <f t="shared" si="263"/>
        <v>plays</v>
      </c>
      <c r="S2792" s="10">
        <f t="shared" si="260"/>
        <v>42016.938692129625</v>
      </c>
      <c r="T2792" s="10">
        <f t="shared" si="261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6">
        <f t="shared" si="258"/>
        <v>73.209999999999994</v>
      </c>
      <c r="N2793" t="b">
        <v>1</v>
      </c>
      <c r="O2793" t="s">
        <v>8271</v>
      </c>
      <c r="P2793">
        <f t="shared" si="259"/>
        <v>103</v>
      </c>
      <c r="Q2793" t="str">
        <f t="shared" si="262"/>
        <v>theater</v>
      </c>
      <c r="R2793" t="str">
        <f t="shared" si="263"/>
        <v>plays</v>
      </c>
      <c r="S2793" s="10">
        <f t="shared" si="260"/>
        <v>42591.899988425925</v>
      </c>
      <c r="T2793" s="10">
        <f t="shared" si="261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6">
        <f t="shared" si="258"/>
        <v>89.67</v>
      </c>
      <c r="N2794" t="b">
        <v>1</v>
      </c>
      <c r="O2794" t="s">
        <v>8271</v>
      </c>
      <c r="P2794">
        <f t="shared" si="259"/>
        <v>108</v>
      </c>
      <c r="Q2794" t="str">
        <f t="shared" si="262"/>
        <v>theater</v>
      </c>
      <c r="R2794" t="str">
        <f t="shared" si="263"/>
        <v>plays</v>
      </c>
      <c r="S2794" s="10">
        <f t="shared" si="260"/>
        <v>42183.231006944443</v>
      </c>
      <c r="T2794" s="10">
        <f t="shared" si="261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6">
        <f t="shared" si="258"/>
        <v>151.46</v>
      </c>
      <c r="N2795" t="b">
        <v>1</v>
      </c>
      <c r="O2795" t="s">
        <v>8271</v>
      </c>
      <c r="P2795">
        <f t="shared" si="259"/>
        <v>111</v>
      </c>
      <c r="Q2795" t="str">
        <f t="shared" si="262"/>
        <v>theater</v>
      </c>
      <c r="R2795" t="str">
        <f t="shared" si="263"/>
        <v>plays</v>
      </c>
      <c r="S2795" s="10">
        <f t="shared" si="260"/>
        <v>42176.419039351851</v>
      </c>
      <c r="T2795" s="10">
        <f t="shared" si="261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6">
        <f t="shared" si="258"/>
        <v>25</v>
      </c>
      <c r="N2796" t="b">
        <v>1</v>
      </c>
      <c r="O2796" t="s">
        <v>8271</v>
      </c>
      <c r="P2796">
        <f t="shared" si="259"/>
        <v>150</v>
      </c>
      <c r="Q2796" t="str">
        <f t="shared" si="262"/>
        <v>theater</v>
      </c>
      <c r="R2796" t="str">
        <f t="shared" si="263"/>
        <v>plays</v>
      </c>
      <c r="S2796" s="10">
        <f t="shared" si="260"/>
        <v>42416.691655092596</v>
      </c>
      <c r="T2796" s="10">
        <f t="shared" si="261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6">
        <f t="shared" si="258"/>
        <v>36.5</v>
      </c>
      <c r="N2797" t="b">
        <v>1</v>
      </c>
      <c r="O2797" t="s">
        <v>8271</v>
      </c>
      <c r="P2797">
        <f t="shared" si="259"/>
        <v>104</v>
      </c>
      <c r="Q2797" t="str">
        <f t="shared" si="262"/>
        <v>theater</v>
      </c>
      <c r="R2797" t="str">
        <f t="shared" si="263"/>
        <v>plays</v>
      </c>
      <c r="S2797" s="10">
        <f t="shared" si="260"/>
        <v>41780.525937500002</v>
      </c>
      <c r="T2797" s="10">
        <f t="shared" si="261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6">
        <f t="shared" si="258"/>
        <v>44</v>
      </c>
      <c r="N2798" t="b">
        <v>1</v>
      </c>
      <c r="O2798" t="s">
        <v>8271</v>
      </c>
      <c r="P2798">
        <f t="shared" si="259"/>
        <v>116</v>
      </c>
      <c r="Q2798" t="str">
        <f t="shared" si="262"/>
        <v>theater</v>
      </c>
      <c r="R2798" t="str">
        <f t="shared" si="263"/>
        <v>plays</v>
      </c>
      <c r="S2798" s="10">
        <f t="shared" si="260"/>
        <v>41795.528101851851</v>
      </c>
      <c r="T2798" s="10">
        <f t="shared" si="261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6">
        <f t="shared" si="258"/>
        <v>87.36</v>
      </c>
      <c r="N2799" t="b">
        <v>1</v>
      </c>
      <c r="O2799" t="s">
        <v>8271</v>
      </c>
      <c r="P2799">
        <f t="shared" si="259"/>
        <v>103</v>
      </c>
      <c r="Q2799" t="str">
        <f t="shared" si="262"/>
        <v>theater</v>
      </c>
      <c r="R2799" t="str">
        <f t="shared" si="263"/>
        <v>plays</v>
      </c>
      <c r="S2799" s="10">
        <f t="shared" si="260"/>
        <v>41798.94027777778</v>
      </c>
      <c r="T2799" s="10">
        <f t="shared" si="261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6">
        <f t="shared" si="258"/>
        <v>36.47</v>
      </c>
      <c r="N2800" t="b">
        <v>1</v>
      </c>
      <c r="O2800" t="s">
        <v>8271</v>
      </c>
      <c r="P2800">
        <f t="shared" si="259"/>
        <v>101</v>
      </c>
      <c r="Q2800" t="str">
        <f t="shared" si="262"/>
        <v>theater</v>
      </c>
      <c r="R2800" t="str">
        <f t="shared" si="263"/>
        <v>plays</v>
      </c>
      <c r="S2800" s="10">
        <f t="shared" si="260"/>
        <v>42201.675011574072</v>
      </c>
      <c r="T2800" s="10">
        <f t="shared" si="261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6">
        <f t="shared" si="258"/>
        <v>44.86</v>
      </c>
      <c r="N2801" t="b">
        <v>1</v>
      </c>
      <c r="O2801" t="s">
        <v>8271</v>
      </c>
      <c r="P2801">
        <f t="shared" si="259"/>
        <v>117</v>
      </c>
      <c r="Q2801" t="str">
        <f t="shared" si="262"/>
        <v>theater</v>
      </c>
      <c r="R2801" t="str">
        <f t="shared" si="263"/>
        <v>plays</v>
      </c>
      <c r="S2801" s="10">
        <f t="shared" si="260"/>
        <v>42507.264699074076</v>
      </c>
      <c r="T2801" s="10">
        <f t="shared" si="261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6">
        <f t="shared" si="258"/>
        <v>42.9</v>
      </c>
      <c r="N2802" t="b">
        <v>1</v>
      </c>
      <c r="O2802" t="s">
        <v>8271</v>
      </c>
      <c r="P2802">
        <f t="shared" si="259"/>
        <v>133</v>
      </c>
      <c r="Q2802" t="str">
        <f t="shared" si="262"/>
        <v>theater</v>
      </c>
      <c r="R2802" t="str">
        <f t="shared" si="263"/>
        <v>plays</v>
      </c>
      <c r="S2802" s="10">
        <f t="shared" si="260"/>
        <v>41948.552847222221</v>
      </c>
      <c r="T2802" s="10">
        <f t="shared" si="261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6">
        <f t="shared" si="258"/>
        <v>51.23</v>
      </c>
      <c r="N2803" t="b">
        <v>1</v>
      </c>
      <c r="O2803" t="s">
        <v>8271</v>
      </c>
      <c r="P2803">
        <f t="shared" si="259"/>
        <v>133</v>
      </c>
      <c r="Q2803" t="str">
        <f t="shared" si="262"/>
        <v>theater</v>
      </c>
      <c r="R2803" t="str">
        <f t="shared" si="263"/>
        <v>plays</v>
      </c>
      <c r="S2803" s="10">
        <f t="shared" si="260"/>
        <v>41900.243159722224</v>
      </c>
      <c r="T2803" s="10">
        <f t="shared" si="261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6">
        <f t="shared" si="258"/>
        <v>33.94</v>
      </c>
      <c r="N2804" t="b">
        <v>1</v>
      </c>
      <c r="O2804" t="s">
        <v>8271</v>
      </c>
      <c r="P2804">
        <f t="shared" si="259"/>
        <v>102</v>
      </c>
      <c r="Q2804" t="str">
        <f t="shared" si="262"/>
        <v>theater</v>
      </c>
      <c r="R2804" t="str">
        <f t="shared" si="263"/>
        <v>plays</v>
      </c>
      <c r="S2804" s="10">
        <f t="shared" si="260"/>
        <v>42192.64707175926</v>
      </c>
      <c r="T2804" s="10">
        <f t="shared" si="261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6">
        <f t="shared" si="258"/>
        <v>90.74</v>
      </c>
      <c r="N2805" t="b">
        <v>1</v>
      </c>
      <c r="O2805" t="s">
        <v>8271</v>
      </c>
      <c r="P2805">
        <f t="shared" si="259"/>
        <v>128</v>
      </c>
      <c r="Q2805" t="str">
        <f t="shared" si="262"/>
        <v>theater</v>
      </c>
      <c r="R2805" t="str">
        <f t="shared" si="263"/>
        <v>plays</v>
      </c>
      <c r="S2805" s="10">
        <f t="shared" si="260"/>
        <v>42158.065694444449</v>
      </c>
      <c r="T2805" s="10">
        <f t="shared" si="261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6">
        <f t="shared" si="258"/>
        <v>50</v>
      </c>
      <c r="N2806" t="b">
        <v>1</v>
      </c>
      <c r="O2806" t="s">
        <v>8271</v>
      </c>
      <c r="P2806">
        <f t="shared" si="259"/>
        <v>115</v>
      </c>
      <c r="Q2806" t="str">
        <f t="shared" si="262"/>
        <v>theater</v>
      </c>
      <c r="R2806" t="str">
        <f t="shared" si="263"/>
        <v>plays</v>
      </c>
      <c r="S2806" s="10">
        <f t="shared" si="260"/>
        <v>41881.453587962962</v>
      </c>
      <c r="T2806" s="10">
        <f t="shared" si="261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6">
        <f t="shared" si="258"/>
        <v>24.44</v>
      </c>
      <c r="N2807" t="b">
        <v>1</v>
      </c>
      <c r="O2807" t="s">
        <v>8271</v>
      </c>
      <c r="P2807">
        <f t="shared" si="259"/>
        <v>110</v>
      </c>
      <c r="Q2807" t="str">
        <f t="shared" si="262"/>
        <v>theater</v>
      </c>
      <c r="R2807" t="str">
        <f t="shared" si="263"/>
        <v>plays</v>
      </c>
      <c r="S2807" s="10">
        <f t="shared" si="260"/>
        <v>42213.505474537036</v>
      </c>
      <c r="T2807" s="10">
        <f t="shared" si="261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6">
        <f t="shared" si="258"/>
        <v>44.25</v>
      </c>
      <c r="N2808" t="b">
        <v>1</v>
      </c>
      <c r="O2808" t="s">
        <v>8271</v>
      </c>
      <c r="P2808">
        <f t="shared" si="259"/>
        <v>112</v>
      </c>
      <c r="Q2808" t="str">
        <f t="shared" si="262"/>
        <v>theater</v>
      </c>
      <c r="R2808" t="str">
        <f t="shared" si="263"/>
        <v>plays</v>
      </c>
      <c r="S2808" s="10">
        <f t="shared" si="260"/>
        <v>42185.267245370371</v>
      </c>
      <c r="T2808" s="10">
        <f t="shared" si="261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6">
        <f t="shared" si="258"/>
        <v>67.739999999999995</v>
      </c>
      <c r="N2809" t="b">
        <v>1</v>
      </c>
      <c r="O2809" t="s">
        <v>8271</v>
      </c>
      <c r="P2809">
        <f t="shared" si="259"/>
        <v>126</v>
      </c>
      <c r="Q2809" t="str">
        <f t="shared" si="262"/>
        <v>theater</v>
      </c>
      <c r="R2809" t="str">
        <f t="shared" si="263"/>
        <v>plays</v>
      </c>
      <c r="S2809" s="10">
        <f t="shared" si="260"/>
        <v>42154.873124999998</v>
      </c>
      <c r="T2809" s="10">
        <f t="shared" si="261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6">
        <f t="shared" si="258"/>
        <v>65.38</v>
      </c>
      <c r="N2810" t="b">
        <v>1</v>
      </c>
      <c r="O2810" t="s">
        <v>8271</v>
      </c>
      <c r="P2810">
        <f t="shared" si="259"/>
        <v>100</v>
      </c>
      <c r="Q2810" t="str">
        <f t="shared" si="262"/>
        <v>theater</v>
      </c>
      <c r="R2810" t="str">
        <f t="shared" si="263"/>
        <v>plays</v>
      </c>
      <c r="S2810" s="10">
        <f t="shared" si="260"/>
        <v>42208.84646990741</v>
      </c>
      <c r="T2810" s="10">
        <f t="shared" si="261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6">
        <f t="shared" si="258"/>
        <v>121.9</v>
      </c>
      <c r="N2811" t="b">
        <v>1</v>
      </c>
      <c r="O2811" t="s">
        <v>8271</v>
      </c>
      <c r="P2811">
        <f t="shared" si="259"/>
        <v>102</v>
      </c>
      <c r="Q2811" t="str">
        <f t="shared" si="262"/>
        <v>theater</v>
      </c>
      <c r="R2811" t="str">
        <f t="shared" si="263"/>
        <v>plays</v>
      </c>
      <c r="S2811" s="10">
        <f t="shared" si="260"/>
        <v>42451.496817129635</v>
      </c>
      <c r="T2811" s="10">
        <f t="shared" si="261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6">
        <f t="shared" si="258"/>
        <v>47.46</v>
      </c>
      <c r="N2812" t="b">
        <v>1</v>
      </c>
      <c r="O2812" t="s">
        <v>8271</v>
      </c>
      <c r="P2812">
        <f t="shared" si="259"/>
        <v>108</v>
      </c>
      <c r="Q2812" t="str">
        <f t="shared" si="262"/>
        <v>theater</v>
      </c>
      <c r="R2812" t="str">
        <f t="shared" si="263"/>
        <v>plays</v>
      </c>
      <c r="S2812" s="10">
        <f t="shared" si="260"/>
        <v>41759.13962962963</v>
      </c>
      <c r="T2812" s="10">
        <f t="shared" si="261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6">
        <f t="shared" si="258"/>
        <v>92.84</v>
      </c>
      <c r="N2813" t="b">
        <v>1</v>
      </c>
      <c r="O2813" t="s">
        <v>8271</v>
      </c>
      <c r="P2813">
        <f t="shared" si="259"/>
        <v>100</v>
      </c>
      <c r="Q2813" t="str">
        <f t="shared" si="262"/>
        <v>theater</v>
      </c>
      <c r="R2813" t="str">
        <f t="shared" si="263"/>
        <v>plays</v>
      </c>
      <c r="S2813" s="10">
        <f t="shared" si="260"/>
        <v>42028.496562500004</v>
      </c>
      <c r="T2813" s="10">
        <f t="shared" si="261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6">
        <f t="shared" si="258"/>
        <v>68.25</v>
      </c>
      <c r="N2814" t="b">
        <v>1</v>
      </c>
      <c r="O2814" t="s">
        <v>8271</v>
      </c>
      <c r="P2814">
        <f t="shared" si="259"/>
        <v>113</v>
      </c>
      <c r="Q2814" t="str">
        <f t="shared" si="262"/>
        <v>theater</v>
      </c>
      <c r="R2814" t="str">
        <f t="shared" si="263"/>
        <v>plays</v>
      </c>
      <c r="S2814" s="10">
        <f t="shared" si="260"/>
        <v>42054.74418981481</v>
      </c>
      <c r="T2814" s="10">
        <f t="shared" si="261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6">
        <f t="shared" si="258"/>
        <v>37.21</v>
      </c>
      <c r="N2815" t="b">
        <v>1</v>
      </c>
      <c r="O2815" t="s">
        <v>8271</v>
      </c>
      <c r="P2815">
        <f t="shared" si="259"/>
        <v>128</v>
      </c>
      <c r="Q2815" t="str">
        <f t="shared" si="262"/>
        <v>theater</v>
      </c>
      <c r="R2815" t="str">
        <f t="shared" si="263"/>
        <v>plays</v>
      </c>
      <c r="S2815" s="10">
        <f t="shared" si="260"/>
        <v>42693.742604166662</v>
      </c>
      <c r="T2815" s="10">
        <f t="shared" si="261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6">
        <f t="shared" si="258"/>
        <v>25.25</v>
      </c>
      <c r="N2816" t="b">
        <v>1</v>
      </c>
      <c r="O2816" t="s">
        <v>8271</v>
      </c>
      <c r="P2816">
        <f t="shared" si="259"/>
        <v>108</v>
      </c>
      <c r="Q2816" t="str">
        <f t="shared" si="262"/>
        <v>theater</v>
      </c>
      <c r="R2816" t="str">
        <f t="shared" si="263"/>
        <v>plays</v>
      </c>
      <c r="S2816" s="10">
        <f t="shared" si="260"/>
        <v>42103.399479166663</v>
      </c>
      <c r="T2816" s="10">
        <f t="shared" si="261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6">
        <f t="shared" si="258"/>
        <v>43.21</v>
      </c>
      <c r="N2817" t="b">
        <v>1</v>
      </c>
      <c r="O2817" t="s">
        <v>8271</v>
      </c>
      <c r="P2817">
        <f t="shared" si="259"/>
        <v>242</v>
      </c>
      <c r="Q2817" t="str">
        <f t="shared" si="262"/>
        <v>theater</v>
      </c>
      <c r="R2817" t="str">
        <f t="shared" si="263"/>
        <v>plays</v>
      </c>
      <c r="S2817" s="10">
        <f t="shared" si="260"/>
        <v>42559.776724537034</v>
      </c>
      <c r="T2817" s="10">
        <f t="shared" si="261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6">
        <f t="shared" ref="M2818:M2881" si="264">ROUND(SUM(E2818/L2818),2)</f>
        <v>25.13</v>
      </c>
      <c r="N2818" t="b">
        <v>1</v>
      </c>
      <c r="O2818" t="s">
        <v>8271</v>
      </c>
      <c r="P2818">
        <f t="shared" ref="P2818:P2881" si="265">+ROUND(SUM(E2818/D2818)*100,0)</f>
        <v>142</v>
      </c>
      <c r="Q2818" t="str">
        <f t="shared" si="262"/>
        <v>theater</v>
      </c>
      <c r="R2818" t="str">
        <f t="shared" si="263"/>
        <v>plays</v>
      </c>
      <c r="S2818" s="10">
        <f t="shared" ref="S2818:S2881" si="266">(((J2818/60)/60)/24)+DATE(1970,1,1)</f>
        <v>42188.467499999999</v>
      </c>
      <c r="T2818" s="10">
        <f t="shared" ref="T2818:T2881" si="267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6">
        <f t="shared" si="264"/>
        <v>23.64</v>
      </c>
      <c r="N2819" t="b">
        <v>1</v>
      </c>
      <c r="O2819" t="s">
        <v>8271</v>
      </c>
      <c r="P2819">
        <f t="shared" si="265"/>
        <v>130</v>
      </c>
      <c r="Q2819" t="str">
        <f t="shared" ref="Q2819:Q2882" si="268">LEFT(O2819,FIND("/",O2819)-1)</f>
        <v>theater</v>
      </c>
      <c r="R2819" t="str">
        <f t="shared" ref="R2819:R2882" si="269">RIGHT(O2819,LEN(O2819)-FIND("/",O2819))</f>
        <v>plays</v>
      </c>
      <c r="S2819" s="10">
        <f t="shared" si="266"/>
        <v>42023.634976851856</v>
      </c>
      <c r="T2819" s="10">
        <f t="shared" si="267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6">
        <f t="shared" si="264"/>
        <v>103.95</v>
      </c>
      <c r="N2820" t="b">
        <v>1</v>
      </c>
      <c r="O2820" t="s">
        <v>8271</v>
      </c>
      <c r="P2820">
        <f t="shared" si="265"/>
        <v>106</v>
      </c>
      <c r="Q2820" t="str">
        <f t="shared" si="268"/>
        <v>theater</v>
      </c>
      <c r="R2820" t="str">
        <f t="shared" si="269"/>
        <v>plays</v>
      </c>
      <c r="S2820" s="10">
        <f t="shared" si="266"/>
        <v>42250.598217592589</v>
      </c>
      <c r="T2820" s="10">
        <f t="shared" si="267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6">
        <f t="shared" si="264"/>
        <v>50.38</v>
      </c>
      <c r="N2821" t="b">
        <v>1</v>
      </c>
      <c r="O2821" t="s">
        <v>8271</v>
      </c>
      <c r="P2821">
        <f t="shared" si="265"/>
        <v>105</v>
      </c>
      <c r="Q2821" t="str">
        <f t="shared" si="268"/>
        <v>theater</v>
      </c>
      <c r="R2821" t="str">
        <f t="shared" si="269"/>
        <v>plays</v>
      </c>
      <c r="S2821" s="10">
        <f t="shared" si="266"/>
        <v>42139.525567129633</v>
      </c>
      <c r="T2821" s="10">
        <f t="shared" si="267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6">
        <f t="shared" si="264"/>
        <v>13.6</v>
      </c>
      <c r="N2822" t="b">
        <v>1</v>
      </c>
      <c r="O2822" t="s">
        <v>8271</v>
      </c>
      <c r="P2822">
        <f t="shared" si="265"/>
        <v>136</v>
      </c>
      <c r="Q2822" t="str">
        <f t="shared" si="268"/>
        <v>theater</v>
      </c>
      <c r="R2822" t="str">
        <f t="shared" si="269"/>
        <v>plays</v>
      </c>
      <c r="S2822" s="10">
        <f t="shared" si="266"/>
        <v>42401.610983796301</v>
      </c>
      <c r="T2822" s="10">
        <f t="shared" si="267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6">
        <f t="shared" si="264"/>
        <v>28.57</v>
      </c>
      <c r="N2823" t="b">
        <v>1</v>
      </c>
      <c r="O2823" t="s">
        <v>8271</v>
      </c>
      <c r="P2823">
        <f t="shared" si="265"/>
        <v>100</v>
      </c>
      <c r="Q2823" t="str">
        <f t="shared" si="268"/>
        <v>theater</v>
      </c>
      <c r="R2823" t="str">
        <f t="shared" si="269"/>
        <v>plays</v>
      </c>
      <c r="S2823" s="10">
        <f t="shared" si="266"/>
        <v>41875.922858796301</v>
      </c>
      <c r="T2823" s="10">
        <f t="shared" si="267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6">
        <f t="shared" si="264"/>
        <v>63.83</v>
      </c>
      <c r="N2824" t="b">
        <v>1</v>
      </c>
      <c r="O2824" t="s">
        <v>8271</v>
      </c>
      <c r="P2824">
        <f t="shared" si="265"/>
        <v>100</v>
      </c>
      <c r="Q2824" t="str">
        <f t="shared" si="268"/>
        <v>theater</v>
      </c>
      <c r="R2824" t="str">
        <f t="shared" si="269"/>
        <v>plays</v>
      </c>
      <c r="S2824" s="10">
        <f t="shared" si="266"/>
        <v>42060.683935185181</v>
      </c>
      <c r="T2824" s="10">
        <f t="shared" si="267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6">
        <f t="shared" si="264"/>
        <v>8.86</v>
      </c>
      <c r="N2825" t="b">
        <v>1</v>
      </c>
      <c r="O2825" t="s">
        <v>8271</v>
      </c>
      <c r="P2825">
        <f t="shared" si="265"/>
        <v>124</v>
      </c>
      <c r="Q2825" t="str">
        <f t="shared" si="268"/>
        <v>theater</v>
      </c>
      <c r="R2825" t="str">
        <f t="shared" si="269"/>
        <v>plays</v>
      </c>
      <c r="S2825" s="10">
        <f t="shared" si="266"/>
        <v>42067.011643518519</v>
      </c>
      <c r="T2825" s="10">
        <f t="shared" si="267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6">
        <f t="shared" si="264"/>
        <v>50.67</v>
      </c>
      <c r="N2826" t="b">
        <v>1</v>
      </c>
      <c r="O2826" t="s">
        <v>8271</v>
      </c>
      <c r="P2826">
        <f t="shared" si="265"/>
        <v>117</v>
      </c>
      <c r="Q2826" t="str">
        <f t="shared" si="268"/>
        <v>theater</v>
      </c>
      <c r="R2826" t="str">
        <f t="shared" si="269"/>
        <v>plays</v>
      </c>
      <c r="S2826" s="10">
        <f t="shared" si="266"/>
        <v>42136.270787037036</v>
      </c>
      <c r="T2826" s="10">
        <f t="shared" si="267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6">
        <f t="shared" si="264"/>
        <v>60.78</v>
      </c>
      <c r="N2827" t="b">
        <v>1</v>
      </c>
      <c r="O2827" t="s">
        <v>8271</v>
      </c>
      <c r="P2827">
        <f t="shared" si="265"/>
        <v>103</v>
      </c>
      <c r="Q2827" t="str">
        <f t="shared" si="268"/>
        <v>theater</v>
      </c>
      <c r="R2827" t="str">
        <f t="shared" si="269"/>
        <v>plays</v>
      </c>
      <c r="S2827" s="10">
        <f t="shared" si="266"/>
        <v>42312.792662037042</v>
      </c>
      <c r="T2827" s="10">
        <f t="shared" si="267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6">
        <f t="shared" si="264"/>
        <v>113.42</v>
      </c>
      <c r="N2828" t="b">
        <v>1</v>
      </c>
      <c r="O2828" t="s">
        <v>8271</v>
      </c>
      <c r="P2828">
        <f t="shared" si="265"/>
        <v>108</v>
      </c>
      <c r="Q2828" t="str">
        <f t="shared" si="268"/>
        <v>theater</v>
      </c>
      <c r="R2828" t="str">
        <f t="shared" si="269"/>
        <v>plays</v>
      </c>
      <c r="S2828" s="10">
        <f t="shared" si="266"/>
        <v>42171.034861111111</v>
      </c>
      <c r="T2828" s="10">
        <f t="shared" si="267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6">
        <f t="shared" si="264"/>
        <v>104.57</v>
      </c>
      <c r="N2829" t="b">
        <v>1</v>
      </c>
      <c r="O2829" t="s">
        <v>8271</v>
      </c>
      <c r="P2829">
        <f t="shared" si="265"/>
        <v>120</v>
      </c>
      <c r="Q2829" t="str">
        <f t="shared" si="268"/>
        <v>theater</v>
      </c>
      <c r="R2829" t="str">
        <f t="shared" si="269"/>
        <v>plays</v>
      </c>
      <c r="S2829" s="10">
        <f t="shared" si="266"/>
        <v>42494.683634259258</v>
      </c>
      <c r="T2829" s="10">
        <f t="shared" si="267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6">
        <f t="shared" si="264"/>
        <v>98.31</v>
      </c>
      <c r="N2830" t="b">
        <v>1</v>
      </c>
      <c r="O2830" t="s">
        <v>8271</v>
      </c>
      <c r="P2830">
        <f t="shared" si="265"/>
        <v>100</v>
      </c>
      <c r="Q2830" t="str">
        <f t="shared" si="268"/>
        <v>theater</v>
      </c>
      <c r="R2830" t="str">
        <f t="shared" si="269"/>
        <v>plays</v>
      </c>
      <c r="S2830" s="10">
        <f t="shared" si="266"/>
        <v>42254.264687499999</v>
      </c>
      <c r="T2830" s="10">
        <f t="shared" si="267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6">
        <f t="shared" si="264"/>
        <v>35.04</v>
      </c>
      <c r="N2831" t="b">
        <v>1</v>
      </c>
      <c r="O2831" t="s">
        <v>8271</v>
      </c>
      <c r="P2831">
        <f t="shared" si="265"/>
        <v>107</v>
      </c>
      <c r="Q2831" t="str">
        <f t="shared" si="268"/>
        <v>theater</v>
      </c>
      <c r="R2831" t="str">
        <f t="shared" si="269"/>
        <v>plays</v>
      </c>
      <c r="S2831" s="10">
        <f t="shared" si="266"/>
        <v>42495.434236111112</v>
      </c>
      <c r="T2831" s="10">
        <f t="shared" si="267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6">
        <f t="shared" si="264"/>
        <v>272.73</v>
      </c>
      <c r="N2832" t="b">
        <v>1</v>
      </c>
      <c r="O2832" t="s">
        <v>8271</v>
      </c>
      <c r="P2832">
        <f t="shared" si="265"/>
        <v>100</v>
      </c>
      <c r="Q2832" t="str">
        <f t="shared" si="268"/>
        <v>theater</v>
      </c>
      <c r="R2832" t="str">
        <f t="shared" si="269"/>
        <v>plays</v>
      </c>
      <c r="S2832" s="10">
        <f t="shared" si="266"/>
        <v>41758.839675925927</v>
      </c>
      <c r="T2832" s="10">
        <f t="shared" si="267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6">
        <f t="shared" si="264"/>
        <v>63.85</v>
      </c>
      <c r="N2833" t="b">
        <v>1</v>
      </c>
      <c r="O2833" t="s">
        <v>8271</v>
      </c>
      <c r="P2833">
        <f t="shared" si="265"/>
        <v>111</v>
      </c>
      <c r="Q2833" t="str">
        <f t="shared" si="268"/>
        <v>theater</v>
      </c>
      <c r="R2833" t="str">
        <f t="shared" si="269"/>
        <v>plays</v>
      </c>
      <c r="S2833" s="10">
        <f t="shared" si="266"/>
        <v>42171.824884259258</v>
      </c>
      <c r="T2833" s="10">
        <f t="shared" si="267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6">
        <f t="shared" si="264"/>
        <v>30.19</v>
      </c>
      <c r="N2834" t="b">
        <v>1</v>
      </c>
      <c r="O2834" t="s">
        <v>8271</v>
      </c>
      <c r="P2834">
        <f t="shared" si="265"/>
        <v>115</v>
      </c>
      <c r="Q2834" t="str">
        <f t="shared" si="268"/>
        <v>theater</v>
      </c>
      <c r="R2834" t="str">
        <f t="shared" si="269"/>
        <v>plays</v>
      </c>
      <c r="S2834" s="10">
        <f t="shared" si="266"/>
        <v>41938.709421296298</v>
      </c>
      <c r="T2834" s="10">
        <f t="shared" si="267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6">
        <f t="shared" si="264"/>
        <v>83.51</v>
      </c>
      <c r="N2835" t="b">
        <v>1</v>
      </c>
      <c r="O2835" t="s">
        <v>8271</v>
      </c>
      <c r="P2835">
        <f t="shared" si="265"/>
        <v>108</v>
      </c>
      <c r="Q2835" t="str">
        <f t="shared" si="268"/>
        <v>theater</v>
      </c>
      <c r="R2835" t="str">
        <f t="shared" si="269"/>
        <v>plays</v>
      </c>
      <c r="S2835" s="10">
        <f t="shared" si="266"/>
        <v>42268.127696759257</v>
      </c>
      <c r="T2835" s="10">
        <f t="shared" si="267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6">
        <f t="shared" si="264"/>
        <v>64.760000000000005</v>
      </c>
      <c r="N2836" t="b">
        <v>1</v>
      </c>
      <c r="O2836" t="s">
        <v>8271</v>
      </c>
      <c r="P2836">
        <f t="shared" si="265"/>
        <v>170</v>
      </c>
      <c r="Q2836" t="str">
        <f t="shared" si="268"/>
        <v>theater</v>
      </c>
      <c r="R2836" t="str">
        <f t="shared" si="269"/>
        <v>plays</v>
      </c>
      <c r="S2836" s="10">
        <f t="shared" si="266"/>
        <v>42019.959837962961</v>
      </c>
      <c r="T2836" s="10">
        <f t="shared" si="267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6">
        <f t="shared" si="264"/>
        <v>20.12</v>
      </c>
      <c r="N2837" t="b">
        <v>1</v>
      </c>
      <c r="O2837" t="s">
        <v>8271</v>
      </c>
      <c r="P2837">
        <f t="shared" si="265"/>
        <v>187</v>
      </c>
      <c r="Q2837" t="str">
        <f t="shared" si="268"/>
        <v>theater</v>
      </c>
      <c r="R2837" t="str">
        <f t="shared" si="269"/>
        <v>plays</v>
      </c>
      <c r="S2837" s="10">
        <f t="shared" si="266"/>
        <v>42313.703900462962</v>
      </c>
      <c r="T2837" s="10">
        <f t="shared" si="267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6">
        <f t="shared" si="264"/>
        <v>44.09</v>
      </c>
      <c r="N2838" t="b">
        <v>1</v>
      </c>
      <c r="O2838" t="s">
        <v>8271</v>
      </c>
      <c r="P2838">
        <f t="shared" si="265"/>
        <v>108</v>
      </c>
      <c r="Q2838" t="str">
        <f t="shared" si="268"/>
        <v>theater</v>
      </c>
      <c r="R2838" t="str">
        <f t="shared" si="269"/>
        <v>plays</v>
      </c>
      <c r="S2838" s="10">
        <f t="shared" si="266"/>
        <v>42746.261782407411</v>
      </c>
      <c r="T2838" s="10">
        <f t="shared" si="267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6">
        <f t="shared" si="264"/>
        <v>40.479999999999997</v>
      </c>
      <c r="N2839" t="b">
        <v>1</v>
      </c>
      <c r="O2839" t="s">
        <v>8271</v>
      </c>
      <c r="P2839">
        <f t="shared" si="265"/>
        <v>100</v>
      </c>
      <c r="Q2839" t="str">
        <f t="shared" si="268"/>
        <v>theater</v>
      </c>
      <c r="R2839" t="str">
        <f t="shared" si="269"/>
        <v>plays</v>
      </c>
      <c r="S2839" s="10">
        <f t="shared" si="266"/>
        <v>42307.908379629633</v>
      </c>
      <c r="T2839" s="10">
        <f t="shared" si="267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6">
        <f t="shared" si="264"/>
        <v>44.54</v>
      </c>
      <c r="N2840" t="b">
        <v>1</v>
      </c>
      <c r="O2840" t="s">
        <v>8271</v>
      </c>
      <c r="P2840">
        <f t="shared" si="265"/>
        <v>120</v>
      </c>
      <c r="Q2840" t="str">
        <f t="shared" si="268"/>
        <v>theater</v>
      </c>
      <c r="R2840" t="str">
        <f t="shared" si="269"/>
        <v>plays</v>
      </c>
      <c r="S2840" s="10">
        <f t="shared" si="266"/>
        <v>41842.607592592591</v>
      </c>
      <c r="T2840" s="10">
        <f t="shared" si="267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6">
        <f t="shared" si="264"/>
        <v>125.81</v>
      </c>
      <c r="N2841" t="b">
        <v>1</v>
      </c>
      <c r="O2841" t="s">
        <v>8271</v>
      </c>
      <c r="P2841">
        <f t="shared" si="265"/>
        <v>111</v>
      </c>
      <c r="Q2841" t="str">
        <f t="shared" si="268"/>
        <v>theater</v>
      </c>
      <c r="R2841" t="str">
        <f t="shared" si="269"/>
        <v>plays</v>
      </c>
      <c r="S2841" s="10">
        <f t="shared" si="266"/>
        <v>41853.240208333329</v>
      </c>
      <c r="T2841" s="10">
        <f t="shared" si="267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6">
        <f t="shared" si="264"/>
        <v>19.7</v>
      </c>
      <c r="N2842" t="b">
        <v>1</v>
      </c>
      <c r="O2842" t="s">
        <v>8271</v>
      </c>
      <c r="P2842">
        <f t="shared" si="265"/>
        <v>104</v>
      </c>
      <c r="Q2842" t="str">
        <f t="shared" si="268"/>
        <v>theater</v>
      </c>
      <c r="R2842" t="str">
        <f t="shared" si="269"/>
        <v>plays</v>
      </c>
      <c r="S2842" s="10">
        <f t="shared" si="266"/>
        <v>42060.035636574074</v>
      </c>
      <c r="T2842" s="10">
        <f t="shared" si="267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6">
        <f t="shared" si="264"/>
        <v>10</v>
      </c>
      <c r="N2843" t="b">
        <v>0</v>
      </c>
      <c r="O2843" t="s">
        <v>8271</v>
      </c>
      <c r="P2843">
        <f t="shared" si="265"/>
        <v>1</v>
      </c>
      <c r="Q2843" t="str">
        <f t="shared" si="268"/>
        <v>theater</v>
      </c>
      <c r="R2843" t="str">
        <f t="shared" si="269"/>
        <v>plays</v>
      </c>
      <c r="S2843" s="10">
        <f t="shared" si="266"/>
        <v>42291.739548611105</v>
      </c>
      <c r="T2843" s="10">
        <f t="shared" si="267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6" t="e">
        <f t="shared" si="264"/>
        <v>#DIV/0!</v>
      </c>
      <c r="N2844" t="b">
        <v>0</v>
      </c>
      <c r="O2844" t="s">
        <v>8271</v>
      </c>
      <c r="P2844">
        <f t="shared" si="265"/>
        <v>0</v>
      </c>
      <c r="Q2844" t="str">
        <f t="shared" si="268"/>
        <v>theater</v>
      </c>
      <c r="R2844" t="str">
        <f t="shared" si="269"/>
        <v>plays</v>
      </c>
      <c r="S2844" s="10">
        <f t="shared" si="266"/>
        <v>41784.952488425923</v>
      </c>
      <c r="T2844" s="10">
        <f t="shared" si="267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6" t="e">
        <f t="shared" si="264"/>
        <v>#DIV/0!</v>
      </c>
      <c r="N2845" t="b">
        <v>0</v>
      </c>
      <c r="O2845" t="s">
        <v>8271</v>
      </c>
      <c r="P2845">
        <f t="shared" si="265"/>
        <v>0</v>
      </c>
      <c r="Q2845" t="str">
        <f t="shared" si="268"/>
        <v>theater</v>
      </c>
      <c r="R2845" t="str">
        <f t="shared" si="269"/>
        <v>plays</v>
      </c>
      <c r="S2845" s="10">
        <f t="shared" si="266"/>
        <v>42492.737847222219</v>
      </c>
      <c r="T2845" s="10">
        <f t="shared" si="267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6">
        <f t="shared" si="264"/>
        <v>30</v>
      </c>
      <c r="N2846" t="b">
        <v>0</v>
      </c>
      <c r="O2846" t="s">
        <v>8271</v>
      </c>
      <c r="P2846">
        <f t="shared" si="265"/>
        <v>5</v>
      </c>
      <c r="Q2846" t="str">
        <f t="shared" si="268"/>
        <v>theater</v>
      </c>
      <c r="R2846" t="str">
        <f t="shared" si="269"/>
        <v>plays</v>
      </c>
      <c r="S2846" s="10">
        <f t="shared" si="266"/>
        <v>42709.546064814815</v>
      </c>
      <c r="T2846" s="10">
        <f t="shared" si="267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6">
        <f t="shared" si="264"/>
        <v>60.67</v>
      </c>
      <c r="N2847" t="b">
        <v>0</v>
      </c>
      <c r="O2847" t="s">
        <v>8271</v>
      </c>
      <c r="P2847">
        <f t="shared" si="265"/>
        <v>32</v>
      </c>
      <c r="Q2847" t="str">
        <f t="shared" si="268"/>
        <v>theater</v>
      </c>
      <c r="R2847" t="str">
        <f t="shared" si="269"/>
        <v>plays</v>
      </c>
      <c r="S2847" s="10">
        <f t="shared" si="266"/>
        <v>42103.016585648147</v>
      </c>
      <c r="T2847" s="10">
        <f t="shared" si="267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6" t="e">
        <f t="shared" si="264"/>
        <v>#DIV/0!</v>
      </c>
      <c r="N2848" t="b">
        <v>0</v>
      </c>
      <c r="O2848" t="s">
        <v>8271</v>
      </c>
      <c r="P2848">
        <f t="shared" si="265"/>
        <v>0</v>
      </c>
      <c r="Q2848" t="str">
        <f t="shared" si="268"/>
        <v>theater</v>
      </c>
      <c r="R2848" t="str">
        <f t="shared" si="269"/>
        <v>plays</v>
      </c>
      <c r="S2848" s="10">
        <f t="shared" si="266"/>
        <v>42108.692060185189</v>
      </c>
      <c r="T2848" s="10">
        <f t="shared" si="267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6" t="e">
        <f t="shared" si="264"/>
        <v>#DIV/0!</v>
      </c>
      <c r="N2849" t="b">
        <v>0</v>
      </c>
      <c r="O2849" t="s">
        <v>8271</v>
      </c>
      <c r="P2849">
        <f t="shared" si="265"/>
        <v>0</v>
      </c>
      <c r="Q2849" t="str">
        <f t="shared" si="268"/>
        <v>theater</v>
      </c>
      <c r="R2849" t="str">
        <f t="shared" si="269"/>
        <v>plays</v>
      </c>
      <c r="S2849" s="10">
        <f t="shared" si="266"/>
        <v>42453.806307870371</v>
      </c>
      <c r="T2849" s="10">
        <f t="shared" si="267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6">
        <f t="shared" si="264"/>
        <v>23.33</v>
      </c>
      <c r="N2850" t="b">
        <v>0</v>
      </c>
      <c r="O2850" t="s">
        <v>8271</v>
      </c>
      <c r="P2850">
        <f t="shared" si="265"/>
        <v>0</v>
      </c>
      <c r="Q2850" t="str">
        <f t="shared" si="268"/>
        <v>theater</v>
      </c>
      <c r="R2850" t="str">
        <f t="shared" si="269"/>
        <v>plays</v>
      </c>
      <c r="S2850" s="10">
        <f t="shared" si="266"/>
        <v>42123.648831018523</v>
      </c>
      <c r="T2850" s="10">
        <f t="shared" si="267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6">
        <f t="shared" si="264"/>
        <v>5</v>
      </c>
      <c r="N2851" t="b">
        <v>0</v>
      </c>
      <c r="O2851" t="s">
        <v>8271</v>
      </c>
      <c r="P2851">
        <f t="shared" si="265"/>
        <v>1</v>
      </c>
      <c r="Q2851" t="str">
        <f t="shared" si="268"/>
        <v>theater</v>
      </c>
      <c r="R2851" t="str">
        <f t="shared" si="269"/>
        <v>plays</v>
      </c>
      <c r="S2851" s="10">
        <f t="shared" si="266"/>
        <v>42453.428240740745</v>
      </c>
      <c r="T2851" s="10">
        <f t="shared" si="267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6">
        <f t="shared" si="264"/>
        <v>23.92</v>
      </c>
      <c r="N2852" t="b">
        <v>0</v>
      </c>
      <c r="O2852" t="s">
        <v>8271</v>
      </c>
      <c r="P2852">
        <f t="shared" si="265"/>
        <v>4</v>
      </c>
      <c r="Q2852" t="str">
        <f t="shared" si="268"/>
        <v>theater</v>
      </c>
      <c r="R2852" t="str">
        <f t="shared" si="269"/>
        <v>plays</v>
      </c>
      <c r="S2852" s="10">
        <f t="shared" si="266"/>
        <v>41858.007071759261</v>
      </c>
      <c r="T2852" s="10">
        <f t="shared" si="267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6" t="e">
        <f t="shared" si="264"/>
        <v>#DIV/0!</v>
      </c>
      <c r="N2853" t="b">
        <v>0</v>
      </c>
      <c r="O2853" t="s">
        <v>8271</v>
      </c>
      <c r="P2853">
        <f t="shared" si="265"/>
        <v>0</v>
      </c>
      <c r="Q2853" t="str">
        <f t="shared" si="268"/>
        <v>theater</v>
      </c>
      <c r="R2853" t="str">
        <f t="shared" si="269"/>
        <v>plays</v>
      </c>
      <c r="S2853" s="10">
        <f t="shared" si="266"/>
        <v>42390.002650462964</v>
      </c>
      <c r="T2853" s="10">
        <f t="shared" si="267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6">
        <f t="shared" si="264"/>
        <v>15.83</v>
      </c>
      <c r="N2854" t="b">
        <v>0</v>
      </c>
      <c r="O2854" t="s">
        <v>8271</v>
      </c>
      <c r="P2854">
        <f t="shared" si="265"/>
        <v>2</v>
      </c>
      <c r="Q2854" t="str">
        <f t="shared" si="268"/>
        <v>theater</v>
      </c>
      <c r="R2854" t="str">
        <f t="shared" si="269"/>
        <v>plays</v>
      </c>
      <c r="S2854" s="10">
        <f t="shared" si="266"/>
        <v>41781.045173611114</v>
      </c>
      <c r="T2854" s="10">
        <f t="shared" si="267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6" t="e">
        <f t="shared" si="264"/>
        <v>#DIV/0!</v>
      </c>
      <c r="N2855" t="b">
        <v>0</v>
      </c>
      <c r="O2855" t="s">
        <v>8271</v>
      </c>
      <c r="P2855">
        <f t="shared" si="265"/>
        <v>0</v>
      </c>
      <c r="Q2855" t="str">
        <f t="shared" si="268"/>
        <v>theater</v>
      </c>
      <c r="R2855" t="str">
        <f t="shared" si="269"/>
        <v>plays</v>
      </c>
      <c r="S2855" s="10">
        <f t="shared" si="266"/>
        <v>41836.190937499996</v>
      </c>
      <c r="T2855" s="10">
        <f t="shared" si="267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6">
        <f t="shared" si="264"/>
        <v>29.79</v>
      </c>
      <c r="N2856" t="b">
        <v>0</v>
      </c>
      <c r="O2856" t="s">
        <v>8271</v>
      </c>
      <c r="P2856">
        <f t="shared" si="265"/>
        <v>42</v>
      </c>
      <c r="Q2856" t="str">
        <f t="shared" si="268"/>
        <v>theater</v>
      </c>
      <c r="R2856" t="str">
        <f t="shared" si="269"/>
        <v>plays</v>
      </c>
      <c r="S2856" s="10">
        <f t="shared" si="266"/>
        <v>42111.71665509259</v>
      </c>
      <c r="T2856" s="10">
        <f t="shared" si="267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6">
        <f t="shared" si="264"/>
        <v>60</v>
      </c>
      <c r="N2857" t="b">
        <v>0</v>
      </c>
      <c r="O2857" t="s">
        <v>8271</v>
      </c>
      <c r="P2857">
        <f t="shared" si="265"/>
        <v>50</v>
      </c>
      <c r="Q2857" t="str">
        <f t="shared" si="268"/>
        <v>theater</v>
      </c>
      <c r="R2857" t="str">
        <f t="shared" si="269"/>
        <v>plays</v>
      </c>
      <c r="S2857" s="10">
        <f t="shared" si="266"/>
        <v>42370.007766203707</v>
      </c>
      <c r="T2857" s="10">
        <f t="shared" si="267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6">
        <f t="shared" si="264"/>
        <v>24.33</v>
      </c>
      <c r="N2858" t="b">
        <v>0</v>
      </c>
      <c r="O2858" t="s">
        <v>8271</v>
      </c>
      <c r="P2858">
        <f t="shared" si="265"/>
        <v>5</v>
      </c>
      <c r="Q2858" t="str">
        <f t="shared" si="268"/>
        <v>theater</v>
      </c>
      <c r="R2858" t="str">
        <f t="shared" si="269"/>
        <v>plays</v>
      </c>
      <c r="S2858" s="10">
        <f t="shared" si="266"/>
        <v>42165.037581018521</v>
      </c>
      <c r="T2858" s="10">
        <f t="shared" si="267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6">
        <f t="shared" si="264"/>
        <v>500</v>
      </c>
      <c r="N2859" t="b">
        <v>0</v>
      </c>
      <c r="O2859" t="s">
        <v>8271</v>
      </c>
      <c r="P2859">
        <f t="shared" si="265"/>
        <v>20</v>
      </c>
      <c r="Q2859" t="str">
        <f t="shared" si="268"/>
        <v>theater</v>
      </c>
      <c r="R2859" t="str">
        <f t="shared" si="269"/>
        <v>plays</v>
      </c>
      <c r="S2859" s="10">
        <f t="shared" si="266"/>
        <v>42726.920081018514</v>
      </c>
      <c r="T2859" s="10">
        <f t="shared" si="267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6" t="e">
        <f t="shared" si="264"/>
        <v>#DIV/0!</v>
      </c>
      <c r="N2860" t="b">
        <v>0</v>
      </c>
      <c r="O2860" t="s">
        <v>8271</v>
      </c>
      <c r="P2860">
        <f t="shared" si="265"/>
        <v>0</v>
      </c>
      <c r="Q2860" t="str">
        <f t="shared" si="268"/>
        <v>theater</v>
      </c>
      <c r="R2860" t="str">
        <f t="shared" si="269"/>
        <v>plays</v>
      </c>
      <c r="S2860" s="10">
        <f t="shared" si="266"/>
        <v>41954.545081018514</v>
      </c>
      <c r="T2860" s="10">
        <f t="shared" si="267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6">
        <f t="shared" si="264"/>
        <v>35</v>
      </c>
      <c r="N2861" t="b">
        <v>0</v>
      </c>
      <c r="O2861" t="s">
        <v>8271</v>
      </c>
      <c r="P2861">
        <f t="shared" si="265"/>
        <v>2</v>
      </c>
      <c r="Q2861" t="str">
        <f t="shared" si="268"/>
        <v>theater</v>
      </c>
      <c r="R2861" t="str">
        <f t="shared" si="269"/>
        <v>plays</v>
      </c>
      <c r="S2861" s="10">
        <f t="shared" si="266"/>
        <v>42233.362314814818</v>
      </c>
      <c r="T2861" s="10">
        <f t="shared" si="267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6">
        <f t="shared" si="264"/>
        <v>29.56</v>
      </c>
      <c r="N2862" t="b">
        <v>0</v>
      </c>
      <c r="O2862" t="s">
        <v>8271</v>
      </c>
      <c r="P2862">
        <f t="shared" si="265"/>
        <v>7</v>
      </c>
      <c r="Q2862" t="str">
        <f t="shared" si="268"/>
        <v>theater</v>
      </c>
      <c r="R2862" t="str">
        <f t="shared" si="269"/>
        <v>plays</v>
      </c>
      <c r="S2862" s="10">
        <f t="shared" si="266"/>
        <v>42480.800648148142</v>
      </c>
      <c r="T2862" s="10">
        <f t="shared" si="267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6">
        <f t="shared" si="264"/>
        <v>26.67</v>
      </c>
      <c r="N2863" t="b">
        <v>0</v>
      </c>
      <c r="O2863" t="s">
        <v>8271</v>
      </c>
      <c r="P2863">
        <f t="shared" si="265"/>
        <v>32</v>
      </c>
      <c r="Q2863" t="str">
        <f t="shared" si="268"/>
        <v>theater</v>
      </c>
      <c r="R2863" t="str">
        <f t="shared" si="269"/>
        <v>plays</v>
      </c>
      <c r="S2863" s="10">
        <f t="shared" si="266"/>
        <v>42257.590833333335</v>
      </c>
      <c r="T2863" s="10">
        <f t="shared" si="267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6">
        <f t="shared" si="264"/>
        <v>18.329999999999998</v>
      </c>
      <c r="N2864" t="b">
        <v>0</v>
      </c>
      <c r="O2864" t="s">
        <v>8271</v>
      </c>
      <c r="P2864">
        <f t="shared" si="265"/>
        <v>0</v>
      </c>
      <c r="Q2864" t="str">
        <f t="shared" si="268"/>
        <v>theater</v>
      </c>
      <c r="R2864" t="str">
        <f t="shared" si="269"/>
        <v>plays</v>
      </c>
      <c r="S2864" s="10">
        <f t="shared" si="266"/>
        <v>41784.789687500001</v>
      </c>
      <c r="T2864" s="10">
        <f t="shared" si="267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6">
        <f t="shared" si="264"/>
        <v>20</v>
      </c>
      <c r="N2865" t="b">
        <v>0</v>
      </c>
      <c r="O2865" t="s">
        <v>8271</v>
      </c>
      <c r="P2865">
        <f t="shared" si="265"/>
        <v>0</v>
      </c>
      <c r="Q2865" t="str">
        <f t="shared" si="268"/>
        <v>theater</v>
      </c>
      <c r="R2865" t="str">
        <f t="shared" si="269"/>
        <v>plays</v>
      </c>
      <c r="S2865" s="10">
        <f t="shared" si="266"/>
        <v>41831.675034722226</v>
      </c>
      <c r="T2865" s="10">
        <f t="shared" si="267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6">
        <f t="shared" si="264"/>
        <v>13.33</v>
      </c>
      <c r="N2866" t="b">
        <v>0</v>
      </c>
      <c r="O2866" t="s">
        <v>8271</v>
      </c>
      <c r="P2866">
        <f t="shared" si="265"/>
        <v>2</v>
      </c>
      <c r="Q2866" t="str">
        <f t="shared" si="268"/>
        <v>theater</v>
      </c>
      <c r="R2866" t="str">
        <f t="shared" si="269"/>
        <v>plays</v>
      </c>
      <c r="S2866" s="10">
        <f t="shared" si="266"/>
        <v>42172.613506944443</v>
      </c>
      <c r="T2866" s="10">
        <f t="shared" si="267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6" t="e">
        <f t="shared" si="264"/>
        <v>#DIV/0!</v>
      </c>
      <c r="N2867" t="b">
        <v>0</v>
      </c>
      <c r="O2867" t="s">
        <v>8271</v>
      </c>
      <c r="P2867">
        <f t="shared" si="265"/>
        <v>0</v>
      </c>
      <c r="Q2867" t="str">
        <f t="shared" si="268"/>
        <v>theater</v>
      </c>
      <c r="R2867" t="str">
        <f t="shared" si="269"/>
        <v>plays</v>
      </c>
      <c r="S2867" s="10">
        <f t="shared" si="266"/>
        <v>41950.114108796297</v>
      </c>
      <c r="T2867" s="10">
        <f t="shared" si="267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6">
        <f t="shared" si="264"/>
        <v>22.5</v>
      </c>
      <c r="N2868" t="b">
        <v>0</v>
      </c>
      <c r="O2868" t="s">
        <v>8271</v>
      </c>
      <c r="P2868">
        <f t="shared" si="265"/>
        <v>1</v>
      </c>
      <c r="Q2868" t="str">
        <f t="shared" si="268"/>
        <v>theater</v>
      </c>
      <c r="R2868" t="str">
        <f t="shared" si="269"/>
        <v>plays</v>
      </c>
      <c r="S2868" s="10">
        <f t="shared" si="266"/>
        <v>42627.955104166671</v>
      </c>
      <c r="T2868" s="10">
        <f t="shared" si="267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6">
        <f t="shared" si="264"/>
        <v>50.4</v>
      </c>
      <c r="N2869" t="b">
        <v>0</v>
      </c>
      <c r="O2869" t="s">
        <v>8271</v>
      </c>
      <c r="P2869">
        <f t="shared" si="265"/>
        <v>20</v>
      </c>
      <c r="Q2869" t="str">
        <f t="shared" si="268"/>
        <v>theater</v>
      </c>
      <c r="R2869" t="str">
        <f t="shared" si="269"/>
        <v>plays</v>
      </c>
      <c r="S2869" s="10">
        <f t="shared" si="266"/>
        <v>42531.195277777777</v>
      </c>
      <c r="T2869" s="10">
        <f t="shared" si="267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6">
        <f t="shared" si="264"/>
        <v>105.03</v>
      </c>
      <c r="N2870" t="b">
        <v>0</v>
      </c>
      <c r="O2870" t="s">
        <v>8271</v>
      </c>
      <c r="P2870">
        <f t="shared" si="265"/>
        <v>42</v>
      </c>
      <c r="Q2870" t="str">
        <f t="shared" si="268"/>
        <v>theater</v>
      </c>
      <c r="R2870" t="str">
        <f t="shared" si="269"/>
        <v>plays</v>
      </c>
      <c r="S2870" s="10">
        <f t="shared" si="266"/>
        <v>42618.827013888891</v>
      </c>
      <c r="T2870" s="10">
        <f t="shared" si="267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6">
        <f t="shared" si="264"/>
        <v>35.4</v>
      </c>
      <c r="N2871" t="b">
        <v>0</v>
      </c>
      <c r="O2871" t="s">
        <v>8271</v>
      </c>
      <c r="P2871">
        <f t="shared" si="265"/>
        <v>1</v>
      </c>
      <c r="Q2871" t="str">
        <f t="shared" si="268"/>
        <v>theater</v>
      </c>
      <c r="R2871" t="str">
        <f t="shared" si="269"/>
        <v>plays</v>
      </c>
      <c r="S2871" s="10">
        <f t="shared" si="266"/>
        <v>42540.593530092592</v>
      </c>
      <c r="T2871" s="10">
        <f t="shared" si="267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6">
        <f t="shared" si="264"/>
        <v>83.33</v>
      </c>
      <c r="N2872" t="b">
        <v>0</v>
      </c>
      <c r="O2872" t="s">
        <v>8271</v>
      </c>
      <c r="P2872">
        <f t="shared" si="265"/>
        <v>15</v>
      </c>
      <c r="Q2872" t="str">
        <f t="shared" si="268"/>
        <v>theater</v>
      </c>
      <c r="R2872" t="str">
        <f t="shared" si="269"/>
        <v>plays</v>
      </c>
      <c r="S2872" s="10">
        <f t="shared" si="266"/>
        <v>41746.189409722225</v>
      </c>
      <c r="T2872" s="10">
        <f t="shared" si="267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6">
        <f t="shared" si="264"/>
        <v>35.92</v>
      </c>
      <c r="N2873" t="b">
        <v>0</v>
      </c>
      <c r="O2873" t="s">
        <v>8271</v>
      </c>
      <c r="P2873">
        <f t="shared" si="265"/>
        <v>5</v>
      </c>
      <c r="Q2873" t="str">
        <f t="shared" si="268"/>
        <v>theater</v>
      </c>
      <c r="R2873" t="str">
        <f t="shared" si="269"/>
        <v>plays</v>
      </c>
      <c r="S2873" s="10">
        <f t="shared" si="266"/>
        <v>41974.738576388889</v>
      </c>
      <c r="T2873" s="10">
        <f t="shared" si="267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6" t="e">
        <f t="shared" si="264"/>
        <v>#DIV/0!</v>
      </c>
      <c r="N2874" t="b">
        <v>0</v>
      </c>
      <c r="O2874" t="s">
        <v>8271</v>
      </c>
      <c r="P2874">
        <f t="shared" si="265"/>
        <v>0</v>
      </c>
      <c r="Q2874" t="str">
        <f t="shared" si="268"/>
        <v>theater</v>
      </c>
      <c r="R2874" t="str">
        <f t="shared" si="269"/>
        <v>plays</v>
      </c>
      <c r="S2874" s="10">
        <f t="shared" si="266"/>
        <v>42115.11618055556</v>
      </c>
      <c r="T2874" s="10">
        <f t="shared" si="267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6">
        <f t="shared" si="264"/>
        <v>119.13</v>
      </c>
      <c r="N2875" t="b">
        <v>0</v>
      </c>
      <c r="O2875" t="s">
        <v>8271</v>
      </c>
      <c r="P2875">
        <f t="shared" si="265"/>
        <v>38</v>
      </c>
      <c r="Q2875" t="str">
        <f t="shared" si="268"/>
        <v>theater</v>
      </c>
      <c r="R2875" t="str">
        <f t="shared" si="269"/>
        <v>plays</v>
      </c>
      <c r="S2875" s="10">
        <f t="shared" si="266"/>
        <v>42002.817488425921</v>
      </c>
      <c r="T2875" s="10">
        <f t="shared" si="267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6">
        <f t="shared" si="264"/>
        <v>90.33</v>
      </c>
      <c r="N2876" t="b">
        <v>0</v>
      </c>
      <c r="O2876" t="s">
        <v>8271</v>
      </c>
      <c r="P2876">
        <f t="shared" si="265"/>
        <v>5</v>
      </c>
      <c r="Q2876" t="str">
        <f t="shared" si="268"/>
        <v>theater</v>
      </c>
      <c r="R2876" t="str">
        <f t="shared" si="269"/>
        <v>plays</v>
      </c>
      <c r="S2876" s="10">
        <f t="shared" si="266"/>
        <v>42722.84474537037</v>
      </c>
      <c r="T2876" s="10">
        <f t="shared" si="267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6">
        <f t="shared" si="264"/>
        <v>2.33</v>
      </c>
      <c r="N2877" t="b">
        <v>0</v>
      </c>
      <c r="O2877" t="s">
        <v>8271</v>
      </c>
      <c r="P2877">
        <f t="shared" si="265"/>
        <v>0</v>
      </c>
      <c r="Q2877" t="str">
        <f t="shared" si="268"/>
        <v>theater</v>
      </c>
      <c r="R2877" t="str">
        <f t="shared" si="269"/>
        <v>plays</v>
      </c>
      <c r="S2877" s="10">
        <f t="shared" si="266"/>
        <v>42465.128391203703</v>
      </c>
      <c r="T2877" s="10">
        <f t="shared" si="267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6" t="e">
        <f t="shared" si="264"/>
        <v>#DIV/0!</v>
      </c>
      <c r="N2878" t="b">
        <v>0</v>
      </c>
      <c r="O2878" t="s">
        <v>8271</v>
      </c>
      <c r="P2878">
        <f t="shared" si="265"/>
        <v>0</v>
      </c>
      <c r="Q2878" t="str">
        <f t="shared" si="268"/>
        <v>theater</v>
      </c>
      <c r="R2878" t="str">
        <f t="shared" si="269"/>
        <v>plays</v>
      </c>
      <c r="S2878" s="10">
        <f t="shared" si="266"/>
        <v>42171.743969907402</v>
      </c>
      <c r="T2878" s="10">
        <f t="shared" si="267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6">
        <f t="shared" si="264"/>
        <v>108.33</v>
      </c>
      <c r="N2879" t="b">
        <v>0</v>
      </c>
      <c r="O2879" t="s">
        <v>8271</v>
      </c>
      <c r="P2879">
        <f t="shared" si="265"/>
        <v>11</v>
      </c>
      <c r="Q2879" t="str">
        <f t="shared" si="268"/>
        <v>theater</v>
      </c>
      <c r="R2879" t="str">
        <f t="shared" si="269"/>
        <v>plays</v>
      </c>
      <c r="S2879" s="10">
        <f t="shared" si="266"/>
        <v>42672.955138888887</v>
      </c>
      <c r="T2879" s="10">
        <f t="shared" si="267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6">
        <f t="shared" si="264"/>
        <v>15.75</v>
      </c>
      <c r="N2880" t="b">
        <v>0</v>
      </c>
      <c r="O2880" t="s">
        <v>8271</v>
      </c>
      <c r="P2880">
        <f t="shared" si="265"/>
        <v>2</v>
      </c>
      <c r="Q2880" t="str">
        <f t="shared" si="268"/>
        <v>theater</v>
      </c>
      <c r="R2880" t="str">
        <f t="shared" si="269"/>
        <v>plays</v>
      </c>
      <c r="S2880" s="10">
        <f t="shared" si="266"/>
        <v>42128.615682870368</v>
      </c>
      <c r="T2880" s="10">
        <f t="shared" si="267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6">
        <f t="shared" si="264"/>
        <v>29</v>
      </c>
      <c r="N2881" t="b">
        <v>0</v>
      </c>
      <c r="O2881" t="s">
        <v>8271</v>
      </c>
      <c r="P2881">
        <f t="shared" si="265"/>
        <v>0</v>
      </c>
      <c r="Q2881" t="str">
        <f t="shared" si="268"/>
        <v>theater</v>
      </c>
      <c r="R2881" t="str">
        <f t="shared" si="269"/>
        <v>plays</v>
      </c>
      <c r="S2881" s="10">
        <f t="shared" si="266"/>
        <v>42359.725243055553</v>
      </c>
      <c r="T2881" s="10">
        <f t="shared" si="267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6">
        <f t="shared" ref="M2882:M2945" si="270">ROUND(SUM(E2882/L2882),2)</f>
        <v>96.55</v>
      </c>
      <c r="N2882" t="b">
        <v>0</v>
      </c>
      <c r="O2882" t="s">
        <v>8271</v>
      </c>
      <c r="P2882">
        <f t="shared" ref="P2882:P2945" si="271">+ROUND(SUM(E2882/D2882)*100,0)</f>
        <v>23</v>
      </c>
      <c r="Q2882" t="str">
        <f t="shared" si="268"/>
        <v>theater</v>
      </c>
      <c r="R2882" t="str">
        <f t="shared" si="269"/>
        <v>plays</v>
      </c>
      <c r="S2882" s="10">
        <f t="shared" ref="S2882:S2945" si="272">(((J2882/60)/60)/24)+DATE(1970,1,1)</f>
        <v>42192.905694444446</v>
      </c>
      <c r="T2882" s="10">
        <f t="shared" ref="T2882:T2945" si="273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6" t="e">
        <f t="shared" si="270"/>
        <v>#DIV/0!</v>
      </c>
      <c r="N2883" t="b">
        <v>0</v>
      </c>
      <c r="O2883" t="s">
        <v>8271</v>
      </c>
      <c r="P2883">
        <f t="shared" si="271"/>
        <v>0</v>
      </c>
      <c r="Q2883" t="str">
        <f t="shared" ref="Q2883:Q2946" si="274">LEFT(O2883,FIND("/",O2883)-1)</f>
        <v>theater</v>
      </c>
      <c r="R2883" t="str">
        <f t="shared" ref="R2883:R2946" si="275">RIGHT(O2883,LEN(O2883)-FIND("/",O2883))</f>
        <v>plays</v>
      </c>
      <c r="S2883" s="10">
        <f t="shared" si="272"/>
        <v>41916.597638888888</v>
      </c>
      <c r="T2883" s="10">
        <f t="shared" si="273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6">
        <f t="shared" si="270"/>
        <v>63</v>
      </c>
      <c r="N2884" t="b">
        <v>0</v>
      </c>
      <c r="O2884" t="s">
        <v>8271</v>
      </c>
      <c r="P2884">
        <f t="shared" si="271"/>
        <v>34</v>
      </c>
      <c r="Q2884" t="str">
        <f t="shared" si="274"/>
        <v>theater</v>
      </c>
      <c r="R2884" t="str">
        <f t="shared" si="275"/>
        <v>plays</v>
      </c>
      <c r="S2884" s="10">
        <f t="shared" si="272"/>
        <v>42461.596273148149</v>
      </c>
      <c r="T2884" s="10">
        <f t="shared" si="27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6">
        <f t="shared" si="270"/>
        <v>381.6</v>
      </c>
      <c r="N2885" t="b">
        <v>0</v>
      </c>
      <c r="O2885" t="s">
        <v>8271</v>
      </c>
      <c r="P2885">
        <f t="shared" si="271"/>
        <v>19</v>
      </c>
      <c r="Q2885" t="str">
        <f t="shared" si="274"/>
        <v>theater</v>
      </c>
      <c r="R2885" t="str">
        <f t="shared" si="275"/>
        <v>plays</v>
      </c>
      <c r="S2885" s="10">
        <f t="shared" si="272"/>
        <v>42370.90320601852</v>
      </c>
      <c r="T2885" s="10">
        <f t="shared" si="27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6">
        <f t="shared" si="270"/>
        <v>46.25</v>
      </c>
      <c r="N2886" t="b">
        <v>0</v>
      </c>
      <c r="O2886" t="s">
        <v>8271</v>
      </c>
      <c r="P2886">
        <f t="shared" si="271"/>
        <v>0</v>
      </c>
      <c r="Q2886" t="str">
        <f t="shared" si="274"/>
        <v>theater</v>
      </c>
      <c r="R2886" t="str">
        <f t="shared" si="275"/>
        <v>plays</v>
      </c>
      <c r="S2886" s="10">
        <f t="shared" si="272"/>
        <v>41948.727256944447</v>
      </c>
      <c r="T2886" s="10">
        <f t="shared" si="27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6">
        <f t="shared" si="270"/>
        <v>26</v>
      </c>
      <c r="N2887" t="b">
        <v>0</v>
      </c>
      <c r="O2887" t="s">
        <v>8271</v>
      </c>
      <c r="P2887">
        <f t="shared" si="271"/>
        <v>33</v>
      </c>
      <c r="Q2887" t="str">
        <f t="shared" si="274"/>
        <v>theater</v>
      </c>
      <c r="R2887" t="str">
        <f t="shared" si="275"/>
        <v>plays</v>
      </c>
      <c r="S2887" s="10">
        <f t="shared" si="272"/>
        <v>42047.07640046296</v>
      </c>
      <c r="T2887" s="10">
        <f t="shared" si="27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6">
        <f t="shared" si="270"/>
        <v>10</v>
      </c>
      <c r="N2888" t="b">
        <v>0</v>
      </c>
      <c r="O2888" t="s">
        <v>8271</v>
      </c>
      <c r="P2888">
        <f t="shared" si="271"/>
        <v>5</v>
      </c>
      <c r="Q2888" t="str">
        <f t="shared" si="274"/>
        <v>theater</v>
      </c>
      <c r="R2888" t="str">
        <f t="shared" si="275"/>
        <v>plays</v>
      </c>
      <c r="S2888" s="10">
        <f t="shared" si="272"/>
        <v>42261.632916666669</v>
      </c>
      <c r="T2888" s="10">
        <f t="shared" si="27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6">
        <f t="shared" si="270"/>
        <v>5</v>
      </c>
      <c r="N2889" t="b">
        <v>0</v>
      </c>
      <c r="O2889" t="s">
        <v>8271</v>
      </c>
      <c r="P2889">
        <f t="shared" si="271"/>
        <v>0</v>
      </c>
      <c r="Q2889" t="str">
        <f t="shared" si="274"/>
        <v>theater</v>
      </c>
      <c r="R2889" t="str">
        <f t="shared" si="275"/>
        <v>plays</v>
      </c>
      <c r="S2889" s="10">
        <f t="shared" si="272"/>
        <v>41985.427361111113</v>
      </c>
      <c r="T2889" s="10">
        <f t="shared" si="27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6" t="e">
        <f t="shared" si="270"/>
        <v>#DIV/0!</v>
      </c>
      <c r="N2890" t="b">
        <v>0</v>
      </c>
      <c r="O2890" t="s">
        <v>8271</v>
      </c>
      <c r="P2890">
        <f t="shared" si="271"/>
        <v>0</v>
      </c>
      <c r="Q2890" t="str">
        <f t="shared" si="274"/>
        <v>theater</v>
      </c>
      <c r="R2890" t="str">
        <f t="shared" si="275"/>
        <v>plays</v>
      </c>
      <c r="S2890" s="10">
        <f t="shared" si="272"/>
        <v>41922.535185185188</v>
      </c>
      <c r="T2890" s="10">
        <f t="shared" si="27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6">
        <f t="shared" si="270"/>
        <v>81.569999999999993</v>
      </c>
      <c r="N2891" t="b">
        <v>0</v>
      </c>
      <c r="O2891" t="s">
        <v>8271</v>
      </c>
      <c r="P2891">
        <f t="shared" si="271"/>
        <v>38</v>
      </c>
      <c r="Q2891" t="str">
        <f t="shared" si="274"/>
        <v>theater</v>
      </c>
      <c r="R2891" t="str">
        <f t="shared" si="275"/>
        <v>plays</v>
      </c>
      <c r="S2891" s="10">
        <f t="shared" si="272"/>
        <v>41850.863252314812</v>
      </c>
      <c r="T2891" s="10">
        <f t="shared" si="27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6">
        <f t="shared" si="270"/>
        <v>7</v>
      </c>
      <c r="N2892" t="b">
        <v>0</v>
      </c>
      <c r="O2892" t="s">
        <v>8271</v>
      </c>
      <c r="P2892">
        <f t="shared" si="271"/>
        <v>1</v>
      </c>
      <c r="Q2892" t="str">
        <f t="shared" si="274"/>
        <v>theater</v>
      </c>
      <c r="R2892" t="str">
        <f t="shared" si="275"/>
        <v>plays</v>
      </c>
      <c r="S2892" s="10">
        <f t="shared" si="272"/>
        <v>41831.742962962962</v>
      </c>
      <c r="T2892" s="10">
        <f t="shared" si="27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6">
        <f t="shared" si="270"/>
        <v>27.3</v>
      </c>
      <c r="N2893" t="b">
        <v>0</v>
      </c>
      <c r="O2893" t="s">
        <v>8271</v>
      </c>
      <c r="P2893">
        <f t="shared" si="271"/>
        <v>3</v>
      </c>
      <c r="Q2893" t="str">
        <f t="shared" si="274"/>
        <v>theater</v>
      </c>
      <c r="R2893" t="str">
        <f t="shared" si="275"/>
        <v>plays</v>
      </c>
      <c r="S2893" s="10">
        <f t="shared" si="272"/>
        <v>42415.883425925931</v>
      </c>
      <c r="T2893" s="10">
        <f t="shared" si="27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6">
        <f t="shared" si="270"/>
        <v>29.41</v>
      </c>
      <c r="N2894" t="b">
        <v>0</v>
      </c>
      <c r="O2894" t="s">
        <v>8271</v>
      </c>
      <c r="P2894">
        <f t="shared" si="271"/>
        <v>9</v>
      </c>
      <c r="Q2894" t="str">
        <f t="shared" si="274"/>
        <v>theater</v>
      </c>
      <c r="R2894" t="str">
        <f t="shared" si="275"/>
        <v>plays</v>
      </c>
      <c r="S2894" s="10">
        <f t="shared" si="272"/>
        <v>41869.714166666665</v>
      </c>
      <c r="T2894" s="10">
        <f t="shared" si="27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6">
        <f t="shared" si="270"/>
        <v>12.5</v>
      </c>
      <c r="N2895" t="b">
        <v>0</v>
      </c>
      <c r="O2895" t="s">
        <v>8271</v>
      </c>
      <c r="P2895">
        <f t="shared" si="271"/>
        <v>1</v>
      </c>
      <c r="Q2895" t="str">
        <f t="shared" si="274"/>
        <v>theater</v>
      </c>
      <c r="R2895" t="str">
        <f t="shared" si="275"/>
        <v>plays</v>
      </c>
      <c r="S2895" s="10">
        <f t="shared" si="272"/>
        <v>41953.773090277777</v>
      </c>
      <c r="T2895" s="10">
        <f t="shared" si="27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6" t="e">
        <f t="shared" si="270"/>
        <v>#DIV/0!</v>
      </c>
      <c r="N2896" t="b">
        <v>0</v>
      </c>
      <c r="O2896" t="s">
        <v>8271</v>
      </c>
      <c r="P2896">
        <f t="shared" si="271"/>
        <v>0</v>
      </c>
      <c r="Q2896" t="str">
        <f t="shared" si="274"/>
        <v>theater</v>
      </c>
      <c r="R2896" t="str">
        <f t="shared" si="275"/>
        <v>plays</v>
      </c>
      <c r="S2896" s="10">
        <f t="shared" si="272"/>
        <v>42037.986284722225</v>
      </c>
      <c r="T2896" s="10">
        <f t="shared" si="27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6">
        <f t="shared" si="270"/>
        <v>5.75</v>
      </c>
      <c r="N2897" t="b">
        <v>0</v>
      </c>
      <c r="O2897" t="s">
        <v>8271</v>
      </c>
      <c r="P2897">
        <f t="shared" si="271"/>
        <v>5</v>
      </c>
      <c r="Q2897" t="str">
        <f t="shared" si="274"/>
        <v>theater</v>
      </c>
      <c r="R2897" t="str">
        <f t="shared" si="275"/>
        <v>plays</v>
      </c>
      <c r="S2897" s="10">
        <f t="shared" si="272"/>
        <v>41811.555462962962</v>
      </c>
      <c r="T2897" s="10">
        <f t="shared" si="27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6">
        <f t="shared" si="270"/>
        <v>52.08</v>
      </c>
      <c r="N2898" t="b">
        <v>0</v>
      </c>
      <c r="O2898" t="s">
        <v>8271</v>
      </c>
      <c r="P2898">
        <f t="shared" si="271"/>
        <v>21</v>
      </c>
      <c r="Q2898" t="str">
        <f t="shared" si="274"/>
        <v>theater</v>
      </c>
      <c r="R2898" t="str">
        <f t="shared" si="275"/>
        <v>plays</v>
      </c>
      <c r="S2898" s="10">
        <f t="shared" si="272"/>
        <v>42701.908807870372</v>
      </c>
      <c r="T2898" s="10">
        <f t="shared" si="27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6">
        <f t="shared" si="270"/>
        <v>183.33</v>
      </c>
      <c r="N2899" t="b">
        <v>0</v>
      </c>
      <c r="O2899" t="s">
        <v>8271</v>
      </c>
      <c r="P2899">
        <f t="shared" si="271"/>
        <v>5</v>
      </c>
      <c r="Q2899" t="str">
        <f t="shared" si="274"/>
        <v>theater</v>
      </c>
      <c r="R2899" t="str">
        <f t="shared" si="275"/>
        <v>plays</v>
      </c>
      <c r="S2899" s="10">
        <f t="shared" si="272"/>
        <v>42258.646504629629</v>
      </c>
      <c r="T2899" s="10">
        <f t="shared" si="27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6">
        <f t="shared" si="270"/>
        <v>26.33</v>
      </c>
      <c r="N2900" t="b">
        <v>0</v>
      </c>
      <c r="O2900" t="s">
        <v>8271</v>
      </c>
      <c r="P2900">
        <f t="shared" si="271"/>
        <v>4</v>
      </c>
      <c r="Q2900" t="str">
        <f t="shared" si="274"/>
        <v>theater</v>
      </c>
      <c r="R2900" t="str">
        <f t="shared" si="275"/>
        <v>plays</v>
      </c>
      <c r="S2900" s="10">
        <f t="shared" si="272"/>
        <v>42278.664965277778</v>
      </c>
      <c r="T2900" s="10">
        <f t="shared" si="27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6" t="e">
        <f t="shared" si="270"/>
        <v>#DIV/0!</v>
      </c>
      <c r="N2901" t="b">
        <v>0</v>
      </c>
      <c r="O2901" t="s">
        <v>8271</v>
      </c>
      <c r="P2901">
        <f t="shared" si="271"/>
        <v>0</v>
      </c>
      <c r="Q2901" t="str">
        <f t="shared" si="274"/>
        <v>theater</v>
      </c>
      <c r="R2901" t="str">
        <f t="shared" si="275"/>
        <v>plays</v>
      </c>
      <c r="S2901" s="10">
        <f t="shared" si="272"/>
        <v>42515.078217592592</v>
      </c>
      <c r="T2901" s="10">
        <f t="shared" si="27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6">
        <f t="shared" si="270"/>
        <v>486.43</v>
      </c>
      <c r="N2902" t="b">
        <v>0</v>
      </c>
      <c r="O2902" t="s">
        <v>8271</v>
      </c>
      <c r="P2902">
        <f t="shared" si="271"/>
        <v>62</v>
      </c>
      <c r="Q2902" t="str">
        <f t="shared" si="274"/>
        <v>theater</v>
      </c>
      <c r="R2902" t="str">
        <f t="shared" si="275"/>
        <v>plays</v>
      </c>
      <c r="S2902" s="10">
        <f t="shared" si="272"/>
        <v>41830.234166666669</v>
      </c>
      <c r="T2902" s="10">
        <f t="shared" si="27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6">
        <f t="shared" si="270"/>
        <v>3</v>
      </c>
      <c r="N2903" t="b">
        <v>0</v>
      </c>
      <c r="O2903" t="s">
        <v>8271</v>
      </c>
      <c r="P2903">
        <f t="shared" si="271"/>
        <v>1</v>
      </c>
      <c r="Q2903" t="str">
        <f t="shared" si="274"/>
        <v>theater</v>
      </c>
      <c r="R2903" t="str">
        <f t="shared" si="275"/>
        <v>plays</v>
      </c>
      <c r="S2903" s="10">
        <f t="shared" si="272"/>
        <v>41982.904386574075</v>
      </c>
      <c r="T2903" s="10">
        <f t="shared" si="27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6">
        <f t="shared" si="270"/>
        <v>25</v>
      </c>
      <c r="N2904" t="b">
        <v>0</v>
      </c>
      <c r="O2904" t="s">
        <v>8271</v>
      </c>
      <c r="P2904">
        <f t="shared" si="271"/>
        <v>0</v>
      </c>
      <c r="Q2904" t="str">
        <f t="shared" si="274"/>
        <v>theater</v>
      </c>
      <c r="R2904" t="str">
        <f t="shared" si="275"/>
        <v>plays</v>
      </c>
      <c r="S2904" s="10">
        <f t="shared" si="272"/>
        <v>42210.439768518518</v>
      </c>
      <c r="T2904" s="10">
        <f t="shared" si="27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6">
        <f t="shared" si="270"/>
        <v>9.75</v>
      </c>
      <c r="N2905" t="b">
        <v>0</v>
      </c>
      <c r="O2905" t="s">
        <v>8271</v>
      </c>
      <c r="P2905">
        <f t="shared" si="271"/>
        <v>1</v>
      </c>
      <c r="Q2905" t="str">
        <f t="shared" si="274"/>
        <v>theater</v>
      </c>
      <c r="R2905" t="str">
        <f t="shared" si="275"/>
        <v>plays</v>
      </c>
      <c r="S2905" s="10">
        <f t="shared" si="272"/>
        <v>42196.166874999995</v>
      </c>
      <c r="T2905" s="10">
        <f t="shared" si="27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6">
        <f t="shared" si="270"/>
        <v>18.75</v>
      </c>
      <c r="N2906" t="b">
        <v>0</v>
      </c>
      <c r="O2906" t="s">
        <v>8271</v>
      </c>
      <c r="P2906">
        <f t="shared" si="271"/>
        <v>5</v>
      </c>
      <c r="Q2906" t="str">
        <f t="shared" si="274"/>
        <v>theater</v>
      </c>
      <c r="R2906" t="str">
        <f t="shared" si="275"/>
        <v>plays</v>
      </c>
      <c r="S2906" s="10">
        <f t="shared" si="272"/>
        <v>41940.967951388891</v>
      </c>
      <c r="T2906" s="10">
        <f t="shared" si="27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6">
        <f t="shared" si="270"/>
        <v>36.590000000000003</v>
      </c>
      <c r="N2907" t="b">
        <v>0</v>
      </c>
      <c r="O2907" t="s">
        <v>8271</v>
      </c>
      <c r="P2907">
        <f t="shared" si="271"/>
        <v>18</v>
      </c>
      <c r="Q2907" t="str">
        <f t="shared" si="274"/>
        <v>theater</v>
      </c>
      <c r="R2907" t="str">
        <f t="shared" si="275"/>
        <v>plays</v>
      </c>
      <c r="S2907" s="10">
        <f t="shared" si="272"/>
        <v>42606.056863425925</v>
      </c>
      <c r="T2907" s="10">
        <f t="shared" si="27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6">
        <f t="shared" si="270"/>
        <v>80.709999999999994</v>
      </c>
      <c r="N2908" t="b">
        <v>0</v>
      </c>
      <c r="O2908" t="s">
        <v>8271</v>
      </c>
      <c r="P2908">
        <f t="shared" si="271"/>
        <v>9</v>
      </c>
      <c r="Q2908" t="str">
        <f t="shared" si="274"/>
        <v>theater</v>
      </c>
      <c r="R2908" t="str">
        <f t="shared" si="275"/>
        <v>plays</v>
      </c>
      <c r="S2908" s="10">
        <f t="shared" si="272"/>
        <v>42199.648912037039</v>
      </c>
      <c r="T2908" s="10">
        <f t="shared" si="27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6">
        <f t="shared" si="270"/>
        <v>1</v>
      </c>
      <c r="N2909" t="b">
        <v>0</v>
      </c>
      <c r="O2909" t="s">
        <v>8271</v>
      </c>
      <c r="P2909">
        <f t="shared" si="271"/>
        <v>0</v>
      </c>
      <c r="Q2909" t="str">
        <f t="shared" si="274"/>
        <v>theater</v>
      </c>
      <c r="R2909" t="str">
        <f t="shared" si="275"/>
        <v>plays</v>
      </c>
      <c r="S2909" s="10">
        <f t="shared" si="272"/>
        <v>42444.877743055549</v>
      </c>
      <c r="T2909" s="10">
        <f t="shared" si="27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6">
        <f t="shared" si="270"/>
        <v>52.8</v>
      </c>
      <c r="N2910" t="b">
        <v>0</v>
      </c>
      <c r="O2910" t="s">
        <v>8271</v>
      </c>
      <c r="P2910">
        <f t="shared" si="271"/>
        <v>3</v>
      </c>
      <c r="Q2910" t="str">
        <f t="shared" si="274"/>
        <v>theater</v>
      </c>
      <c r="R2910" t="str">
        <f t="shared" si="275"/>
        <v>plays</v>
      </c>
      <c r="S2910" s="10">
        <f t="shared" si="272"/>
        <v>42499.731701388882</v>
      </c>
      <c r="T2910" s="10">
        <f t="shared" si="27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6">
        <f t="shared" si="270"/>
        <v>20</v>
      </c>
      <c r="N2911" t="b">
        <v>0</v>
      </c>
      <c r="O2911" t="s">
        <v>8271</v>
      </c>
      <c r="P2911">
        <f t="shared" si="271"/>
        <v>0</v>
      </c>
      <c r="Q2911" t="str">
        <f t="shared" si="274"/>
        <v>theater</v>
      </c>
      <c r="R2911" t="str">
        <f t="shared" si="275"/>
        <v>plays</v>
      </c>
      <c r="S2911" s="10">
        <f t="shared" si="272"/>
        <v>41929.266215277778</v>
      </c>
      <c r="T2911" s="10">
        <f t="shared" si="27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6">
        <f t="shared" si="270"/>
        <v>1</v>
      </c>
      <c r="N2912" t="b">
        <v>0</v>
      </c>
      <c r="O2912" t="s">
        <v>8271</v>
      </c>
      <c r="P2912">
        <f t="shared" si="271"/>
        <v>0</v>
      </c>
      <c r="Q2912" t="str">
        <f t="shared" si="274"/>
        <v>theater</v>
      </c>
      <c r="R2912" t="str">
        <f t="shared" si="275"/>
        <v>plays</v>
      </c>
      <c r="S2912" s="10">
        <f t="shared" si="272"/>
        <v>42107.841284722221</v>
      </c>
      <c r="T2912" s="10">
        <f t="shared" si="27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6">
        <f t="shared" si="270"/>
        <v>46.93</v>
      </c>
      <c r="N2913" t="b">
        <v>0</v>
      </c>
      <c r="O2913" t="s">
        <v>8271</v>
      </c>
      <c r="P2913">
        <f t="shared" si="271"/>
        <v>37</v>
      </c>
      <c r="Q2913" t="str">
        <f t="shared" si="274"/>
        <v>theater</v>
      </c>
      <c r="R2913" t="str">
        <f t="shared" si="275"/>
        <v>plays</v>
      </c>
      <c r="S2913" s="10">
        <f t="shared" si="272"/>
        <v>42142.768819444449</v>
      </c>
      <c r="T2913" s="10">
        <f t="shared" si="27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6">
        <f t="shared" si="270"/>
        <v>78.08</v>
      </c>
      <c r="N2914" t="b">
        <v>0</v>
      </c>
      <c r="O2914" t="s">
        <v>8271</v>
      </c>
      <c r="P2914">
        <f t="shared" si="271"/>
        <v>14</v>
      </c>
      <c r="Q2914" t="str">
        <f t="shared" si="274"/>
        <v>theater</v>
      </c>
      <c r="R2914" t="str">
        <f t="shared" si="275"/>
        <v>plays</v>
      </c>
      <c r="S2914" s="10">
        <f t="shared" si="272"/>
        <v>42354.131643518514</v>
      </c>
      <c r="T2914" s="10">
        <f t="shared" si="27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6">
        <f t="shared" si="270"/>
        <v>1</v>
      </c>
      <c r="N2915" t="b">
        <v>0</v>
      </c>
      <c r="O2915" t="s">
        <v>8271</v>
      </c>
      <c r="P2915">
        <f t="shared" si="271"/>
        <v>0</v>
      </c>
      <c r="Q2915" t="str">
        <f t="shared" si="274"/>
        <v>theater</v>
      </c>
      <c r="R2915" t="str">
        <f t="shared" si="275"/>
        <v>plays</v>
      </c>
      <c r="S2915" s="10">
        <f t="shared" si="272"/>
        <v>41828.922905092593</v>
      </c>
      <c r="T2915" s="10">
        <f t="shared" si="27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6">
        <f t="shared" si="270"/>
        <v>1</v>
      </c>
      <c r="N2916" t="b">
        <v>0</v>
      </c>
      <c r="O2916" t="s">
        <v>8271</v>
      </c>
      <c r="P2916">
        <f t="shared" si="271"/>
        <v>0</v>
      </c>
      <c r="Q2916" t="str">
        <f t="shared" si="274"/>
        <v>theater</v>
      </c>
      <c r="R2916" t="str">
        <f t="shared" si="275"/>
        <v>plays</v>
      </c>
      <c r="S2916" s="10">
        <f t="shared" si="272"/>
        <v>42017.907337962963</v>
      </c>
      <c r="T2916" s="10">
        <f t="shared" si="27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6">
        <f t="shared" si="270"/>
        <v>203.67</v>
      </c>
      <c r="N2917" t="b">
        <v>0</v>
      </c>
      <c r="O2917" t="s">
        <v>8271</v>
      </c>
      <c r="P2917">
        <f t="shared" si="271"/>
        <v>61</v>
      </c>
      <c r="Q2917" t="str">
        <f t="shared" si="274"/>
        <v>theater</v>
      </c>
      <c r="R2917" t="str">
        <f t="shared" si="275"/>
        <v>plays</v>
      </c>
      <c r="S2917" s="10">
        <f t="shared" si="272"/>
        <v>42415.398032407407</v>
      </c>
      <c r="T2917" s="10">
        <f t="shared" si="27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6">
        <f t="shared" si="270"/>
        <v>20.71</v>
      </c>
      <c r="N2918" t="b">
        <v>0</v>
      </c>
      <c r="O2918" t="s">
        <v>8271</v>
      </c>
      <c r="P2918">
        <f t="shared" si="271"/>
        <v>8</v>
      </c>
      <c r="Q2918" t="str">
        <f t="shared" si="274"/>
        <v>theater</v>
      </c>
      <c r="R2918" t="str">
        <f t="shared" si="275"/>
        <v>plays</v>
      </c>
      <c r="S2918" s="10">
        <f t="shared" si="272"/>
        <v>41755.476724537039</v>
      </c>
      <c r="T2918" s="10">
        <f t="shared" si="27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6">
        <f t="shared" si="270"/>
        <v>48.56</v>
      </c>
      <c r="N2919" t="b">
        <v>0</v>
      </c>
      <c r="O2919" t="s">
        <v>8271</v>
      </c>
      <c r="P2919">
        <f t="shared" si="271"/>
        <v>22</v>
      </c>
      <c r="Q2919" t="str">
        <f t="shared" si="274"/>
        <v>theater</v>
      </c>
      <c r="R2919" t="str">
        <f t="shared" si="275"/>
        <v>plays</v>
      </c>
      <c r="S2919" s="10">
        <f t="shared" si="272"/>
        <v>42245.234340277777</v>
      </c>
      <c r="T2919" s="10">
        <f t="shared" si="27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6">
        <f t="shared" si="270"/>
        <v>68.099999999999994</v>
      </c>
      <c r="N2920" t="b">
        <v>0</v>
      </c>
      <c r="O2920" t="s">
        <v>8271</v>
      </c>
      <c r="P2920">
        <f t="shared" si="271"/>
        <v>27</v>
      </c>
      <c r="Q2920" t="str">
        <f t="shared" si="274"/>
        <v>theater</v>
      </c>
      <c r="R2920" t="str">
        <f t="shared" si="275"/>
        <v>plays</v>
      </c>
      <c r="S2920" s="10">
        <f t="shared" si="272"/>
        <v>42278.629710648151</v>
      </c>
      <c r="T2920" s="10">
        <f t="shared" si="27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6">
        <f t="shared" si="270"/>
        <v>8.5</v>
      </c>
      <c r="N2921" t="b">
        <v>0</v>
      </c>
      <c r="O2921" t="s">
        <v>8271</v>
      </c>
      <c r="P2921">
        <f t="shared" si="271"/>
        <v>9</v>
      </c>
      <c r="Q2921" t="str">
        <f t="shared" si="274"/>
        <v>theater</v>
      </c>
      <c r="R2921" t="str">
        <f t="shared" si="275"/>
        <v>plays</v>
      </c>
      <c r="S2921" s="10">
        <f t="shared" si="272"/>
        <v>41826.61954861111</v>
      </c>
      <c r="T2921" s="10">
        <f t="shared" si="27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6">
        <f t="shared" si="270"/>
        <v>51.62</v>
      </c>
      <c r="N2922" t="b">
        <v>0</v>
      </c>
      <c r="O2922" t="s">
        <v>8271</v>
      </c>
      <c r="P2922">
        <f t="shared" si="271"/>
        <v>27</v>
      </c>
      <c r="Q2922" t="str">
        <f t="shared" si="274"/>
        <v>theater</v>
      </c>
      <c r="R2922" t="str">
        <f t="shared" si="275"/>
        <v>plays</v>
      </c>
      <c r="S2922" s="10">
        <f t="shared" si="272"/>
        <v>42058.792476851857</v>
      </c>
      <c r="T2922" s="10">
        <f t="shared" si="27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6">
        <f t="shared" si="270"/>
        <v>43</v>
      </c>
      <c r="N2923" t="b">
        <v>1</v>
      </c>
      <c r="O2923" t="s">
        <v>8305</v>
      </c>
      <c r="P2923">
        <f t="shared" si="271"/>
        <v>129</v>
      </c>
      <c r="Q2923" t="str">
        <f t="shared" si="274"/>
        <v>theater</v>
      </c>
      <c r="R2923" t="str">
        <f t="shared" si="275"/>
        <v>musical</v>
      </c>
      <c r="S2923" s="10">
        <f t="shared" si="272"/>
        <v>41877.886620370373</v>
      </c>
      <c r="T2923" s="10">
        <f t="shared" si="27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6">
        <f t="shared" si="270"/>
        <v>83.33</v>
      </c>
      <c r="N2924" t="b">
        <v>1</v>
      </c>
      <c r="O2924" t="s">
        <v>8305</v>
      </c>
      <c r="P2924">
        <f t="shared" si="271"/>
        <v>100</v>
      </c>
      <c r="Q2924" t="str">
        <f t="shared" si="274"/>
        <v>theater</v>
      </c>
      <c r="R2924" t="str">
        <f t="shared" si="275"/>
        <v>musical</v>
      </c>
      <c r="S2924" s="10">
        <f t="shared" si="272"/>
        <v>42097.874155092592</v>
      </c>
      <c r="T2924" s="10">
        <f t="shared" si="27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6">
        <f t="shared" si="270"/>
        <v>30</v>
      </c>
      <c r="N2925" t="b">
        <v>1</v>
      </c>
      <c r="O2925" t="s">
        <v>8305</v>
      </c>
      <c r="P2925">
        <f t="shared" si="271"/>
        <v>100</v>
      </c>
      <c r="Q2925" t="str">
        <f t="shared" si="274"/>
        <v>theater</v>
      </c>
      <c r="R2925" t="str">
        <f t="shared" si="275"/>
        <v>musical</v>
      </c>
      <c r="S2925" s="10">
        <f t="shared" si="272"/>
        <v>42013.15253472222</v>
      </c>
      <c r="T2925" s="10">
        <f t="shared" si="27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6">
        <f t="shared" si="270"/>
        <v>175.51</v>
      </c>
      <c r="N2926" t="b">
        <v>1</v>
      </c>
      <c r="O2926" t="s">
        <v>8305</v>
      </c>
      <c r="P2926">
        <f t="shared" si="271"/>
        <v>103</v>
      </c>
      <c r="Q2926" t="str">
        <f t="shared" si="274"/>
        <v>theater</v>
      </c>
      <c r="R2926" t="str">
        <f t="shared" si="275"/>
        <v>musical</v>
      </c>
      <c r="S2926" s="10">
        <f t="shared" si="272"/>
        <v>42103.556828703702</v>
      </c>
      <c r="T2926" s="10">
        <f t="shared" si="27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6">
        <f t="shared" si="270"/>
        <v>231.66</v>
      </c>
      <c r="N2927" t="b">
        <v>1</v>
      </c>
      <c r="O2927" t="s">
        <v>8305</v>
      </c>
      <c r="P2927">
        <f t="shared" si="271"/>
        <v>102</v>
      </c>
      <c r="Q2927" t="str">
        <f t="shared" si="274"/>
        <v>theater</v>
      </c>
      <c r="R2927" t="str">
        <f t="shared" si="275"/>
        <v>musical</v>
      </c>
      <c r="S2927" s="10">
        <f t="shared" si="272"/>
        <v>41863.584120370368</v>
      </c>
      <c r="T2927" s="10">
        <f t="shared" si="27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6">
        <f t="shared" si="270"/>
        <v>75</v>
      </c>
      <c r="N2928" t="b">
        <v>1</v>
      </c>
      <c r="O2928" t="s">
        <v>8305</v>
      </c>
      <c r="P2928">
        <f t="shared" si="271"/>
        <v>125</v>
      </c>
      <c r="Q2928" t="str">
        <f t="shared" si="274"/>
        <v>theater</v>
      </c>
      <c r="R2928" t="str">
        <f t="shared" si="275"/>
        <v>musical</v>
      </c>
      <c r="S2928" s="10">
        <f t="shared" si="272"/>
        <v>42044.765960648147</v>
      </c>
      <c r="T2928" s="10">
        <f t="shared" si="27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6">
        <f t="shared" si="270"/>
        <v>112.14</v>
      </c>
      <c r="N2929" t="b">
        <v>1</v>
      </c>
      <c r="O2929" t="s">
        <v>8305</v>
      </c>
      <c r="P2929">
        <f t="shared" si="271"/>
        <v>131</v>
      </c>
      <c r="Q2929" t="str">
        <f t="shared" si="274"/>
        <v>theater</v>
      </c>
      <c r="R2929" t="str">
        <f t="shared" si="275"/>
        <v>musical</v>
      </c>
      <c r="S2929" s="10">
        <f t="shared" si="272"/>
        <v>41806.669317129628</v>
      </c>
      <c r="T2929" s="10">
        <f t="shared" si="27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6">
        <f t="shared" si="270"/>
        <v>41.67</v>
      </c>
      <c r="N2930" t="b">
        <v>1</v>
      </c>
      <c r="O2930" t="s">
        <v>8305</v>
      </c>
      <c r="P2930">
        <f t="shared" si="271"/>
        <v>100</v>
      </c>
      <c r="Q2930" t="str">
        <f t="shared" si="274"/>
        <v>theater</v>
      </c>
      <c r="R2930" t="str">
        <f t="shared" si="275"/>
        <v>musical</v>
      </c>
      <c r="S2930" s="10">
        <f t="shared" si="272"/>
        <v>42403.998217592598</v>
      </c>
      <c r="T2930" s="10">
        <f t="shared" si="27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6">
        <f t="shared" si="270"/>
        <v>255.17</v>
      </c>
      <c r="N2931" t="b">
        <v>1</v>
      </c>
      <c r="O2931" t="s">
        <v>8305</v>
      </c>
      <c r="P2931">
        <f t="shared" si="271"/>
        <v>102</v>
      </c>
      <c r="Q2931" t="str">
        <f t="shared" si="274"/>
        <v>theater</v>
      </c>
      <c r="R2931" t="str">
        <f t="shared" si="275"/>
        <v>musical</v>
      </c>
      <c r="S2931" s="10">
        <f t="shared" si="272"/>
        <v>41754.564328703702</v>
      </c>
      <c r="T2931" s="10">
        <f t="shared" si="27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6">
        <f t="shared" si="270"/>
        <v>162.77000000000001</v>
      </c>
      <c r="N2932" t="b">
        <v>1</v>
      </c>
      <c r="O2932" t="s">
        <v>8305</v>
      </c>
      <c r="P2932">
        <f t="shared" si="271"/>
        <v>101</v>
      </c>
      <c r="Q2932" t="str">
        <f t="shared" si="274"/>
        <v>theater</v>
      </c>
      <c r="R2932" t="str">
        <f t="shared" si="275"/>
        <v>musical</v>
      </c>
      <c r="S2932" s="10">
        <f t="shared" si="272"/>
        <v>42101.584074074075</v>
      </c>
      <c r="T2932" s="10">
        <f t="shared" si="27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6">
        <f t="shared" si="270"/>
        <v>88.33</v>
      </c>
      <c r="N2933" t="b">
        <v>1</v>
      </c>
      <c r="O2933" t="s">
        <v>8305</v>
      </c>
      <c r="P2933">
        <f t="shared" si="271"/>
        <v>106</v>
      </c>
      <c r="Q2933" t="str">
        <f t="shared" si="274"/>
        <v>theater</v>
      </c>
      <c r="R2933" t="str">
        <f t="shared" si="275"/>
        <v>musical</v>
      </c>
      <c r="S2933" s="10">
        <f t="shared" si="272"/>
        <v>41872.291238425925</v>
      </c>
      <c r="T2933" s="10">
        <f t="shared" si="27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6">
        <f t="shared" si="270"/>
        <v>85.74</v>
      </c>
      <c r="N2934" t="b">
        <v>1</v>
      </c>
      <c r="O2934" t="s">
        <v>8305</v>
      </c>
      <c r="P2934">
        <f t="shared" si="271"/>
        <v>105</v>
      </c>
      <c r="Q2934" t="str">
        <f t="shared" si="274"/>
        <v>theater</v>
      </c>
      <c r="R2934" t="str">
        <f t="shared" si="275"/>
        <v>musical</v>
      </c>
      <c r="S2934" s="10">
        <f t="shared" si="272"/>
        <v>42025.164780092593</v>
      </c>
      <c r="T2934" s="10">
        <f t="shared" si="27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6">
        <f t="shared" si="270"/>
        <v>47.57</v>
      </c>
      <c r="N2935" t="b">
        <v>1</v>
      </c>
      <c r="O2935" t="s">
        <v>8305</v>
      </c>
      <c r="P2935">
        <f t="shared" si="271"/>
        <v>103</v>
      </c>
      <c r="Q2935" t="str">
        <f t="shared" si="274"/>
        <v>theater</v>
      </c>
      <c r="R2935" t="str">
        <f t="shared" si="275"/>
        <v>musical</v>
      </c>
      <c r="S2935" s="10">
        <f t="shared" si="272"/>
        <v>42495.956631944442</v>
      </c>
      <c r="T2935" s="10">
        <f t="shared" si="27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6">
        <f t="shared" si="270"/>
        <v>72.97</v>
      </c>
      <c r="N2936" t="b">
        <v>1</v>
      </c>
      <c r="O2936" t="s">
        <v>8305</v>
      </c>
      <c r="P2936">
        <f t="shared" si="271"/>
        <v>108</v>
      </c>
      <c r="Q2936" t="str">
        <f t="shared" si="274"/>
        <v>theater</v>
      </c>
      <c r="R2936" t="str">
        <f t="shared" si="275"/>
        <v>musical</v>
      </c>
      <c r="S2936" s="10">
        <f t="shared" si="272"/>
        <v>41775.636157407411</v>
      </c>
      <c r="T2936" s="10">
        <f t="shared" si="27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6">
        <f t="shared" si="270"/>
        <v>90.54</v>
      </c>
      <c r="N2937" t="b">
        <v>1</v>
      </c>
      <c r="O2937" t="s">
        <v>8305</v>
      </c>
      <c r="P2937">
        <f t="shared" si="271"/>
        <v>101</v>
      </c>
      <c r="Q2937" t="str">
        <f t="shared" si="274"/>
        <v>theater</v>
      </c>
      <c r="R2937" t="str">
        <f t="shared" si="275"/>
        <v>musical</v>
      </c>
      <c r="S2937" s="10">
        <f t="shared" si="272"/>
        <v>42553.583425925928</v>
      </c>
      <c r="T2937" s="10">
        <f t="shared" si="27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6">
        <f t="shared" si="270"/>
        <v>37.65</v>
      </c>
      <c r="N2938" t="b">
        <v>1</v>
      </c>
      <c r="O2938" t="s">
        <v>8305</v>
      </c>
      <c r="P2938">
        <f t="shared" si="271"/>
        <v>128</v>
      </c>
      <c r="Q2938" t="str">
        <f t="shared" si="274"/>
        <v>theater</v>
      </c>
      <c r="R2938" t="str">
        <f t="shared" si="275"/>
        <v>musical</v>
      </c>
      <c r="S2938" s="10">
        <f t="shared" si="272"/>
        <v>41912.650729166664</v>
      </c>
      <c r="T2938" s="10">
        <f t="shared" si="27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6">
        <f t="shared" si="270"/>
        <v>36.36</v>
      </c>
      <c r="N2939" t="b">
        <v>1</v>
      </c>
      <c r="O2939" t="s">
        <v>8305</v>
      </c>
      <c r="P2939">
        <f t="shared" si="271"/>
        <v>133</v>
      </c>
      <c r="Q2939" t="str">
        <f t="shared" si="274"/>
        <v>theater</v>
      </c>
      <c r="R2939" t="str">
        <f t="shared" si="275"/>
        <v>musical</v>
      </c>
      <c r="S2939" s="10">
        <f t="shared" si="272"/>
        <v>41803.457326388889</v>
      </c>
      <c r="T2939" s="10">
        <f t="shared" si="27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6">
        <f t="shared" si="270"/>
        <v>126.72</v>
      </c>
      <c r="N2940" t="b">
        <v>1</v>
      </c>
      <c r="O2940" t="s">
        <v>8305</v>
      </c>
      <c r="P2940">
        <f t="shared" si="271"/>
        <v>101</v>
      </c>
      <c r="Q2940" t="str">
        <f t="shared" si="274"/>
        <v>theater</v>
      </c>
      <c r="R2940" t="str">
        <f t="shared" si="275"/>
        <v>musical</v>
      </c>
      <c r="S2940" s="10">
        <f t="shared" si="272"/>
        <v>42004.703865740739</v>
      </c>
      <c r="T2940" s="10">
        <f t="shared" si="27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6">
        <f t="shared" si="270"/>
        <v>329.2</v>
      </c>
      <c r="N2941" t="b">
        <v>1</v>
      </c>
      <c r="O2941" t="s">
        <v>8305</v>
      </c>
      <c r="P2941">
        <f t="shared" si="271"/>
        <v>103</v>
      </c>
      <c r="Q2941" t="str">
        <f t="shared" si="274"/>
        <v>theater</v>
      </c>
      <c r="R2941" t="str">
        <f t="shared" si="275"/>
        <v>musical</v>
      </c>
      <c r="S2941" s="10">
        <f t="shared" si="272"/>
        <v>41845.809166666666</v>
      </c>
      <c r="T2941" s="10">
        <f t="shared" si="27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6">
        <f t="shared" si="270"/>
        <v>81.239999999999995</v>
      </c>
      <c r="N2942" t="b">
        <v>1</v>
      </c>
      <c r="O2942" t="s">
        <v>8305</v>
      </c>
      <c r="P2942">
        <f t="shared" si="271"/>
        <v>107</v>
      </c>
      <c r="Q2942" t="str">
        <f t="shared" si="274"/>
        <v>theater</v>
      </c>
      <c r="R2942" t="str">
        <f t="shared" si="275"/>
        <v>musical</v>
      </c>
      <c r="S2942" s="10">
        <f t="shared" si="272"/>
        <v>41982.773356481484</v>
      </c>
      <c r="T2942" s="10">
        <f t="shared" si="27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6">
        <f t="shared" si="270"/>
        <v>1</v>
      </c>
      <c r="N2943" t="b">
        <v>0</v>
      </c>
      <c r="O2943" t="s">
        <v>8303</v>
      </c>
      <c r="P2943">
        <f t="shared" si="271"/>
        <v>0</v>
      </c>
      <c r="Q2943" t="str">
        <f t="shared" si="274"/>
        <v>theater</v>
      </c>
      <c r="R2943" t="str">
        <f t="shared" si="275"/>
        <v>spaces</v>
      </c>
      <c r="S2943" s="10">
        <f t="shared" si="272"/>
        <v>42034.960127314815</v>
      </c>
      <c r="T2943" s="10">
        <f t="shared" si="27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6">
        <f t="shared" si="270"/>
        <v>202.23</v>
      </c>
      <c r="N2944" t="b">
        <v>0</v>
      </c>
      <c r="O2944" t="s">
        <v>8303</v>
      </c>
      <c r="P2944">
        <f t="shared" si="271"/>
        <v>20</v>
      </c>
      <c r="Q2944" t="str">
        <f t="shared" si="274"/>
        <v>theater</v>
      </c>
      <c r="R2944" t="str">
        <f t="shared" si="275"/>
        <v>spaces</v>
      </c>
      <c r="S2944" s="10">
        <f t="shared" si="272"/>
        <v>42334.803923611107</v>
      </c>
      <c r="T2944" s="10">
        <f t="shared" si="27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6" t="e">
        <f t="shared" si="270"/>
        <v>#DIV/0!</v>
      </c>
      <c r="N2945" t="b">
        <v>0</v>
      </c>
      <c r="O2945" t="s">
        <v>8303</v>
      </c>
      <c r="P2945">
        <f t="shared" si="271"/>
        <v>0</v>
      </c>
      <c r="Q2945" t="str">
        <f t="shared" si="274"/>
        <v>theater</v>
      </c>
      <c r="R2945" t="str">
        <f t="shared" si="275"/>
        <v>spaces</v>
      </c>
      <c r="S2945" s="10">
        <f t="shared" si="272"/>
        <v>42077.129398148143</v>
      </c>
      <c r="T2945" s="10">
        <f t="shared" si="27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6">
        <f t="shared" ref="M2946:M3009" si="276">ROUND(SUM(E2946/L2946),2)</f>
        <v>100</v>
      </c>
      <c r="N2946" t="b">
        <v>0</v>
      </c>
      <c r="O2946" t="s">
        <v>8303</v>
      </c>
      <c r="P2946">
        <f t="shared" ref="P2946:P3009" si="277">+ROUND(SUM(E2946/D2946)*100,0)</f>
        <v>1</v>
      </c>
      <c r="Q2946" t="str">
        <f t="shared" si="274"/>
        <v>theater</v>
      </c>
      <c r="R2946" t="str">
        <f t="shared" si="275"/>
        <v>spaces</v>
      </c>
      <c r="S2946" s="10">
        <f t="shared" ref="S2946:S3009" si="278">(((J2946/60)/60)/24)+DATE(1970,1,1)</f>
        <v>42132.9143287037</v>
      </c>
      <c r="T2946" s="10">
        <f t="shared" ref="T2946:T3009" si="279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6" t="e">
        <f t="shared" si="276"/>
        <v>#DIV/0!</v>
      </c>
      <c r="N2947" t="b">
        <v>0</v>
      </c>
      <c r="O2947" t="s">
        <v>8303</v>
      </c>
      <c r="P2947">
        <f t="shared" si="277"/>
        <v>0</v>
      </c>
      <c r="Q2947" t="str">
        <f t="shared" ref="Q2947:Q3010" si="280">LEFT(O2947,FIND("/",O2947)-1)</f>
        <v>theater</v>
      </c>
      <c r="R2947" t="str">
        <f t="shared" ref="R2947:R3010" si="281">RIGHT(O2947,LEN(O2947)-FIND("/",O2947))</f>
        <v>spaces</v>
      </c>
      <c r="S2947" s="10">
        <f t="shared" si="278"/>
        <v>42118.139583333337</v>
      </c>
      <c r="T2947" s="10">
        <f t="shared" si="279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6">
        <f t="shared" si="276"/>
        <v>1</v>
      </c>
      <c r="N2948" t="b">
        <v>0</v>
      </c>
      <c r="O2948" t="s">
        <v>8303</v>
      </c>
      <c r="P2948">
        <f t="shared" si="277"/>
        <v>0</v>
      </c>
      <c r="Q2948" t="str">
        <f t="shared" si="280"/>
        <v>theater</v>
      </c>
      <c r="R2948" t="str">
        <f t="shared" si="281"/>
        <v>spaces</v>
      </c>
      <c r="S2948" s="10">
        <f t="shared" si="278"/>
        <v>42567.531157407408</v>
      </c>
      <c r="T2948" s="10">
        <f t="shared" si="279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6">
        <f t="shared" si="276"/>
        <v>82.46</v>
      </c>
      <c r="N2949" t="b">
        <v>0</v>
      </c>
      <c r="O2949" t="s">
        <v>8303</v>
      </c>
      <c r="P2949">
        <f t="shared" si="277"/>
        <v>4</v>
      </c>
      <c r="Q2949" t="str">
        <f t="shared" si="280"/>
        <v>theater</v>
      </c>
      <c r="R2949" t="str">
        <f t="shared" si="281"/>
        <v>spaces</v>
      </c>
      <c r="S2949" s="10">
        <f t="shared" si="278"/>
        <v>42649.562118055561</v>
      </c>
      <c r="T2949" s="10">
        <f t="shared" si="279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6">
        <f t="shared" si="276"/>
        <v>2.67</v>
      </c>
      <c r="N2950" t="b">
        <v>0</v>
      </c>
      <c r="O2950" t="s">
        <v>8303</v>
      </c>
      <c r="P2950">
        <f t="shared" si="277"/>
        <v>0</v>
      </c>
      <c r="Q2950" t="str">
        <f t="shared" si="280"/>
        <v>theater</v>
      </c>
      <c r="R2950" t="str">
        <f t="shared" si="281"/>
        <v>spaces</v>
      </c>
      <c r="S2950" s="10">
        <f t="shared" si="278"/>
        <v>42097.649224537032</v>
      </c>
      <c r="T2950" s="10">
        <f t="shared" si="279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6">
        <f t="shared" si="276"/>
        <v>12.5</v>
      </c>
      <c r="N2951" t="b">
        <v>0</v>
      </c>
      <c r="O2951" t="s">
        <v>8303</v>
      </c>
      <c r="P2951">
        <f t="shared" si="277"/>
        <v>3</v>
      </c>
      <c r="Q2951" t="str">
        <f t="shared" si="280"/>
        <v>theater</v>
      </c>
      <c r="R2951" t="str">
        <f t="shared" si="281"/>
        <v>spaces</v>
      </c>
      <c r="S2951" s="10">
        <f t="shared" si="278"/>
        <v>42297.823113425926</v>
      </c>
      <c r="T2951" s="10">
        <f t="shared" si="279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6" t="e">
        <f t="shared" si="276"/>
        <v>#DIV/0!</v>
      </c>
      <c r="N2952" t="b">
        <v>0</v>
      </c>
      <c r="O2952" t="s">
        <v>8303</v>
      </c>
      <c r="P2952">
        <f t="shared" si="277"/>
        <v>0</v>
      </c>
      <c r="Q2952" t="str">
        <f t="shared" si="280"/>
        <v>theater</v>
      </c>
      <c r="R2952" t="str">
        <f t="shared" si="281"/>
        <v>spaces</v>
      </c>
      <c r="S2952" s="10">
        <f t="shared" si="278"/>
        <v>42362.36518518519</v>
      </c>
      <c r="T2952" s="10">
        <f t="shared" si="279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6">
        <f t="shared" si="276"/>
        <v>18.899999999999999</v>
      </c>
      <c r="N2953" t="b">
        <v>0</v>
      </c>
      <c r="O2953" t="s">
        <v>8303</v>
      </c>
      <c r="P2953">
        <f t="shared" si="277"/>
        <v>2</v>
      </c>
      <c r="Q2953" t="str">
        <f t="shared" si="280"/>
        <v>theater</v>
      </c>
      <c r="R2953" t="str">
        <f t="shared" si="281"/>
        <v>spaces</v>
      </c>
      <c r="S2953" s="10">
        <f t="shared" si="278"/>
        <v>41872.802928240737</v>
      </c>
      <c r="T2953" s="10">
        <f t="shared" si="279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6">
        <f t="shared" si="276"/>
        <v>200.63</v>
      </c>
      <c r="N2954" t="b">
        <v>0</v>
      </c>
      <c r="O2954" t="s">
        <v>8303</v>
      </c>
      <c r="P2954">
        <f t="shared" si="277"/>
        <v>8</v>
      </c>
      <c r="Q2954" t="str">
        <f t="shared" si="280"/>
        <v>theater</v>
      </c>
      <c r="R2954" t="str">
        <f t="shared" si="281"/>
        <v>spaces</v>
      </c>
      <c r="S2954" s="10">
        <f t="shared" si="278"/>
        <v>42628.690266203703</v>
      </c>
      <c r="T2954" s="10">
        <f t="shared" si="279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6">
        <f t="shared" si="276"/>
        <v>201.67</v>
      </c>
      <c r="N2955" t="b">
        <v>0</v>
      </c>
      <c r="O2955" t="s">
        <v>8303</v>
      </c>
      <c r="P2955">
        <f t="shared" si="277"/>
        <v>0</v>
      </c>
      <c r="Q2955" t="str">
        <f t="shared" si="280"/>
        <v>theater</v>
      </c>
      <c r="R2955" t="str">
        <f t="shared" si="281"/>
        <v>spaces</v>
      </c>
      <c r="S2955" s="10">
        <f t="shared" si="278"/>
        <v>42255.791909722218</v>
      </c>
      <c r="T2955" s="10">
        <f t="shared" si="279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6" t="e">
        <f t="shared" si="276"/>
        <v>#DIV/0!</v>
      </c>
      <c r="N2956" t="b">
        <v>0</v>
      </c>
      <c r="O2956" t="s">
        <v>8303</v>
      </c>
      <c r="P2956">
        <f t="shared" si="277"/>
        <v>0</v>
      </c>
      <c r="Q2956" t="str">
        <f t="shared" si="280"/>
        <v>theater</v>
      </c>
      <c r="R2956" t="str">
        <f t="shared" si="281"/>
        <v>spaces</v>
      </c>
      <c r="S2956" s="10">
        <f t="shared" si="278"/>
        <v>42790.583368055552</v>
      </c>
      <c r="T2956" s="10">
        <f t="shared" si="279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6">
        <f t="shared" si="276"/>
        <v>65</v>
      </c>
      <c r="N2957" t="b">
        <v>0</v>
      </c>
      <c r="O2957" t="s">
        <v>8303</v>
      </c>
      <c r="P2957">
        <f t="shared" si="277"/>
        <v>60</v>
      </c>
      <c r="Q2957" t="str">
        <f t="shared" si="280"/>
        <v>theater</v>
      </c>
      <c r="R2957" t="str">
        <f t="shared" si="281"/>
        <v>spaces</v>
      </c>
      <c r="S2957" s="10">
        <f t="shared" si="278"/>
        <v>42141.741307870368</v>
      </c>
      <c r="T2957" s="10">
        <f t="shared" si="279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6">
        <f t="shared" si="276"/>
        <v>66.099999999999994</v>
      </c>
      <c r="N2958" t="b">
        <v>0</v>
      </c>
      <c r="O2958" t="s">
        <v>8303</v>
      </c>
      <c r="P2958">
        <f t="shared" si="277"/>
        <v>17</v>
      </c>
      <c r="Q2958" t="str">
        <f t="shared" si="280"/>
        <v>theater</v>
      </c>
      <c r="R2958" t="str">
        <f t="shared" si="281"/>
        <v>spaces</v>
      </c>
      <c r="S2958" s="10">
        <f t="shared" si="278"/>
        <v>42464.958912037036</v>
      </c>
      <c r="T2958" s="10">
        <f t="shared" si="279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6">
        <f t="shared" si="276"/>
        <v>93.33</v>
      </c>
      <c r="N2959" t="b">
        <v>0</v>
      </c>
      <c r="O2959" t="s">
        <v>8303</v>
      </c>
      <c r="P2959">
        <f t="shared" si="277"/>
        <v>2</v>
      </c>
      <c r="Q2959" t="str">
        <f t="shared" si="280"/>
        <v>theater</v>
      </c>
      <c r="R2959" t="str">
        <f t="shared" si="281"/>
        <v>spaces</v>
      </c>
      <c r="S2959" s="10">
        <f t="shared" si="278"/>
        <v>42031.011249999996</v>
      </c>
      <c r="T2959" s="10">
        <f t="shared" si="279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6" t="e">
        <f t="shared" si="276"/>
        <v>#DIV/0!</v>
      </c>
      <c r="N2960" t="b">
        <v>0</v>
      </c>
      <c r="O2960" t="s">
        <v>8303</v>
      </c>
      <c r="P2960">
        <f t="shared" si="277"/>
        <v>0</v>
      </c>
      <c r="Q2960" t="str">
        <f t="shared" si="280"/>
        <v>theater</v>
      </c>
      <c r="R2960" t="str">
        <f t="shared" si="281"/>
        <v>spaces</v>
      </c>
      <c r="S2960" s="10">
        <f t="shared" si="278"/>
        <v>42438.779131944444</v>
      </c>
      <c r="T2960" s="10">
        <f t="shared" si="279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6" t="e">
        <f t="shared" si="276"/>
        <v>#DIV/0!</v>
      </c>
      <c r="N2961" t="b">
        <v>0</v>
      </c>
      <c r="O2961" t="s">
        <v>8303</v>
      </c>
      <c r="P2961">
        <f t="shared" si="277"/>
        <v>0</v>
      </c>
      <c r="Q2961" t="str">
        <f t="shared" si="280"/>
        <v>theater</v>
      </c>
      <c r="R2961" t="str">
        <f t="shared" si="281"/>
        <v>spaces</v>
      </c>
      <c r="S2961" s="10">
        <f t="shared" si="278"/>
        <v>42498.008391203708</v>
      </c>
      <c r="T2961" s="10">
        <f t="shared" si="279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6" t="e">
        <f t="shared" si="276"/>
        <v>#DIV/0!</v>
      </c>
      <c r="N2962" t="b">
        <v>0</v>
      </c>
      <c r="O2962" t="s">
        <v>8303</v>
      </c>
      <c r="P2962">
        <f t="shared" si="277"/>
        <v>0</v>
      </c>
      <c r="Q2962" t="str">
        <f t="shared" si="280"/>
        <v>theater</v>
      </c>
      <c r="R2962" t="str">
        <f t="shared" si="281"/>
        <v>spaces</v>
      </c>
      <c r="S2962" s="10">
        <f t="shared" si="278"/>
        <v>41863.757210648146</v>
      </c>
      <c r="T2962" s="10">
        <f t="shared" si="279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6">
        <f t="shared" si="276"/>
        <v>50.75</v>
      </c>
      <c r="N2963" t="b">
        <v>1</v>
      </c>
      <c r="O2963" t="s">
        <v>8271</v>
      </c>
      <c r="P2963">
        <f t="shared" si="277"/>
        <v>110</v>
      </c>
      <c r="Q2963" t="str">
        <f t="shared" si="280"/>
        <v>theater</v>
      </c>
      <c r="R2963" t="str">
        <f t="shared" si="281"/>
        <v>plays</v>
      </c>
      <c r="S2963" s="10">
        <f t="shared" si="278"/>
        <v>42061.212488425925</v>
      </c>
      <c r="T2963" s="10">
        <f t="shared" si="279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6">
        <f t="shared" si="276"/>
        <v>60.9</v>
      </c>
      <c r="N2964" t="b">
        <v>1</v>
      </c>
      <c r="O2964" t="s">
        <v>8271</v>
      </c>
      <c r="P2964">
        <f t="shared" si="277"/>
        <v>122</v>
      </c>
      <c r="Q2964" t="str">
        <f t="shared" si="280"/>
        <v>theater</v>
      </c>
      <c r="R2964" t="str">
        <f t="shared" si="281"/>
        <v>plays</v>
      </c>
      <c r="S2964" s="10">
        <f t="shared" si="278"/>
        <v>42036.24428240741</v>
      </c>
      <c r="T2964" s="10">
        <f t="shared" si="279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6">
        <f t="shared" si="276"/>
        <v>109.03</v>
      </c>
      <c r="N2965" t="b">
        <v>1</v>
      </c>
      <c r="O2965" t="s">
        <v>8271</v>
      </c>
      <c r="P2965">
        <f t="shared" si="277"/>
        <v>107</v>
      </c>
      <c r="Q2965" t="str">
        <f t="shared" si="280"/>
        <v>theater</v>
      </c>
      <c r="R2965" t="str">
        <f t="shared" si="281"/>
        <v>plays</v>
      </c>
      <c r="S2965" s="10">
        <f t="shared" si="278"/>
        <v>42157.470185185186</v>
      </c>
      <c r="T2965" s="10">
        <f t="shared" si="279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6">
        <f t="shared" si="276"/>
        <v>25.69</v>
      </c>
      <c r="N2966" t="b">
        <v>1</v>
      </c>
      <c r="O2966" t="s">
        <v>8271</v>
      </c>
      <c r="P2966">
        <f t="shared" si="277"/>
        <v>101</v>
      </c>
      <c r="Q2966" t="str">
        <f t="shared" si="280"/>
        <v>theater</v>
      </c>
      <c r="R2966" t="str">
        <f t="shared" si="281"/>
        <v>plays</v>
      </c>
      <c r="S2966" s="10">
        <f t="shared" si="278"/>
        <v>41827.909942129627</v>
      </c>
      <c r="T2966" s="10">
        <f t="shared" si="279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6">
        <f t="shared" si="276"/>
        <v>41.92</v>
      </c>
      <c r="N2967" t="b">
        <v>1</v>
      </c>
      <c r="O2967" t="s">
        <v>8271</v>
      </c>
      <c r="P2967">
        <f t="shared" si="277"/>
        <v>109</v>
      </c>
      <c r="Q2967" t="str">
        <f t="shared" si="280"/>
        <v>theater</v>
      </c>
      <c r="R2967" t="str">
        <f t="shared" si="281"/>
        <v>plays</v>
      </c>
      <c r="S2967" s="10">
        <f t="shared" si="278"/>
        <v>42162.729548611111</v>
      </c>
      <c r="T2967" s="10">
        <f t="shared" si="279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6">
        <f t="shared" si="276"/>
        <v>88.77</v>
      </c>
      <c r="N2968" t="b">
        <v>1</v>
      </c>
      <c r="O2968" t="s">
        <v>8271</v>
      </c>
      <c r="P2968">
        <f t="shared" si="277"/>
        <v>114</v>
      </c>
      <c r="Q2968" t="str">
        <f t="shared" si="280"/>
        <v>theater</v>
      </c>
      <c r="R2968" t="str">
        <f t="shared" si="281"/>
        <v>plays</v>
      </c>
      <c r="S2968" s="10">
        <f t="shared" si="278"/>
        <v>42233.738564814819</v>
      </c>
      <c r="T2968" s="10">
        <f t="shared" si="279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6">
        <f t="shared" si="276"/>
        <v>80.23</v>
      </c>
      <c r="N2969" t="b">
        <v>1</v>
      </c>
      <c r="O2969" t="s">
        <v>8271</v>
      </c>
      <c r="P2969">
        <f t="shared" si="277"/>
        <v>114</v>
      </c>
      <c r="Q2969" t="str">
        <f t="shared" si="280"/>
        <v>theater</v>
      </c>
      <c r="R2969" t="str">
        <f t="shared" si="281"/>
        <v>plays</v>
      </c>
      <c r="S2969" s="10">
        <f t="shared" si="278"/>
        <v>42042.197824074072</v>
      </c>
      <c r="T2969" s="10">
        <f t="shared" si="279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6">
        <f t="shared" si="276"/>
        <v>78.94</v>
      </c>
      <c r="N2970" t="b">
        <v>1</v>
      </c>
      <c r="O2970" t="s">
        <v>8271</v>
      </c>
      <c r="P2970">
        <f t="shared" si="277"/>
        <v>106</v>
      </c>
      <c r="Q2970" t="str">
        <f t="shared" si="280"/>
        <v>theater</v>
      </c>
      <c r="R2970" t="str">
        <f t="shared" si="281"/>
        <v>plays</v>
      </c>
      <c r="S2970" s="10">
        <f t="shared" si="278"/>
        <v>42585.523842592593</v>
      </c>
      <c r="T2970" s="10">
        <f t="shared" si="279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6">
        <f t="shared" si="276"/>
        <v>95.59</v>
      </c>
      <c r="N2971" t="b">
        <v>1</v>
      </c>
      <c r="O2971" t="s">
        <v>8271</v>
      </c>
      <c r="P2971">
        <f t="shared" si="277"/>
        <v>163</v>
      </c>
      <c r="Q2971" t="str">
        <f t="shared" si="280"/>
        <v>theater</v>
      </c>
      <c r="R2971" t="str">
        <f t="shared" si="281"/>
        <v>plays</v>
      </c>
      <c r="S2971" s="10">
        <f t="shared" si="278"/>
        <v>42097.786493055552</v>
      </c>
      <c r="T2971" s="10">
        <f t="shared" si="279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6">
        <f t="shared" si="276"/>
        <v>69.89</v>
      </c>
      <c r="N2972" t="b">
        <v>1</v>
      </c>
      <c r="O2972" t="s">
        <v>8271</v>
      </c>
      <c r="P2972">
        <f t="shared" si="277"/>
        <v>106</v>
      </c>
      <c r="Q2972" t="str">
        <f t="shared" si="280"/>
        <v>theater</v>
      </c>
      <c r="R2972" t="str">
        <f t="shared" si="281"/>
        <v>plays</v>
      </c>
      <c r="S2972" s="10">
        <f t="shared" si="278"/>
        <v>41808.669571759259</v>
      </c>
      <c r="T2972" s="10">
        <f t="shared" si="279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6">
        <f t="shared" si="276"/>
        <v>74.53</v>
      </c>
      <c r="N2973" t="b">
        <v>1</v>
      </c>
      <c r="O2973" t="s">
        <v>8271</v>
      </c>
      <c r="P2973">
        <f t="shared" si="277"/>
        <v>100</v>
      </c>
      <c r="Q2973" t="str">
        <f t="shared" si="280"/>
        <v>theater</v>
      </c>
      <c r="R2973" t="str">
        <f t="shared" si="281"/>
        <v>plays</v>
      </c>
      <c r="S2973" s="10">
        <f t="shared" si="278"/>
        <v>41852.658310185187</v>
      </c>
      <c r="T2973" s="10">
        <f t="shared" si="279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6">
        <f t="shared" si="276"/>
        <v>123.94</v>
      </c>
      <c r="N2974" t="b">
        <v>1</v>
      </c>
      <c r="O2974" t="s">
        <v>8271</v>
      </c>
      <c r="P2974">
        <f t="shared" si="277"/>
        <v>105</v>
      </c>
      <c r="Q2974" t="str">
        <f t="shared" si="280"/>
        <v>theater</v>
      </c>
      <c r="R2974" t="str">
        <f t="shared" si="281"/>
        <v>plays</v>
      </c>
      <c r="S2974" s="10">
        <f t="shared" si="278"/>
        <v>42694.110185185185</v>
      </c>
      <c r="T2974" s="10">
        <f t="shared" si="279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6">
        <f t="shared" si="276"/>
        <v>264.85000000000002</v>
      </c>
      <c r="N2975" t="b">
        <v>1</v>
      </c>
      <c r="O2975" t="s">
        <v>8271</v>
      </c>
      <c r="P2975">
        <f t="shared" si="277"/>
        <v>175</v>
      </c>
      <c r="Q2975" t="str">
        <f t="shared" si="280"/>
        <v>theater</v>
      </c>
      <c r="R2975" t="str">
        <f t="shared" si="281"/>
        <v>plays</v>
      </c>
      <c r="S2975" s="10">
        <f t="shared" si="278"/>
        <v>42341.818379629629</v>
      </c>
      <c r="T2975" s="10">
        <f t="shared" si="279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6">
        <f t="shared" si="276"/>
        <v>58.62</v>
      </c>
      <c r="N2976" t="b">
        <v>1</v>
      </c>
      <c r="O2976" t="s">
        <v>8271</v>
      </c>
      <c r="P2976">
        <f t="shared" si="277"/>
        <v>102</v>
      </c>
      <c r="Q2976" t="str">
        <f t="shared" si="280"/>
        <v>theater</v>
      </c>
      <c r="R2976" t="str">
        <f t="shared" si="281"/>
        <v>plays</v>
      </c>
      <c r="S2976" s="10">
        <f t="shared" si="278"/>
        <v>41880.061006944445</v>
      </c>
      <c r="T2976" s="10">
        <f t="shared" si="279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6">
        <f t="shared" si="276"/>
        <v>70.88</v>
      </c>
      <c r="N2977" t="b">
        <v>1</v>
      </c>
      <c r="O2977" t="s">
        <v>8271</v>
      </c>
      <c r="P2977">
        <f t="shared" si="277"/>
        <v>100</v>
      </c>
      <c r="Q2977" t="str">
        <f t="shared" si="280"/>
        <v>theater</v>
      </c>
      <c r="R2977" t="str">
        <f t="shared" si="281"/>
        <v>plays</v>
      </c>
      <c r="S2977" s="10">
        <f t="shared" si="278"/>
        <v>41941.683865740742</v>
      </c>
      <c r="T2977" s="10">
        <f t="shared" si="279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6">
        <f t="shared" si="276"/>
        <v>8.57</v>
      </c>
      <c r="N2978" t="b">
        <v>1</v>
      </c>
      <c r="O2978" t="s">
        <v>8271</v>
      </c>
      <c r="P2978">
        <f t="shared" si="277"/>
        <v>171</v>
      </c>
      <c r="Q2978" t="str">
        <f t="shared" si="280"/>
        <v>theater</v>
      </c>
      <c r="R2978" t="str">
        <f t="shared" si="281"/>
        <v>plays</v>
      </c>
      <c r="S2978" s="10">
        <f t="shared" si="278"/>
        <v>42425.730671296296</v>
      </c>
      <c r="T2978" s="10">
        <f t="shared" si="279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6">
        <f t="shared" si="276"/>
        <v>113.57</v>
      </c>
      <c r="N2979" t="b">
        <v>1</v>
      </c>
      <c r="O2979" t="s">
        <v>8271</v>
      </c>
      <c r="P2979">
        <f t="shared" si="277"/>
        <v>114</v>
      </c>
      <c r="Q2979" t="str">
        <f t="shared" si="280"/>
        <v>theater</v>
      </c>
      <c r="R2979" t="str">
        <f t="shared" si="281"/>
        <v>plays</v>
      </c>
      <c r="S2979" s="10">
        <f t="shared" si="278"/>
        <v>42026.88118055556</v>
      </c>
      <c r="T2979" s="10">
        <f t="shared" si="279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6">
        <f t="shared" si="276"/>
        <v>60.69</v>
      </c>
      <c r="N2980" t="b">
        <v>1</v>
      </c>
      <c r="O2980" t="s">
        <v>8271</v>
      </c>
      <c r="P2980">
        <f t="shared" si="277"/>
        <v>129</v>
      </c>
      <c r="Q2980" t="str">
        <f t="shared" si="280"/>
        <v>theater</v>
      </c>
      <c r="R2980" t="str">
        <f t="shared" si="281"/>
        <v>plays</v>
      </c>
      <c r="S2980" s="10">
        <f t="shared" si="278"/>
        <v>41922.640590277777</v>
      </c>
      <c r="T2980" s="10">
        <f t="shared" si="279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6">
        <f t="shared" si="276"/>
        <v>110.22</v>
      </c>
      <c r="N2981" t="b">
        <v>1</v>
      </c>
      <c r="O2981" t="s">
        <v>8271</v>
      </c>
      <c r="P2981">
        <f t="shared" si="277"/>
        <v>101</v>
      </c>
      <c r="Q2981" t="str">
        <f t="shared" si="280"/>
        <v>theater</v>
      </c>
      <c r="R2981" t="str">
        <f t="shared" si="281"/>
        <v>plays</v>
      </c>
      <c r="S2981" s="10">
        <f t="shared" si="278"/>
        <v>41993.824340277773</v>
      </c>
      <c r="T2981" s="10">
        <f t="shared" si="279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6">
        <f t="shared" si="276"/>
        <v>136.46</v>
      </c>
      <c r="N2982" t="b">
        <v>1</v>
      </c>
      <c r="O2982" t="s">
        <v>8271</v>
      </c>
      <c r="P2982">
        <f t="shared" si="277"/>
        <v>109</v>
      </c>
      <c r="Q2982" t="str">
        <f t="shared" si="280"/>
        <v>theater</v>
      </c>
      <c r="R2982" t="str">
        <f t="shared" si="281"/>
        <v>plays</v>
      </c>
      <c r="S2982" s="10">
        <f t="shared" si="278"/>
        <v>42219.915856481486</v>
      </c>
      <c r="T2982" s="10">
        <f t="shared" si="279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6">
        <f t="shared" si="276"/>
        <v>53.16</v>
      </c>
      <c r="N2983" t="b">
        <v>1</v>
      </c>
      <c r="O2983" t="s">
        <v>8303</v>
      </c>
      <c r="P2983">
        <f t="shared" si="277"/>
        <v>129</v>
      </c>
      <c r="Q2983" t="str">
        <f t="shared" si="280"/>
        <v>theater</v>
      </c>
      <c r="R2983" t="str">
        <f t="shared" si="281"/>
        <v>spaces</v>
      </c>
      <c r="S2983" s="10">
        <f t="shared" si="278"/>
        <v>42225.559675925921</v>
      </c>
      <c r="T2983" s="10">
        <f t="shared" si="279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6">
        <f t="shared" si="276"/>
        <v>86.49</v>
      </c>
      <c r="N2984" t="b">
        <v>1</v>
      </c>
      <c r="O2984" t="s">
        <v>8303</v>
      </c>
      <c r="P2984">
        <f t="shared" si="277"/>
        <v>102</v>
      </c>
      <c r="Q2984" t="str">
        <f t="shared" si="280"/>
        <v>theater</v>
      </c>
      <c r="R2984" t="str">
        <f t="shared" si="281"/>
        <v>spaces</v>
      </c>
      <c r="S2984" s="10">
        <f t="shared" si="278"/>
        <v>42381.686840277776</v>
      </c>
      <c r="T2984" s="10">
        <f t="shared" si="279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6">
        <f t="shared" si="276"/>
        <v>155.24</v>
      </c>
      <c r="N2985" t="b">
        <v>1</v>
      </c>
      <c r="O2985" t="s">
        <v>8303</v>
      </c>
      <c r="P2985">
        <f t="shared" si="277"/>
        <v>147</v>
      </c>
      <c r="Q2985" t="str">
        <f t="shared" si="280"/>
        <v>theater</v>
      </c>
      <c r="R2985" t="str">
        <f t="shared" si="281"/>
        <v>spaces</v>
      </c>
      <c r="S2985" s="10">
        <f t="shared" si="278"/>
        <v>41894.632361111115</v>
      </c>
      <c r="T2985" s="10">
        <f t="shared" si="279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6">
        <f t="shared" si="276"/>
        <v>115.08</v>
      </c>
      <c r="N2986" t="b">
        <v>1</v>
      </c>
      <c r="O2986" t="s">
        <v>8303</v>
      </c>
      <c r="P2986">
        <f t="shared" si="277"/>
        <v>100</v>
      </c>
      <c r="Q2986" t="str">
        <f t="shared" si="280"/>
        <v>theater</v>
      </c>
      <c r="R2986" t="str">
        <f t="shared" si="281"/>
        <v>spaces</v>
      </c>
      <c r="S2986" s="10">
        <f t="shared" si="278"/>
        <v>42576.278715277775</v>
      </c>
      <c r="T2986" s="10">
        <f t="shared" si="279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6">
        <f t="shared" si="276"/>
        <v>109.59</v>
      </c>
      <c r="N2987" t="b">
        <v>1</v>
      </c>
      <c r="O2987" t="s">
        <v>8303</v>
      </c>
      <c r="P2987">
        <f t="shared" si="277"/>
        <v>122</v>
      </c>
      <c r="Q2987" t="str">
        <f t="shared" si="280"/>
        <v>theater</v>
      </c>
      <c r="R2987" t="str">
        <f t="shared" si="281"/>
        <v>spaces</v>
      </c>
      <c r="S2987" s="10">
        <f t="shared" si="278"/>
        <v>42654.973703703698</v>
      </c>
      <c r="T2987" s="10">
        <f t="shared" si="279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6">
        <f t="shared" si="276"/>
        <v>45.21</v>
      </c>
      <c r="N2988" t="b">
        <v>1</v>
      </c>
      <c r="O2988" t="s">
        <v>8303</v>
      </c>
      <c r="P2988">
        <f t="shared" si="277"/>
        <v>106</v>
      </c>
      <c r="Q2988" t="str">
        <f t="shared" si="280"/>
        <v>theater</v>
      </c>
      <c r="R2988" t="str">
        <f t="shared" si="281"/>
        <v>spaces</v>
      </c>
      <c r="S2988" s="10">
        <f t="shared" si="278"/>
        <v>42431.500069444446</v>
      </c>
      <c r="T2988" s="10">
        <f t="shared" si="279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6">
        <f t="shared" si="276"/>
        <v>104.15</v>
      </c>
      <c r="N2989" t="b">
        <v>1</v>
      </c>
      <c r="O2989" t="s">
        <v>8303</v>
      </c>
      <c r="P2989">
        <f t="shared" si="277"/>
        <v>110</v>
      </c>
      <c r="Q2989" t="str">
        <f t="shared" si="280"/>
        <v>theater</v>
      </c>
      <c r="R2989" t="str">
        <f t="shared" si="281"/>
        <v>spaces</v>
      </c>
      <c r="S2989" s="10">
        <f t="shared" si="278"/>
        <v>42627.307303240741</v>
      </c>
      <c r="T2989" s="10">
        <f t="shared" si="279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6">
        <f t="shared" si="276"/>
        <v>35.71</v>
      </c>
      <c r="N2990" t="b">
        <v>1</v>
      </c>
      <c r="O2990" t="s">
        <v>8303</v>
      </c>
      <c r="P2990">
        <f t="shared" si="277"/>
        <v>100</v>
      </c>
      <c r="Q2990" t="str">
        <f t="shared" si="280"/>
        <v>theater</v>
      </c>
      <c r="R2990" t="str">
        <f t="shared" si="281"/>
        <v>spaces</v>
      </c>
      <c r="S2990" s="10">
        <f t="shared" si="278"/>
        <v>42511.362048611118</v>
      </c>
      <c r="T2990" s="10">
        <f t="shared" si="279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6">
        <f t="shared" si="276"/>
        <v>97</v>
      </c>
      <c r="N2991" t="b">
        <v>1</v>
      </c>
      <c r="O2991" t="s">
        <v>8303</v>
      </c>
      <c r="P2991">
        <f t="shared" si="277"/>
        <v>177</v>
      </c>
      <c r="Q2991" t="str">
        <f t="shared" si="280"/>
        <v>theater</v>
      </c>
      <c r="R2991" t="str">
        <f t="shared" si="281"/>
        <v>spaces</v>
      </c>
      <c r="S2991" s="10">
        <f t="shared" si="278"/>
        <v>42337.02039351852</v>
      </c>
      <c r="T2991" s="10">
        <f t="shared" si="279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6">
        <f t="shared" si="276"/>
        <v>370.37</v>
      </c>
      <c r="N2992" t="b">
        <v>1</v>
      </c>
      <c r="O2992" t="s">
        <v>8303</v>
      </c>
      <c r="P2992">
        <f t="shared" si="277"/>
        <v>100</v>
      </c>
      <c r="Q2992" t="str">
        <f t="shared" si="280"/>
        <v>theater</v>
      </c>
      <c r="R2992" t="str">
        <f t="shared" si="281"/>
        <v>spaces</v>
      </c>
      <c r="S2992" s="10">
        <f t="shared" si="278"/>
        <v>42341.57430555555</v>
      </c>
      <c r="T2992" s="10">
        <f t="shared" si="279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6">
        <f t="shared" si="276"/>
        <v>94.41</v>
      </c>
      <c r="N2993" t="b">
        <v>1</v>
      </c>
      <c r="O2993" t="s">
        <v>8303</v>
      </c>
      <c r="P2993">
        <f t="shared" si="277"/>
        <v>103</v>
      </c>
      <c r="Q2993" t="str">
        <f t="shared" si="280"/>
        <v>theater</v>
      </c>
      <c r="R2993" t="str">
        <f t="shared" si="281"/>
        <v>spaces</v>
      </c>
      <c r="S2993" s="10">
        <f t="shared" si="278"/>
        <v>42740.837152777778</v>
      </c>
      <c r="T2993" s="10">
        <f t="shared" si="279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6">
        <f t="shared" si="276"/>
        <v>48.98</v>
      </c>
      <c r="N2994" t="b">
        <v>1</v>
      </c>
      <c r="O2994" t="s">
        <v>8303</v>
      </c>
      <c r="P2994">
        <f t="shared" si="277"/>
        <v>105</v>
      </c>
      <c r="Q2994" t="str">
        <f t="shared" si="280"/>
        <v>theater</v>
      </c>
      <c r="R2994" t="str">
        <f t="shared" si="281"/>
        <v>spaces</v>
      </c>
      <c r="S2994" s="10">
        <f t="shared" si="278"/>
        <v>42622.767476851848</v>
      </c>
      <c r="T2994" s="10">
        <f t="shared" si="279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6">
        <f t="shared" si="276"/>
        <v>45.59</v>
      </c>
      <c r="N2995" t="b">
        <v>1</v>
      </c>
      <c r="O2995" t="s">
        <v>8303</v>
      </c>
      <c r="P2995">
        <f t="shared" si="277"/>
        <v>100</v>
      </c>
      <c r="Q2995" t="str">
        <f t="shared" si="280"/>
        <v>theater</v>
      </c>
      <c r="R2995" t="str">
        <f t="shared" si="281"/>
        <v>spaces</v>
      </c>
      <c r="S2995" s="10">
        <f t="shared" si="278"/>
        <v>42390.838738425926</v>
      </c>
      <c r="T2995" s="10">
        <f t="shared" si="279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6">
        <f t="shared" si="276"/>
        <v>23.28</v>
      </c>
      <c r="N2996" t="b">
        <v>1</v>
      </c>
      <c r="O2996" t="s">
        <v>8303</v>
      </c>
      <c r="P2996">
        <f t="shared" si="277"/>
        <v>458</v>
      </c>
      <c r="Q2996" t="str">
        <f t="shared" si="280"/>
        <v>theater</v>
      </c>
      <c r="R2996" t="str">
        <f t="shared" si="281"/>
        <v>spaces</v>
      </c>
      <c r="S2996" s="10">
        <f t="shared" si="278"/>
        <v>41885.478842592594</v>
      </c>
      <c r="T2996" s="10">
        <f t="shared" si="279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6">
        <f t="shared" si="276"/>
        <v>63.23</v>
      </c>
      <c r="N2997" t="b">
        <v>1</v>
      </c>
      <c r="O2997" t="s">
        <v>8303</v>
      </c>
      <c r="P2997">
        <f t="shared" si="277"/>
        <v>105</v>
      </c>
      <c r="Q2997" t="str">
        <f t="shared" si="280"/>
        <v>theater</v>
      </c>
      <c r="R2997" t="str">
        <f t="shared" si="281"/>
        <v>spaces</v>
      </c>
      <c r="S2997" s="10">
        <f t="shared" si="278"/>
        <v>42724.665173611109</v>
      </c>
      <c r="T2997" s="10">
        <f t="shared" si="279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6">
        <f t="shared" si="276"/>
        <v>153.52000000000001</v>
      </c>
      <c r="N2998" t="b">
        <v>1</v>
      </c>
      <c r="O2998" t="s">
        <v>8303</v>
      </c>
      <c r="P2998">
        <f t="shared" si="277"/>
        <v>172</v>
      </c>
      <c r="Q2998" t="str">
        <f t="shared" si="280"/>
        <v>theater</v>
      </c>
      <c r="R2998" t="str">
        <f t="shared" si="281"/>
        <v>spaces</v>
      </c>
      <c r="S2998" s="10">
        <f t="shared" si="278"/>
        <v>42090.912500000006</v>
      </c>
      <c r="T2998" s="10">
        <f t="shared" si="279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6">
        <f t="shared" si="276"/>
        <v>90.2</v>
      </c>
      <c r="N2999" t="b">
        <v>1</v>
      </c>
      <c r="O2999" t="s">
        <v>8303</v>
      </c>
      <c r="P2999">
        <f t="shared" si="277"/>
        <v>104</v>
      </c>
      <c r="Q2999" t="str">
        <f t="shared" si="280"/>
        <v>theater</v>
      </c>
      <c r="R2999" t="str">
        <f t="shared" si="281"/>
        <v>spaces</v>
      </c>
      <c r="S2999" s="10">
        <f t="shared" si="278"/>
        <v>42775.733715277776</v>
      </c>
      <c r="T2999" s="10">
        <f t="shared" si="279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6">
        <f t="shared" si="276"/>
        <v>118.97</v>
      </c>
      <c r="N3000" t="b">
        <v>1</v>
      </c>
      <c r="O3000" t="s">
        <v>8303</v>
      </c>
      <c r="P3000">
        <f t="shared" si="277"/>
        <v>103</v>
      </c>
      <c r="Q3000" t="str">
        <f t="shared" si="280"/>
        <v>theater</v>
      </c>
      <c r="R3000" t="str">
        <f t="shared" si="281"/>
        <v>spaces</v>
      </c>
      <c r="S3000" s="10">
        <f t="shared" si="278"/>
        <v>41778.193622685183</v>
      </c>
      <c r="T3000" s="10">
        <f t="shared" si="279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6">
        <f t="shared" si="276"/>
        <v>80.25</v>
      </c>
      <c r="N3001" t="b">
        <v>1</v>
      </c>
      <c r="O3001" t="s">
        <v>8303</v>
      </c>
      <c r="P3001">
        <f t="shared" si="277"/>
        <v>119</v>
      </c>
      <c r="Q3001" t="str">
        <f t="shared" si="280"/>
        <v>theater</v>
      </c>
      <c r="R3001" t="str">
        <f t="shared" si="281"/>
        <v>spaces</v>
      </c>
      <c r="S3001" s="10">
        <f t="shared" si="278"/>
        <v>42780.740277777775</v>
      </c>
      <c r="T3001" s="10">
        <f t="shared" si="279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6">
        <f t="shared" si="276"/>
        <v>62.5</v>
      </c>
      <c r="N3002" t="b">
        <v>1</v>
      </c>
      <c r="O3002" t="s">
        <v>8303</v>
      </c>
      <c r="P3002">
        <f t="shared" si="277"/>
        <v>100</v>
      </c>
      <c r="Q3002" t="str">
        <f t="shared" si="280"/>
        <v>theater</v>
      </c>
      <c r="R3002" t="str">
        <f t="shared" si="281"/>
        <v>spaces</v>
      </c>
      <c r="S3002" s="10">
        <f t="shared" si="278"/>
        <v>42752.827199074076</v>
      </c>
      <c r="T3002" s="10">
        <f t="shared" si="279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6">
        <f t="shared" si="276"/>
        <v>131.38</v>
      </c>
      <c r="N3003" t="b">
        <v>1</v>
      </c>
      <c r="O3003" t="s">
        <v>8303</v>
      </c>
      <c r="P3003">
        <f t="shared" si="277"/>
        <v>319</v>
      </c>
      <c r="Q3003" t="str">
        <f t="shared" si="280"/>
        <v>theater</v>
      </c>
      <c r="R3003" t="str">
        <f t="shared" si="281"/>
        <v>spaces</v>
      </c>
      <c r="S3003" s="10">
        <f t="shared" si="278"/>
        <v>42534.895625000005</v>
      </c>
      <c r="T3003" s="10">
        <f t="shared" si="279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6">
        <f t="shared" si="276"/>
        <v>73.03</v>
      </c>
      <c r="N3004" t="b">
        <v>1</v>
      </c>
      <c r="O3004" t="s">
        <v>8303</v>
      </c>
      <c r="P3004">
        <f t="shared" si="277"/>
        <v>109</v>
      </c>
      <c r="Q3004" t="str">
        <f t="shared" si="280"/>
        <v>theater</v>
      </c>
      <c r="R3004" t="str">
        <f t="shared" si="281"/>
        <v>spaces</v>
      </c>
      <c r="S3004" s="10">
        <f t="shared" si="278"/>
        <v>41239.83625</v>
      </c>
      <c r="T3004" s="10">
        <f t="shared" si="279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6">
        <f t="shared" si="276"/>
        <v>178.53</v>
      </c>
      <c r="N3005" t="b">
        <v>1</v>
      </c>
      <c r="O3005" t="s">
        <v>8303</v>
      </c>
      <c r="P3005">
        <f t="shared" si="277"/>
        <v>101</v>
      </c>
      <c r="Q3005" t="str">
        <f t="shared" si="280"/>
        <v>theater</v>
      </c>
      <c r="R3005" t="str">
        <f t="shared" si="281"/>
        <v>spaces</v>
      </c>
      <c r="S3005" s="10">
        <f t="shared" si="278"/>
        <v>42398.849259259259</v>
      </c>
      <c r="T3005" s="10">
        <f t="shared" si="279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6">
        <f t="shared" si="276"/>
        <v>162.91</v>
      </c>
      <c r="N3006" t="b">
        <v>1</v>
      </c>
      <c r="O3006" t="s">
        <v>8303</v>
      </c>
      <c r="P3006">
        <f t="shared" si="277"/>
        <v>113</v>
      </c>
      <c r="Q3006" t="str">
        <f t="shared" si="280"/>
        <v>theater</v>
      </c>
      <c r="R3006" t="str">
        <f t="shared" si="281"/>
        <v>spaces</v>
      </c>
      <c r="S3006" s="10">
        <f t="shared" si="278"/>
        <v>41928.881064814814</v>
      </c>
      <c r="T3006" s="10">
        <f t="shared" si="279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6">
        <f t="shared" si="276"/>
        <v>108.24</v>
      </c>
      <c r="N3007" t="b">
        <v>1</v>
      </c>
      <c r="O3007" t="s">
        <v>8303</v>
      </c>
      <c r="P3007">
        <f t="shared" si="277"/>
        <v>120</v>
      </c>
      <c r="Q3007" t="str">
        <f t="shared" si="280"/>
        <v>theater</v>
      </c>
      <c r="R3007" t="str">
        <f t="shared" si="281"/>
        <v>spaces</v>
      </c>
      <c r="S3007" s="10">
        <f t="shared" si="278"/>
        <v>41888.674826388888</v>
      </c>
      <c r="T3007" s="10">
        <f t="shared" si="279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6">
        <f t="shared" si="276"/>
        <v>88.87</v>
      </c>
      <c r="N3008" t="b">
        <v>1</v>
      </c>
      <c r="O3008" t="s">
        <v>8303</v>
      </c>
      <c r="P3008">
        <f t="shared" si="277"/>
        <v>108</v>
      </c>
      <c r="Q3008" t="str">
        <f t="shared" si="280"/>
        <v>theater</v>
      </c>
      <c r="R3008" t="str">
        <f t="shared" si="281"/>
        <v>spaces</v>
      </c>
      <c r="S3008" s="10">
        <f t="shared" si="278"/>
        <v>41957.756840277783</v>
      </c>
      <c r="T3008" s="10">
        <f t="shared" si="279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6">
        <f t="shared" si="276"/>
        <v>54</v>
      </c>
      <c r="N3009" t="b">
        <v>1</v>
      </c>
      <c r="O3009" t="s">
        <v>8303</v>
      </c>
      <c r="P3009">
        <f t="shared" si="277"/>
        <v>180</v>
      </c>
      <c r="Q3009" t="str">
        <f t="shared" si="280"/>
        <v>theater</v>
      </c>
      <c r="R3009" t="str">
        <f t="shared" si="281"/>
        <v>spaces</v>
      </c>
      <c r="S3009" s="10">
        <f t="shared" si="278"/>
        <v>42098.216238425928</v>
      </c>
      <c r="T3009" s="10">
        <f t="shared" si="279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6">
        <f t="shared" ref="M3010:M3073" si="282">ROUND(SUM(E3010/L3010),2)</f>
        <v>116.73</v>
      </c>
      <c r="N3010" t="b">
        <v>1</v>
      </c>
      <c r="O3010" t="s">
        <v>8303</v>
      </c>
      <c r="P3010">
        <f t="shared" ref="P3010:P3073" si="283">+ROUND(SUM(E3010/D3010)*100,0)</f>
        <v>101</v>
      </c>
      <c r="Q3010" t="str">
        <f t="shared" si="280"/>
        <v>theater</v>
      </c>
      <c r="R3010" t="str">
        <f t="shared" si="281"/>
        <v>spaces</v>
      </c>
      <c r="S3010" s="10">
        <f t="shared" ref="S3010:S3073" si="284">(((J3010/60)/60)/24)+DATE(1970,1,1)</f>
        <v>42360.212025462963</v>
      </c>
      <c r="T3010" s="10">
        <f t="shared" ref="T3010:T3073" si="285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6">
        <f t="shared" si="282"/>
        <v>233.9</v>
      </c>
      <c r="N3011" t="b">
        <v>1</v>
      </c>
      <c r="O3011" t="s">
        <v>8303</v>
      </c>
      <c r="P3011">
        <f t="shared" si="283"/>
        <v>120</v>
      </c>
      <c r="Q3011" t="str">
        <f t="shared" ref="Q3011:Q3074" si="286">LEFT(O3011,FIND("/",O3011)-1)</f>
        <v>theater</v>
      </c>
      <c r="R3011" t="str">
        <f t="shared" ref="R3011:R3074" si="287">RIGHT(O3011,LEN(O3011)-FIND("/",O3011))</f>
        <v>spaces</v>
      </c>
      <c r="S3011" s="10">
        <f t="shared" si="284"/>
        <v>41939.569907407407</v>
      </c>
      <c r="T3011" s="10">
        <f t="shared" si="285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6">
        <f t="shared" si="282"/>
        <v>158</v>
      </c>
      <c r="N3012" t="b">
        <v>1</v>
      </c>
      <c r="O3012" t="s">
        <v>8303</v>
      </c>
      <c r="P3012">
        <f t="shared" si="283"/>
        <v>158</v>
      </c>
      <c r="Q3012" t="str">
        <f t="shared" si="286"/>
        <v>theater</v>
      </c>
      <c r="R3012" t="str">
        <f t="shared" si="287"/>
        <v>spaces</v>
      </c>
      <c r="S3012" s="10">
        <f t="shared" si="284"/>
        <v>41996.832395833335</v>
      </c>
      <c r="T3012" s="10">
        <f t="shared" si="285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6">
        <f t="shared" si="282"/>
        <v>14.84</v>
      </c>
      <c r="N3013" t="b">
        <v>1</v>
      </c>
      <c r="O3013" t="s">
        <v>8303</v>
      </c>
      <c r="P3013">
        <f t="shared" si="283"/>
        <v>124</v>
      </c>
      <c r="Q3013" t="str">
        <f t="shared" si="286"/>
        <v>theater</v>
      </c>
      <c r="R3013" t="str">
        <f t="shared" si="287"/>
        <v>spaces</v>
      </c>
      <c r="S3013" s="10">
        <f t="shared" si="284"/>
        <v>42334.468935185185</v>
      </c>
      <c r="T3013" s="10">
        <f t="shared" si="285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6">
        <f t="shared" si="282"/>
        <v>85.18</v>
      </c>
      <c r="N3014" t="b">
        <v>1</v>
      </c>
      <c r="O3014" t="s">
        <v>8303</v>
      </c>
      <c r="P3014">
        <f t="shared" si="283"/>
        <v>117</v>
      </c>
      <c r="Q3014" t="str">
        <f t="shared" si="286"/>
        <v>theater</v>
      </c>
      <c r="R3014" t="str">
        <f t="shared" si="287"/>
        <v>spaces</v>
      </c>
      <c r="S3014" s="10">
        <f t="shared" si="284"/>
        <v>42024.702893518523</v>
      </c>
      <c r="T3014" s="10">
        <f t="shared" si="285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6">
        <f t="shared" si="282"/>
        <v>146.69</v>
      </c>
      <c r="N3015" t="b">
        <v>1</v>
      </c>
      <c r="O3015" t="s">
        <v>8303</v>
      </c>
      <c r="P3015">
        <f t="shared" si="283"/>
        <v>157</v>
      </c>
      <c r="Q3015" t="str">
        <f t="shared" si="286"/>
        <v>theater</v>
      </c>
      <c r="R3015" t="str">
        <f t="shared" si="287"/>
        <v>spaces</v>
      </c>
      <c r="S3015" s="10">
        <f t="shared" si="284"/>
        <v>42146.836215277777</v>
      </c>
      <c r="T3015" s="10">
        <f t="shared" si="285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6">
        <f t="shared" si="282"/>
        <v>50.76</v>
      </c>
      <c r="N3016" t="b">
        <v>1</v>
      </c>
      <c r="O3016" t="s">
        <v>8303</v>
      </c>
      <c r="P3016">
        <f t="shared" si="283"/>
        <v>113</v>
      </c>
      <c r="Q3016" t="str">
        <f t="shared" si="286"/>
        <v>theater</v>
      </c>
      <c r="R3016" t="str">
        <f t="shared" si="287"/>
        <v>spaces</v>
      </c>
      <c r="S3016" s="10">
        <f t="shared" si="284"/>
        <v>41920.123611111114</v>
      </c>
      <c r="T3016" s="10">
        <f t="shared" si="285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6">
        <f t="shared" si="282"/>
        <v>87.7</v>
      </c>
      <c r="N3017" t="b">
        <v>1</v>
      </c>
      <c r="O3017" t="s">
        <v>8303</v>
      </c>
      <c r="P3017">
        <f t="shared" si="283"/>
        <v>103</v>
      </c>
      <c r="Q3017" t="str">
        <f t="shared" si="286"/>
        <v>theater</v>
      </c>
      <c r="R3017" t="str">
        <f t="shared" si="287"/>
        <v>spaces</v>
      </c>
      <c r="S3017" s="10">
        <f t="shared" si="284"/>
        <v>41785.72729166667</v>
      </c>
      <c r="T3017" s="10">
        <f t="shared" si="285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6">
        <f t="shared" si="282"/>
        <v>242.28</v>
      </c>
      <c r="N3018" t="b">
        <v>1</v>
      </c>
      <c r="O3018" t="s">
        <v>8303</v>
      </c>
      <c r="P3018">
        <f t="shared" si="283"/>
        <v>103</v>
      </c>
      <c r="Q3018" t="str">
        <f t="shared" si="286"/>
        <v>theater</v>
      </c>
      <c r="R3018" t="str">
        <f t="shared" si="287"/>
        <v>spaces</v>
      </c>
      <c r="S3018" s="10">
        <f t="shared" si="284"/>
        <v>41778.548055555555</v>
      </c>
      <c r="T3018" s="10">
        <f t="shared" si="285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6">
        <f t="shared" si="282"/>
        <v>146.44999999999999</v>
      </c>
      <c r="N3019" t="b">
        <v>1</v>
      </c>
      <c r="O3019" t="s">
        <v>8303</v>
      </c>
      <c r="P3019">
        <f t="shared" si="283"/>
        <v>106</v>
      </c>
      <c r="Q3019" t="str">
        <f t="shared" si="286"/>
        <v>theater</v>
      </c>
      <c r="R3019" t="str">
        <f t="shared" si="287"/>
        <v>spaces</v>
      </c>
      <c r="S3019" s="10">
        <f t="shared" si="284"/>
        <v>41841.850034722222</v>
      </c>
      <c r="T3019" s="10">
        <f t="shared" si="285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6">
        <f t="shared" si="282"/>
        <v>103.17</v>
      </c>
      <c r="N3020" t="b">
        <v>1</v>
      </c>
      <c r="O3020" t="s">
        <v>8303</v>
      </c>
      <c r="P3020">
        <f t="shared" si="283"/>
        <v>101</v>
      </c>
      <c r="Q3020" t="str">
        <f t="shared" si="286"/>
        <v>theater</v>
      </c>
      <c r="R3020" t="str">
        <f t="shared" si="287"/>
        <v>spaces</v>
      </c>
      <c r="S3020" s="10">
        <f t="shared" si="284"/>
        <v>42163.29833333334</v>
      </c>
      <c r="T3020" s="10">
        <f t="shared" si="285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6">
        <f t="shared" si="282"/>
        <v>80.459999999999994</v>
      </c>
      <c r="N3021" t="b">
        <v>1</v>
      </c>
      <c r="O3021" t="s">
        <v>8303</v>
      </c>
      <c r="P3021">
        <f t="shared" si="283"/>
        <v>121</v>
      </c>
      <c r="Q3021" t="str">
        <f t="shared" si="286"/>
        <v>theater</v>
      </c>
      <c r="R3021" t="str">
        <f t="shared" si="287"/>
        <v>spaces</v>
      </c>
      <c r="S3021" s="10">
        <f t="shared" si="284"/>
        <v>41758.833564814813</v>
      </c>
      <c r="T3021" s="10">
        <f t="shared" si="285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6">
        <f t="shared" si="282"/>
        <v>234.67</v>
      </c>
      <c r="N3022" t="b">
        <v>1</v>
      </c>
      <c r="O3022" t="s">
        <v>8303</v>
      </c>
      <c r="P3022">
        <f t="shared" si="283"/>
        <v>101</v>
      </c>
      <c r="Q3022" t="str">
        <f t="shared" si="286"/>
        <v>theater</v>
      </c>
      <c r="R3022" t="str">
        <f t="shared" si="287"/>
        <v>spaces</v>
      </c>
      <c r="S3022" s="10">
        <f t="shared" si="284"/>
        <v>42170.846446759257</v>
      </c>
      <c r="T3022" s="10">
        <f t="shared" si="285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6">
        <f t="shared" si="282"/>
        <v>50.69</v>
      </c>
      <c r="N3023" t="b">
        <v>1</v>
      </c>
      <c r="O3023" t="s">
        <v>8303</v>
      </c>
      <c r="P3023">
        <f t="shared" si="283"/>
        <v>116</v>
      </c>
      <c r="Q3023" t="str">
        <f t="shared" si="286"/>
        <v>theater</v>
      </c>
      <c r="R3023" t="str">
        <f t="shared" si="287"/>
        <v>spaces</v>
      </c>
      <c r="S3023" s="10">
        <f t="shared" si="284"/>
        <v>42660.618854166663</v>
      </c>
      <c r="T3023" s="10">
        <f t="shared" si="285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6">
        <f t="shared" si="282"/>
        <v>162.71</v>
      </c>
      <c r="N3024" t="b">
        <v>1</v>
      </c>
      <c r="O3024" t="s">
        <v>8303</v>
      </c>
      <c r="P3024">
        <f t="shared" si="283"/>
        <v>101</v>
      </c>
      <c r="Q3024" t="str">
        <f t="shared" si="286"/>
        <v>theater</v>
      </c>
      <c r="R3024" t="str">
        <f t="shared" si="287"/>
        <v>spaces</v>
      </c>
      <c r="S3024" s="10">
        <f t="shared" si="284"/>
        <v>42564.95380787037</v>
      </c>
      <c r="T3024" s="10">
        <f t="shared" si="285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6">
        <f t="shared" si="282"/>
        <v>120.17</v>
      </c>
      <c r="N3025" t="b">
        <v>1</v>
      </c>
      <c r="O3025" t="s">
        <v>8303</v>
      </c>
      <c r="P3025">
        <f t="shared" si="283"/>
        <v>103</v>
      </c>
      <c r="Q3025" t="str">
        <f t="shared" si="286"/>
        <v>theater</v>
      </c>
      <c r="R3025" t="str">
        <f t="shared" si="287"/>
        <v>spaces</v>
      </c>
      <c r="S3025" s="10">
        <f t="shared" si="284"/>
        <v>42121.675763888896</v>
      </c>
      <c r="T3025" s="10">
        <f t="shared" si="285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6">
        <f t="shared" si="282"/>
        <v>67.7</v>
      </c>
      <c r="N3026" t="b">
        <v>1</v>
      </c>
      <c r="O3026" t="s">
        <v>8303</v>
      </c>
      <c r="P3026">
        <f t="shared" si="283"/>
        <v>246</v>
      </c>
      <c r="Q3026" t="str">
        <f t="shared" si="286"/>
        <v>theater</v>
      </c>
      <c r="R3026" t="str">
        <f t="shared" si="287"/>
        <v>spaces</v>
      </c>
      <c r="S3026" s="10">
        <f t="shared" si="284"/>
        <v>41158.993923611109</v>
      </c>
      <c r="T3026" s="10">
        <f t="shared" si="285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6">
        <f t="shared" si="282"/>
        <v>52.1</v>
      </c>
      <c r="N3027" t="b">
        <v>1</v>
      </c>
      <c r="O3027" t="s">
        <v>8303</v>
      </c>
      <c r="P3027">
        <f t="shared" si="283"/>
        <v>302</v>
      </c>
      <c r="Q3027" t="str">
        <f t="shared" si="286"/>
        <v>theater</v>
      </c>
      <c r="R3027" t="str">
        <f t="shared" si="287"/>
        <v>spaces</v>
      </c>
      <c r="S3027" s="10">
        <f t="shared" si="284"/>
        <v>41761.509409722225</v>
      </c>
      <c r="T3027" s="10">
        <f t="shared" si="285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6">
        <f t="shared" si="282"/>
        <v>51.6</v>
      </c>
      <c r="N3028" t="b">
        <v>1</v>
      </c>
      <c r="O3028" t="s">
        <v>8303</v>
      </c>
      <c r="P3028">
        <f t="shared" si="283"/>
        <v>143</v>
      </c>
      <c r="Q3028" t="str">
        <f t="shared" si="286"/>
        <v>theater</v>
      </c>
      <c r="R3028" t="str">
        <f t="shared" si="287"/>
        <v>spaces</v>
      </c>
      <c r="S3028" s="10">
        <f t="shared" si="284"/>
        <v>42783.459398148145</v>
      </c>
      <c r="T3028" s="10">
        <f t="shared" si="285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6">
        <f t="shared" si="282"/>
        <v>164.3</v>
      </c>
      <c r="N3029" t="b">
        <v>1</v>
      </c>
      <c r="O3029" t="s">
        <v>8303</v>
      </c>
      <c r="P3029">
        <f t="shared" si="283"/>
        <v>131</v>
      </c>
      <c r="Q3029" t="str">
        <f t="shared" si="286"/>
        <v>theater</v>
      </c>
      <c r="R3029" t="str">
        <f t="shared" si="287"/>
        <v>spaces</v>
      </c>
      <c r="S3029" s="10">
        <f t="shared" si="284"/>
        <v>42053.704293981486</v>
      </c>
      <c r="T3029" s="10">
        <f t="shared" si="285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6">
        <f t="shared" si="282"/>
        <v>84.86</v>
      </c>
      <c r="N3030" t="b">
        <v>1</v>
      </c>
      <c r="O3030" t="s">
        <v>8303</v>
      </c>
      <c r="P3030">
        <f t="shared" si="283"/>
        <v>168</v>
      </c>
      <c r="Q3030" t="str">
        <f t="shared" si="286"/>
        <v>theater</v>
      </c>
      <c r="R3030" t="str">
        <f t="shared" si="287"/>
        <v>spaces</v>
      </c>
      <c r="S3030" s="10">
        <f t="shared" si="284"/>
        <v>42567.264178240745</v>
      </c>
      <c r="T3030" s="10">
        <f t="shared" si="285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6">
        <f t="shared" si="282"/>
        <v>94.55</v>
      </c>
      <c r="N3031" t="b">
        <v>1</v>
      </c>
      <c r="O3031" t="s">
        <v>8303</v>
      </c>
      <c r="P3031">
        <f t="shared" si="283"/>
        <v>110</v>
      </c>
      <c r="Q3031" t="str">
        <f t="shared" si="286"/>
        <v>theater</v>
      </c>
      <c r="R3031" t="str">
        <f t="shared" si="287"/>
        <v>spaces</v>
      </c>
      <c r="S3031" s="10">
        <f t="shared" si="284"/>
        <v>41932.708877314813</v>
      </c>
      <c r="T3031" s="10">
        <f t="shared" si="285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6">
        <f t="shared" si="282"/>
        <v>45.54</v>
      </c>
      <c r="N3032" t="b">
        <v>1</v>
      </c>
      <c r="O3032" t="s">
        <v>8303</v>
      </c>
      <c r="P3032">
        <f t="shared" si="283"/>
        <v>107</v>
      </c>
      <c r="Q3032" t="str">
        <f t="shared" si="286"/>
        <v>theater</v>
      </c>
      <c r="R3032" t="str">
        <f t="shared" si="287"/>
        <v>spaces</v>
      </c>
      <c r="S3032" s="10">
        <f t="shared" si="284"/>
        <v>42233.747349537036</v>
      </c>
      <c r="T3032" s="10">
        <f t="shared" si="285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6">
        <f t="shared" si="282"/>
        <v>51.72</v>
      </c>
      <c r="N3033" t="b">
        <v>1</v>
      </c>
      <c r="O3033" t="s">
        <v>8303</v>
      </c>
      <c r="P3033">
        <f t="shared" si="283"/>
        <v>100</v>
      </c>
      <c r="Q3033" t="str">
        <f t="shared" si="286"/>
        <v>theater</v>
      </c>
      <c r="R3033" t="str">
        <f t="shared" si="287"/>
        <v>spaces</v>
      </c>
      <c r="S3033" s="10">
        <f t="shared" si="284"/>
        <v>42597.882488425923</v>
      </c>
      <c r="T3033" s="10">
        <f t="shared" si="285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6">
        <f t="shared" si="282"/>
        <v>50.88</v>
      </c>
      <c r="N3034" t="b">
        <v>1</v>
      </c>
      <c r="O3034" t="s">
        <v>8303</v>
      </c>
      <c r="P3034">
        <f t="shared" si="283"/>
        <v>127</v>
      </c>
      <c r="Q3034" t="str">
        <f t="shared" si="286"/>
        <v>theater</v>
      </c>
      <c r="R3034" t="str">
        <f t="shared" si="287"/>
        <v>spaces</v>
      </c>
      <c r="S3034" s="10">
        <f t="shared" si="284"/>
        <v>42228.044664351852</v>
      </c>
      <c r="T3034" s="10">
        <f t="shared" si="285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6">
        <f t="shared" si="282"/>
        <v>191.13</v>
      </c>
      <c r="N3035" t="b">
        <v>1</v>
      </c>
      <c r="O3035" t="s">
        <v>8303</v>
      </c>
      <c r="P3035">
        <f t="shared" si="283"/>
        <v>147</v>
      </c>
      <c r="Q3035" t="str">
        <f t="shared" si="286"/>
        <v>theater</v>
      </c>
      <c r="R3035" t="str">
        <f t="shared" si="287"/>
        <v>spaces</v>
      </c>
      <c r="S3035" s="10">
        <f t="shared" si="284"/>
        <v>42570.110243055555</v>
      </c>
      <c r="T3035" s="10">
        <f t="shared" si="285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6">
        <f t="shared" si="282"/>
        <v>89.31</v>
      </c>
      <c r="N3036" t="b">
        <v>1</v>
      </c>
      <c r="O3036" t="s">
        <v>8303</v>
      </c>
      <c r="P3036">
        <f t="shared" si="283"/>
        <v>113</v>
      </c>
      <c r="Q3036" t="str">
        <f t="shared" si="286"/>
        <v>theater</v>
      </c>
      <c r="R3036" t="str">
        <f t="shared" si="287"/>
        <v>spaces</v>
      </c>
      <c r="S3036" s="10">
        <f t="shared" si="284"/>
        <v>42644.535358796296</v>
      </c>
      <c r="T3036" s="10">
        <f t="shared" si="285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6">
        <f t="shared" si="282"/>
        <v>88.59</v>
      </c>
      <c r="N3037" t="b">
        <v>1</v>
      </c>
      <c r="O3037" t="s">
        <v>8303</v>
      </c>
      <c r="P3037">
        <f t="shared" si="283"/>
        <v>109</v>
      </c>
      <c r="Q3037" t="str">
        <f t="shared" si="286"/>
        <v>theater</v>
      </c>
      <c r="R3037" t="str">
        <f t="shared" si="287"/>
        <v>spaces</v>
      </c>
      <c r="S3037" s="10">
        <f t="shared" si="284"/>
        <v>41368.560289351852</v>
      </c>
      <c r="T3037" s="10">
        <f t="shared" si="285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6">
        <f t="shared" si="282"/>
        <v>96.3</v>
      </c>
      <c r="N3038" t="b">
        <v>1</v>
      </c>
      <c r="O3038" t="s">
        <v>8303</v>
      </c>
      <c r="P3038">
        <f t="shared" si="283"/>
        <v>127</v>
      </c>
      <c r="Q3038" t="str">
        <f t="shared" si="286"/>
        <v>theater</v>
      </c>
      <c r="R3038" t="str">
        <f t="shared" si="287"/>
        <v>spaces</v>
      </c>
      <c r="S3038" s="10">
        <f t="shared" si="284"/>
        <v>41466.785231481481</v>
      </c>
      <c r="T3038" s="10">
        <f t="shared" si="285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6">
        <f t="shared" si="282"/>
        <v>33.31</v>
      </c>
      <c r="N3039" t="b">
        <v>1</v>
      </c>
      <c r="O3039" t="s">
        <v>8303</v>
      </c>
      <c r="P3039">
        <f t="shared" si="283"/>
        <v>213</v>
      </c>
      <c r="Q3039" t="str">
        <f t="shared" si="286"/>
        <v>theater</v>
      </c>
      <c r="R3039" t="str">
        <f t="shared" si="287"/>
        <v>spaces</v>
      </c>
      <c r="S3039" s="10">
        <f t="shared" si="284"/>
        <v>40378.893206018518</v>
      </c>
      <c r="T3039" s="10">
        <f t="shared" si="285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6">
        <f t="shared" si="282"/>
        <v>37.22</v>
      </c>
      <c r="N3040" t="b">
        <v>1</v>
      </c>
      <c r="O3040" t="s">
        <v>8303</v>
      </c>
      <c r="P3040">
        <f t="shared" si="283"/>
        <v>101</v>
      </c>
      <c r="Q3040" t="str">
        <f t="shared" si="286"/>
        <v>theater</v>
      </c>
      <c r="R3040" t="str">
        <f t="shared" si="287"/>
        <v>spaces</v>
      </c>
      <c r="S3040" s="10">
        <f t="shared" si="284"/>
        <v>42373.252280092594</v>
      </c>
      <c r="T3040" s="10">
        <f t="shared" si="285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6">
        <f t="shared" si="282"/>
        <v>92.13</v>
      </c>
      <c r="N3041" t="b">
        <v>1</v>
      </c>
      <c r="O3041" t="s">
        <v>8303</v>
      </c>
      <c r="P3041">
        <f t="shared" si="283"/>
        <v>109</v>
      </c>
      <c r="Q3041" t="str">
        <f t="shared" si="286"/>
        <v>theater</v>
      </c>
      <c r="R3041" t="str">
        <f t="shared" si="287"/>
        <v>spaces</v>
      </c>
      <c r="S3041" s="10">
        <f t="shared" si="284"/>
        <v>41610.794421296298</v>
      </c>
      <c r="T3041" s="10">
        <f t="shared" si="285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6">
        <f t="shared" si="282"/>
        <v>76.790000000000006</v>
      </c>
      <c r="N3042" t="b">
        <v>1</v>
      </c>
      <c r="O3042" t="s">
        <v>8303</v>
      </c>
      <c r="P3042">
        <f t="shared" si="283"/>
        <v>108</v>
      </c>
      <c r="Q3042" t="str">
        <f t="shared" si="286"/>
        <v>theater</v>
      </c>
      <c r="R3042" t="str">
        <f t="shared" si="287"/>
        <v>spaces</v>
      </c>
      <c r="S3042" s="10">
        <f t="shared" si="284"/>
        <v>42177.791909722218</v>
      </c>
      <c r="T3042" s="10">
        <f t="shared" si="285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6">
        <f t="shared" si="282"/>
        <v>96.53</v>
      </c>
      <c r="N3043" t="b">
        <v>1</v>
      </c>
      <c r="O3043" t="s">
        <v>8303</v>
      </c>
      <c r="P3043">
        <f t="shared" si="283"/>
        <v>110</v>
      </c>
      <c r="Q3043" t="str">
        <f t="shared" si="286"/>
        <v>theater</v>
      </c>
      <c r="R3043" t="str">
        <f t="shared" si="287"/>
        <v>spaces</v>
      </c>
      <c r="S3043" s="10">
        <f t="shared" si="284"/>
        <v>42359.868611111116</v>
      </c>
      <c r="T3043" s="10">
        <f t="shared" si="285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6">
        <f t="shared" si="282"/>
        <v>51.89</v>
      </c>
      <c r="N3044" t="b">
        <v>1</v>
      </c>
      <c r="O3044" t="s">
        <v>8303</v>
      </c>
      <c r="P3044">
        <f t="shared" si="283"/>
        <v>128</v>
      </c>
      <c r="Q3044" t="str">
        <f t="shared" si="286"/>
        <v>theater</v>
      </c>
      <c r="R3044" t="str">
        <f t="shared" si="287"/>
        <v>spaces</v>
      </c>
      <c r="S3044" s="10">
        <f t="shared" si="284"/>
        <v>42253.688043981485</v>
      </c>
      <c r="T3044" s="10">
        <f t="shared" si="285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6">
        <f t="shared" si="282"/>
        <v>128.91</v>
      </c>
      <c r="N3045" t="b">
        <v>1</v>
      </c>
      <c r="O3045" t="s">
        <v>8303</v>
      </c>
      <c r="P3045">
        <f t="shared" si="283"/>
        <v>110</v>
      </c>
      <c r="Q3045" t="str">
        <f t="shared" si="286"/>
        <v>theater</v>
      </c>
      <c r="R3045" t="str">
        <f t="shared" si="287"/>
        <v>spaces</v>
      </c>
      <c r="S3045" s="10">
        <f t="shared" si="284"/>
        <v>42083.070590277777</v>
      </c>
      <c r="T3045" s="10">
        <f t="shared" si="285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6">
        <f t="shared" si="282"/>
        <v>84.11</v>
      </c>
      <c r="N3046" t="b">
        <v>1</v>
      </c>
      <c r="O3046" t="s">
        <v>8303</v>
      </c>
      <c r="P3046">
        <f t="shared" si="283"/>
        <v>109</v>
      </c>
      <c r="Q3046" t="str">
        <f t="shared" si="286"/>
        <v>theater</v>
      </c>
      <c r="R3046" t="str">
        <f t="shared" si="287"/>
        <v>spaces</v>
      </c>
      <c r="S3046" s="10">
        <f t="shared" si="284"/>
        <v>42387.7268287037</v>
      </c>
      <c r="T3046" s="10">
        <f t="shared" si="285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6">
        <f t="shared" si="282"/>
        <v>82.94</v>
      </c>
      <c r="N3047" t="b">
        <v>1</v>
      </c>
      <c r="O3047" t="s">
        <v>8303</v>
      </c>
      <c r="P3047">
        <f t="shared" si="283"/>
        <v>133</v>
      </c>
      <c r="Q3047" t="str">
        <f t="shared" si="286"/>
        <v>theater</v>
      </c>
      <c r="R3047" t="str">
        <f t="shared" si="287"/>
        <v>spaces</v>
      </c>
      <c r="S3047" s="10">
        <f t="shared" si="284"/>
        <v>41843.155729166669</v>
      </c>
      <c r="T3047" s="10">
        <f t="shared" si="285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6">
        <f t="shared" si="282"/>
        <v>259.95</v>
      </c>
      <c r="N3048" t="b">
        <v>1</v>
      </c>
      <c r="O3048" t="s">
        <v>8303</v>
      </c>
      <c r="P3048">
        <f t="shared" si="283"/>
        <v>191</v>
      </c>
      <c r="Q3048" t="str">
        <f t="shared" si="286"/>
        <v>theater</v>
      </c>
      <c r="R3048" t="str">
        <f t="shared" si="287"/>
        <v>spaces</v>
      </c>
      <c r="S3048" s="10">
        <f t="shared" si="284"/>
        <v>41862.803078703706</v>
      </c>
      <c r="T3048" s="10">
        <f t="shared" si="285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6">
        <f t="shared" si="282"/>
        <v>37.25</v>
      </c>
      <c r="N3049" t="b">
        <v>1</v>
      </c>
      <c r="O3049" t="s">
        <v>8303</v>
      </c>
      <c r="P3049">
        <f t="shared" si="283"/>
        <v>149</v>
      </c>
      <c r="Q3049" t="str">
        <f t="shared" si="286"/>
        <v>theater</v>
      </c>
      <c r="R3049" t="str">
        <f t="shared" si="287"/>
        <v>spaces</v>
      </c>
      <c r="S3049" s="10">
        <f t="shared" si="284"/>
        <v>42443.989050925928</v>
      </c>
      <c r="T3049" s="10">
        <f t="shared" si="285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6">
        <f t="shared" si="282"/>
        <v>177.02</v>
      </c>
      <c r="N3050" t="b">
        <v>1</v>
      </c>
      <c r="O3050" t="s">
        <v>8303</v>
      </c>
      <c r="P3050">
        <f t="shared" si="283"/>
        <v>166</v>
      </c>
      <c r="Q3050" t="str">
        <f t="shared" si="286"/>
        <v>theater</v>
      </c>
      <c r="R3050" t="str">
        <f t="shared" si="287"/>
        <v>spaces</v>
      </c>
      <c r="S3050" s="10">
        <f t="shared" si="284"/>
        <v>41975.901180555549</v>
      </c>
      <c r="T3050" s="10">
        <f t="shared" si="285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6">
        <f t="shared" si="282"/>
        <v>74.069999999999993</v>
      </c>
      <c r="N3051" t="b">
        <v>1</v>
      </c>
      <c r="O3051" t="s">
        <v>8303</v>
      </c>
      <c r="P3051">
        <f t="shared" si="283"/>
        <v>107</v>
      </c>
      <c r="Q3051" t="str">
        <f t="shared" si="286"/>
        <v>theater</v>
      </c>
      <c r="R3051" t="str">
        <f t="shared" si="287"/>
        <v>spaces</v>
      </c>
      <c r="S3051" s="10">
        <f t="shared" si="284"/>
        <v>42139.014525462961</v>
      </c>
      <c r="T3051" s="10">
        <f t="shared" si="285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6">
        <f t="shared" si="282"/>
        <v>70.67</v>
      </c>
      <c r="N3052" t="b">
        <v>1</v>
      </c>
      <c r="O3052" t="s">
        <v>8303</v>
      </c>
      <c r="P3052">
        <f t="shared" si="283"/>
        <v>106</v>
      </c>
      <c r="Q3052" t="str">
        <f t="shared" si="286"/>
        <v>theater</v>
      </c>
      <c r="R3052" t="str">
        <f t="shared" si="287"/>
        <v>spaces</v>
      </c>
      <c r="S3052" s="10">
        <f t="shared" si="284"/>
        <v>42465.16851851852</v>
      </c>
      <c r="T3052" s="10">
        <f t="shared" si="285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6">
        <f t="shared" si="282"/>
        <v>23.63</v>
      </c>
      <c r="N3053" t="b">
        <v>0</v>
      </c>
      <c r="O3053" t="s">
        <v>8303</v>
      </c>
      <c r="P3053">
        <f t="shared" si="283"/>
        <v>24</v>
      </c>
      <c r="Q3053" t="str">
        <f t="shared" si="286"/>
        <v>theater</v>
      </c>
      <c r="R3053" t="str">
        <f t="shared" si="287"/>
        <v>spaces</v>
      </c>
      <c r="S3053" s="10">
        <f t="shared" si="284"/>
        <v>42744.416030092587</v>
      </c>
      <c r="T3053" s="10">
        <f t="shared" si="285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6">
        <f t="shared" si="282"/>
        <v>37.5</v>
      </c>
      <c r="N3054" t="b">
        <v>0</v>
      </c>
      <c r="O3054" t="s">
        <v>8303</v>
      </c>
      <c r="P3054">
        <f t="shared" si="283"/>
        <v>0</v>
      </c>
      <c r="Q3054" t="str">
        <f t="shared" si="286"/>
        <v>theater</v>
      </c>
      <c r="R3054" t="str">
        <f t="shared" si="287"/>
        <v>spaces</v>
      </c>
      <c r="S3054" s="10">
        <f t="shared" si="284"/>
        <v>42122.670069444444</v>
      </c>
      <c r="T3054" s="10">
        <f t="shared" si="285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6">
        <f t="shared" si="282"/>
        <v>13.33</v>
      </c>
      <c r="N3055" t="b">
        <v>0</v>
      </c>
      <c r="O3055" t="s">
        <v>8303</v>
      </c>
      <c r="P3055">
        <f t="shared" si="283"/>
        <v>0</v>
      </c>
      <c r="Q3055" t="str">
        <f t="shared" si="286"/>
        <v>theater</v>
      </c>
      <c r="R3055" t="str">
        <f t="shared" si="287"/>
        <v>spaces</v>
      </c>
      <c r="S3055" s="10">
        <f t="shared" si="284"/>
        <v>41862.761724537035</v>
      </c>
      <c r="T3055" s="10">
        <f t="shared" si="285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6" t="e">
        <f t="shared" si="282"/>
        <v>#DIV/0!</v>
      </c>
      <c r="N3056" t="b">
        <v>0</v>
      </c>
      <c r="O3056" t="s">
        <v>8303</v>
      </c>
      <c r="P3056">
        <f t="shared" si="283"/>
        <v>0</v>
      </c>
      <c r="Q3056" t="str">
        <f t="shared" si="286"/>
        <v>theater</v>
      </c>
      <c r="R3056" t="str">
        <f t="shared" si="287"/>
        <v>spaces</v>
      </c>
      <c r="S3056" s="10">
        <f t="shared" si="284"/>
        <v>42027.832800925928</v>
      </c>
      <c r="T3056" s="10">
        <f t="shared" si="285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6">
        <f t="shared" si="282"/>
        <v>1</v>
      </c>
      <c r="N3057" t="b">
        <v>0</v>
      </c>
      <c r="O3057" t="s">
        <v>8303</v>
      </c>
      <c r="P3057">
        <f t="shared" si="283"/>
        <v>0</v>
      </c>
      <c r="Q3057" t="str">
        <f t="shared" si="286"/>
        <v>theater</v>
      </c>
      <c r="R3057" t="str">
        <f t="shared" si="287"/>
        <v>spaces</v>
      </c>
      <c r="S3057" s="10">
        <f t="shared" si="284"/>
        <v>41953.95821759259</v>
      </c>
      <c r="T3057" s="10">
        <f t="shared" si="285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6" t="e">
        <f t="shared" si="282"/>
        <v>#DIV/0!</v>
      </c>
      <c r="N3058" t="b">
        <v>0</v>
      </c>
      <c r="O3058" t="s">
        <v>8303</v>
      </c>
      <c r="P3058">
        <f t="shared" si="283"/>
        <v>0</v>
      </c>
      <c r="Q3058" t="str">
        <f t="shared" si="286"/>
        <v>theater</v>
      </c>
      <c r="R3058" t="str">
        <f t="shared" si="287"/>
        <v>spaces</v>
      </c>
      <c r="S3058" s="10">
        <f t="shared" si="284"/>
        <v>41851.636388888888</v>
      </c>
      <c r="T3058" s="10">
        <f t="shared" si="285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6" t="e">
        <f t="shared" si="282"/>
        <v>#DIV/0!</v>
      </c>
      <c r="N3059" t="b">
        <v>0</v>
      </c>
      <c r="O3059" t="s">
        <v>8303</v>
      </c>
      <c r="P3059">
        <f t="shared" si="283"/>
        <v>0</v>
      </c>
      <c r="Q3059" t="str">
        <f t="shared" si="286"/>
        <v>theater</v>
      </c>
      <c r="R3059" t="str">
        <f t="shared" si="287"/>
        <v>spaces</v>
      </c>
      <c r="S3059" s="10">
        <f t="shared" si="284"/>
        <v>42433.650590277779</v>
      </c>
      <c r="T3059" s="10">
        <f t="shared" si="285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6">
        <f t="shared" si="282"/>
        <v>1</v>
      </c>
      <c r="N3060" t="b">
        <v>0</v>
      </c>
      <c r="O3060" t="s">
        <v>8303</v>
      </c>
      <c r="P3060">
        <f t="shared" si="283"/>
        <v>0</v>
      </c>
      <c r="Q3060" t="str">
        <f t="shared" si="286"/>
        <v>theater</v>
      </c>
      <c r="R3060" t="str">
        <f t="shared" si="287"/>
        <v>spaces</v>
      </c>
      <c r="S3060" s="10">
        <f t="shared" si="284"/>
        <v>42460.374305555553</v>
      </c>
      <c r="T3060" s="10">
        <f t="shared" si="285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6">
        <f t="shared" si="282"/>
        <v>41</v>
      </c>
      <c r="N3061" t="b">
        <v>0</v>
      </c>
      <c r="O3061" t="s">
        <v>8303</v>
      </c>
      <c r="P3061">
        <f t="shared" si="283"/>
        <v>3</v>
      </c>
      <c r="Q3061" t="str">
        <f t="shared" si="286"/>
        <v>theater</v>
      </c>
      <c r="R3061" t="str">
        <f t="shared" si="287"/>
        <v>spaces</v>
      </c>
      <c r="S3061" s="10">
        <f t="shared" si="284"/>
        <v>41829.935717592591</v>
      </c>
      <c r="T3061" s="10">
        <f t="shared" si="285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6">
        <f t="shared" si="282"/>
        <v>55.83</v>
      </c>
      <c r="N3062" t="b">
        <v>0</v>
      </c>
      <c r="O3062" t="s">
        <v>8303</v>
      </c>
      <c r="P3062">
        <f t="shared" si="283"/>
        <v>0</v>
      </c>
      <c r="Q3062" t="str">
        <f t="shared" si="286"/>
        <v>theater</v>
      </c>
      <c r="R3062" t="str">
        <f t="shared" si="287"/>
        <v>spaces</v>
      </c>
      <c r="S3062" s="10">
        <f t="shared" si="284"/>
        <v>42245.274699074071</v>
      </c>
      <c r="T3062" s="10">
        <f t="shared" si="285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6" t="e">
        <f t="shared" si="282"/>
        <v>#DIV/0!</v>
      </c>
      <c r="N3063" t="b">
        <v>0</v>
      </c>
      <c r="O3063" t="s">
        <v>8303</v>
      </c>
      <c r="P3063">
        <f t="shared" si="283"/>
        <v>0</v>
      </c>
      <c r="Q3063" t="str">
        <f t="shared" si="286"/>
        <v>theater</v>
      </c>
      <c r="R3063" t="str">
        <f t="shared" si="287"/>
        <v>spaces</v>
      </c>
      <c r="S3063" s="10">
        <f t="shared" si="284"/>
        <v>41834.784120370372</v>
      </c>
      <c r="T3063" s="10">
        <f t="shared" si="285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6">
        <f t="shared" si="282"/>
        <v>99.76</v>
      </c>
      <c r="N3064" t="b">
        <v>0</v>
      </c>
      <c r="O3064" t="s">
        <v>8303</v>
      </c>
      <c r="P3064">
        <f t="shared" si="283"/>
        <v>67</v>
      </c>
      <c r="Q3064" t="str">
        <f t="shared" si="286"/>
        <v>theater</v>
      </c>
      <c r="R3064" t="str">
        <f t="shared" si="287"/>
        <v>spaces</v>
      </c>
      <c r="S3064" s="10">
        <f t="shared" si="284"/>
        <v>42248.535787037035</v>
      </c>
      <c r="T3064" s="10">
        <f t="shared" si="285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6">
        <f t="shared" si="282"/>
        <v>25.52</v>
      </c>
      <c r="N3065" t="b">
        <v>0</v>
      </c>
      <c r="O3065" t="s">
        <v>8303</v>
      </c>
      <c r="P3065">
        <f t="shared" si="283"/>
        <v>20</v>
      </c>
      <c r="Q3065" t="str">
        <f t="shared" si="286"/>
        <v>theater</v>
      </c>
      <c r="R3065" t="str">
        <f t="shared" si="287"/>
        <v>spaces</v>
      </c>
      <c r="S3065" s="10">
        <f t="shared" si="284"/>
        <v>42630.922893518517</v>
      </c>
      <c r="T3065" s="10">
        <f t="shared" si="285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6">
        <f t="shared" si="282"/>
        <v>117.65</v>
      </c>
      <c r="N3066" t="b">
        <v>0</v>
      </c>
      <c r="O3066" t="s">
        <v>8303</v>
      </c>
      <c r="P3066">
        <f t="shared" si="283"/>
        <v>11</v>
      </c>
      <c r="Q3066" t="str">
        <f t="shared" si="286"/>
        <v>theater</v>
      </c>
      <c r="R3066" t="str">
        <f t="shared" si="287"/>
        <v>spaces</v>
      </c>
      <c r="S3066" s="10">
        <f t="shared" si="284"/>
        <v>42299.130162037036</v>
      </c>
      <c r="T3066" s="10">
        <f t="shared" si="285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6">
        <f t="shared" si="282"/>
        <v>5</v>
      </c>
      <c r="N3067" t="b">
        <v>0</v>
      </c>
      <c r="O3067" t="s">
        <v>8303</v>
      </c>
      <c r="P3067">
        <f t="shared" si="283"/>
        <v>0</v>
      </c>
      <c r="Q3067" t="str">
        <f t="shared" si="286"/>
        <v>theater</v>
      </c>
      <c r="R3067" t="str">
        <f t="shared" si="287"/>
        <v>spaces</v>
      </c>
      <c r="S3067" s="10">
        <f t="shared" si="284"/>
        <v>41825.055231481485</v>
      </c>
      <c r="T3067" s="10">
        <f t="shared" si="285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6">
        <f t="shared" si="282"/>
        <v>2796.67</v>
      </c>
      <c r="N3068" t="b">
        <v>0</v>
      </c>
      <c r="O3068" t="s">
        <v>8303</v>
      </c>
      <c r="P3068">
        <f t="shared" si="283"/>
        <v>12</v>
      </c>
      <c r="Q3068" t="str">
        <f t="shared" si="286"/>
        <v>theater</v>
      </c>
      <c r="R3068" t="str">
        <f t="shared" si="287"/>
        <v>spaces</v>
      </c>
      <c r="S3068" s="10">
        <f t="shared" si="284"/>
        <v>42531.228437500002</v>
      </c>
      <c r="T3068" s="10">
        <f t="shared" si="285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6">
        <f t="shared" si="282"/>
        <v>200</v>
      </c>
      <c r="N3069" t="b">
        <v>0</v>
      </c>
      <c r="O3069" t="s">
        <v>8303</v>
      </c>
      <c r="P3069">
        <f t="shared" si="283"/>
        <v>3</v>
      </c>
      <c r="Q3069" t="str">
        <f t="shared" si="286"/>
        <v>theater</v>
      </c>
      <c r="R3069" t="str">
        <f t="shared" si="287"/>
        <v>spaces</v>
      </c>
      <c r="S3069" s="10">
        <f t="shared" si="284"/>
        <v>42226.938414351855</v>
      </c>
      <c r="T3069" s="10">
        <f t="shared" si="285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6">
        <f t="shared" si="282"/>
        <v>87.5</v>
      </c>
      <c r="N3070" t="b">
        <v>0</v>
      </c>
      <c r="O3070" t="s">
        <v>8303</v>
      </c>
      <c r="P3070">
        <f t="shared" si="283"/>
        <v>0</v>
      </c>
      <c r="Q3070" t="str">
        <f t="shared" si="286"/>
        <v>theater</v>
      </c>
      <c r="R3070" t="str">
        <f t="shared" si="287"/>
        <v>spaces</v>
      </c>
      <c r="S3070" s="10">
        <f t="shared" si="284"/>
        <v>42263.691574074073</v>
      </c>
      <c r="T3070" s="10">
        <f t="shared" si="285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6">
        <f t="shared" si="282"/>
        <v>20.14</v>
      </c>
      <c r="N3071" t="b">
        <v>0</v>
      </c>
      <c r="O3071" t="s">
        <v>8303</v>
      </c>
      <c r="P3071">
        <f t="shared" si="283"/>
        <v>14</v>
      </c>
      <c r="Q3071" t="str">
        <f t="shared" si="286"/>
        <v>theater</v>
      </c>
      <c r="R3071" t="str">
        <f t="shared" si="287"/>
        <v>spaces</v>
      </c>
      <c r="S3071" s="10">
        <f t="shared" si="284"/>
        <v>41957.833726851852</v>
      </c>
      <c r="T3071" s="10">
        <f t="shared" si="285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6">
        <f t="shared" si="282"/>
        <v>20.88</v>
      </c>
      <c r="N3072" t="b">
        <v>0</v>
      </c>
      <c r="O3072" t="s">
        <v>8303</v>
      </c>
      <c r="P3072">
        <f t="shared" si="283"/>
        <v>3</v>
      </c>
      <c r="Q3072" t="str">
        <f t="shared" si="286"/>
        <v>theater</v>
      </c>
      <c r="R3072" t="str">
        <f t="shared" si="287"/>
        <v>spaces</v>
      </c>
      <c r="S3072" s="10">
        <f t="shared" si="284"/>
        <v>42690.733437499999</v>
      </c>
      <c r="T3072" s="10">
        <f t="shared" si="285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6">
        <f t="shared" si="282"/>
        <v>61.31</v>
      </c>
      <c r="N3073" t="b">
        <v>0</v>
      </c>
      <c r="O3073" t="s">
        <v>8303</v>
      </c>
      <c r="P3073">
        <f t="shared" si="283"/>
        <v>60</v>
      </c>
      <c r="Q3073" t="str">
        <f t="shared" si="286"/>
        <v>theater</v>
      </c>
      <c r="R3073" t="str">
        <f t="shared" si="287"/>
        <v>spaces</v>
      </c>
      <c r="S3073" s="10">
        <f t="shared" si="284"/>
        <v>42097.732418981483</v>
      </c>
      <c r="T3073" s="10">
        <f t="shared" si="285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6">
        <f t="shared" ref="M3074:M3137" si="288">ROUND(SUM(E3074/L3074),2)</f>
        <v>1</v>
      </c>
      <c r="N3074" t="b">
        <v>0</v>
      </c>
      <c r="O3074" t="s">
        <v>8303</v>
      </c>
      <c r="P3074">
        <f t="shared" ref="P3074:P3137" si="289">+ROUND(SUM(E3074/D3074)*100,0)</f>
        <v>0</v>
      </c>
      <c r="Q3074" t="str">
        <f t="shared" si="286"/>
        <v>theater</v>
      </c>
      <c r="R3074" t="str">
        <f t="shared" si="287"/>
        <v>spaces</v>
      </c>
      <c r="S3074" s="10">
        <f t="shared" ref="S3074:S3137" si="290">(((J3074/60)/60)/24)+DATE(1970,1,1)</f>
        <v>42658.690532407403</v>
      </c>
      <c r="T3074" s="10">
        <f t="shared" ref="T3074:T3137" si="291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6">
        <f t="shared" si="288"/>
        <v>92.14</v>
      </c>
      <c r="N3075" t="b">
        <v>0</v>
      </c>
      <c r="O3075" t="s">
        <v>8303</v>
      </c>
      <c r="P3075">
        <f t="shared" si="289"/>
        <v>0</v>
      </c>
      <c r="Q3075" t="str">
        <f t="shared" ref="Q3075:Q3138" si="292">LEFT(O3075,FIND("/",O3075)-1)</f>
        <v>theater</v>
      </c>
      <c r="R3075" t="str">
        <f t="shared" ref="R3075:R3138" si="293">RIGHT(O3075,LEN(O3075)-FIND("/",O3075))</f>
        <v>spaces</v>
      </c>
      <c r="S3075" s="10">
        <f t="shared" si="290"/>
        <v>42111.684027777781</v>
      </c>
      <c r="T3075" s="10">
        <f t="shared" si="291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6">
        <f t="shared" si="288"/>
        <v>7.33</v>
      </c>
      <c r="N3076" t="b">
        <v>0</v>
      </c>
      <c r="O3076" t="s">
        <v>8303</v>
      </c>
      <c r="P3076">
        <f t="shared" si="289"/>
        <v>0</v>
      </c>
      <c r="Q3076" t="str">
        <f t="shared" si="292"/>
        <v>theater</v>
      </c>
      <c r="R3076" t="str">
        <f t="shared" si="293"/>
        <v>spaces</v>
      </c>
      <c r="S3076" s="10">
        <f t="shared" si="290"/>
        <v>42409.571284722217</v>
      </c>
      <c r="T3076" s="10">
        <f t="shared" si="29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6">
        <f t="shared" si="288"/>
        <v>64.8</v>
      </c>
      <c r="N3077" t="b">
        <v>0</v>
      </c>
      <c r="O3077" t="s">
        <v>8303</v>
      </c>
      <c r="P3077">
        <f t="shared" si="289"/>
        <v>9</v>
      </c>
      <c r="Q3077" t="str">
        <f t="shared" si="292"/>
        <v>theater</v>
      </c>
      <c r="R3077" t="str">
        <f t="shared" si="293"/>
        <v>spaces</v>
      </c>
      <c r="S3077" s="10">
        <f t="shared" si="290"/>
        <v>42551.102314814809</v>
      </c>
      <c r="T3077" s="10">
        <f t="shared" si="29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6">
        <f t="shared" si="288"/>
        <v>30.12</v>
      </c>
      <c r="N3078" t="b">
        <v>0</v>
      </c>
      <c r="O3078" t="s">
        <v>8303</v>
      </c>
      <c r="P3078">
        <f t="shared" si="289"/>
        <v>15</v>
      </c>
      <c r="Q3078" t="str">
        <f t="shared" si="292"/>
        <v>theater</v>
      </c>
      <c r="R3078" t="str">
        <f t="shared" si="293"/>
        <v>spaces</v>
      </c>
      <c r="S3078" s="10">
        <f t="shared" si="290"/>
        <v>42226.651886574073</v>
      </c>
      <c r="T3078" s="10">
        <f t="shared" si="29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6">
        <f t="shared" si="288"/>
        <v>52.5</v>
      </c>
      <c r="N3079" t="b">
        <v>0</v>
      </c>
      <c r="O3079" t="s">
        <v>8303</v>
      </c>
      <c r="P3079">
        <f t="shared" si="289"/>
        <v>0</v>
      </c>
      <c r="Q3079" t="str">
        <f t="shared" si="292"/>
        <v>theater</v>
      </c>
      <c r="R3079" t="str">
        <f t="shared" si="293"/>
        <v>spaces</v>
      </c>
      <c r="S3079" s="10">
        <f t="shared" si="290"/>
        <v>42766.956921296296</v>
      </c>
      <c r="T3079" s="10">
        <f t="shared" si="29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6">
        <f t="shared" si="288"/>
        <v>23.67</v>
      </c>
      <c r="N3080" t="b">
        <v>0</v>
      </c>
      <c r="O3080" t="s">
        <v>8303</v>
      </c>
      <c r="P3080">
        <f t="shared" si="289"/>
        <v>0</v>
      </c>
      <c r="Q3080" t="str">
        <f t="shared" si="292"/>
        <v>theater</v>
      </c>
      <c r="R3080" t="str">
        <f t="shared" si="293"/>
        <v>spaces</v>
      </c>
      <c r="S3080" s="10">
        <f t="shared" si="290"/>
        <v>42031.138831018514</v>
      </c>
      <c r="T3080" s="10">
        <f t="shared" si="29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6">
        <f t="shared" si="288"/>
        <v>415.78</v>
      </c>
      <c r="N3081" t="b">
        <v>0</v>
      </c>
      <c r="O3081" t="s">
        <v>8303</v>
      </c>
      <c r="P3081">
        <f t="shared" si="289"/>
        <v>1</v>
      </c>
      <c r="Q3081" t="str">
        <f t="shared" si="292"/>
        <v>theater</v>
      </c>
      <c r="R3081" t="str">
        <f t="shared" si="293"/>
        <v>spaces</v>
      </c>
      <c r="S3081" s="10">
        <f t="shared" si="290"/>
        <v>42055.713368055556</v>
      </c>
      <c r="T3081" s="10">
        <f t="shared" si="29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6">
        <f t="shared" si="288"/>
        <v>53.71</v>
      </c>
      <c r="N3082" t="b">
        <v>0</v>
      </c>
      <c r="O3082" t="s">
        <v>8303</v>
      </c>
      <c r="P3082">
        <f t="shared" si="289"/>
        <v>0</v>
      </c>
      <c r="Q3082" t="str">
        <f t="shared" si="292"/>
        <v>theater</v>
      </c>
      <c r="R3082" t="str">
        <f t="shared" si="293"/>
        <v>spaces</v>
      </c>
      <c r="S3082" s="10">
        <f t="shared" si="290"/>
        <v>41940.028287037036</v>
      </c>
      <c r="T3082" s="10">
        <f t="shared" si="29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6">
        <f t="shared" si="288"/>
        <v>420.6</v>
      </c>
      <c r="N3083" t="b">
        <v>0</v>
      </c>
      <c r="O3083" t="s">
        <v>8303</v>
      </c>
      <c r="P3083">
        <f t="shared" si="289"/>
        <v>0</v>
      </c>
      <c r="Q3083" t="str">
        <f t="shared" si="292"/>
        <v>theater</v>
      </c>
      <c r="R3083" t="str">
        <f t="shared" si="293"/>
        <v>spaces</v>
      </c>
      <c r="S3083" s="10">
        <f t="shared" si="290"/>
        <v>42237.181608796294</v>
      </c>
      <c r="T3083" s="10">
        <f t="shared" si="29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6" t="e">
        <f t="shared" si="288"/>
        <v>#DIV/0!</v>
      </c>
      <c r="N3084" t="b">
        <v>0</v>
      </c>
      <c r="O3084" t="s">
        <v>8303</v>
      </c>
      <c r="P3084">
        <f t="shared" si="289"/>
        <v>0</v>
      </c>
      <c r="Q3084" t="str">
        <f t="shared" si="292"/>
        <v>theater</v>
      </c>
      <c r="R3084" t="str">
        <f t="shared" si="293"/>
        <v>spaces</v>
      </c>
      <c r="S3084" s="10">
        <f t="shared" si="290"/>
        <v>42293.922986111109</v>
      </c>
      <c r="T3084" s="10">
        <f t="shared" si="29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6">
        <f t="shared" si="288"/>
        <v>18.670000000000002</v>
      </c>
      <c r="N3085" t="b">
        <v>0</v>
      </c>
      <c r="O3085" t="s">
        <v>8303</v>
      </c>
      <c r="P3085">
        <f t="shared" si="289"/>
        <v>0</v>
      </c>
      <c r="Q3085" t="str">
        <f t="shared" si="292"/>
        <v>theater</v>
      </c>
      <c r="R3085" t="str">
        <f t="shared" si="293"/>
        <v>spaces</v>
      </c>
      <c r="S3085" s="10">
        <f t="shared" si="290"/>
        <v>41853.563402777778</v>
      </c>
      <c r="T3085" s="10">
        <f t="shared" si="29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6">
        <f t="shared" si="288"/>
        <v>78.33</v>
      </c>
      <c r="N3086" t="b">
        <v>0</v>
      </c>
      <c r="O3086" t="s">
        <v>8303</v>
      </c>
      <c r="P3086">
        <f t="shared" si="289"/>
        <v>12</v>
      </c>
      <c r="Q3086" t="str">
        <f t="shared" si="292"/>
        <v>theater</v>
      </c>
      <c r="R3086" t="str">
        <f t="shared" si="293"/>
        <v>spaces</v>
      </c>
      <c r="S3086" s="10">
        <f t="shared" si="290"/>
        <v>42100.723738425921</v>
      </c>
      <c r="T3086" s="10">
        <f t="shared" si="29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6">
        <f t="shared" si="288"/>
        <v>67.78</v>
      </c>
      <c r="N3087" t="b">
        <v>0</v>
      </c>
      <c r="O3087" t="s">
        <v>8303</v>
      </c>
      <c r="P3087">
        <f t="shared" si="289"/>
        <v>2</v>
      </c>
      <c r="Q3087" t="str">
        <f t="shared" si="292"/>
        <v>theater</v>
      </c>
      <c r="R3087" t="str">
        <f t="shared" si="293"/>
        <v>spaces</v>
      </c>
      <c r="S3087" s="10">
        <f t="shared" si="290"/>
        <v>42246.883784722217</v>
      </c>
      <c r="T3087" s="10">
        <f t="shared" si="29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6">
        <f t="shared" si="288"/>
        <v>16.670000000000002</v>
      </c>
      <c r="N3088" t="b">
        <v>0</v>
      </c>
      <c r="O3088" t="s">
        <v>8303</v>
      </c>
      <c r="P3088">
        <f t="shared" si="289"/>
        <v>0</v>
      </c>
      <c r="Q3088" t="str">
        <f t="shared" si="292"/>
        <v>theater</v>
      </c>
      <c r="R3088" t="str">
        <f t="shared" si="293"/>
        <v>spaces</v>
      </c>
      <c r="S3088" s="10">
        <f t="shared" si="290"/>
        <v>42173.67082175926</v>
      </c>
      <c r="T3088" s="10">
        <f t="shared" si="29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6">
        <f t="shared" si="288"/>
        <v>62.5</v>
      </c>
      <c r="N3089" t="b">
        <v>0</v>
      </c>
      <c r="O3089" t="s">
        <v>8303</v>
      </c>
      <c r="P3089">
        <f t="shared" si="289"/>
        <v>1</v>
      </c>
      <c r="Q3089" t="str">
        <f t="shared" si="292"/>
        <v>theater</v>
      </c>
      <c r="R3089" t="str">
        <f t="shared" si="293"/>
        <v>spaces</v>
      </c>
      <c r="S3089" s="10">
        <f t="shared" si="290"/>
        <v>42665.150347222225</v>
      </c>
      <c r="T3089" s="10">
        <f t="shared" si="29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6">
        <f t="shared" si="288"/>
        <v>42</v>
      </c>
      <c r="N3090" t="b">
        <v>0</v>
      </c>
      <c r="O3090" t="s">
        <v>8303</v>
      </c>
      <c r="P3090">
        <f t="shared" si="289"/>
        <v>0</v>
      </c>
      <c r="Q3090" t="str">
        <f t="shared" si="292"/>
        <v>theater</v>
      </c>
      <c r="R3090" t="str">
        <f t="shared" si="293"/>
        <v>spaces</v>
      </c>
      <c r="S3090" s="10">
        <f t="shared" si="290"/>
        <v>41981.57230324074</v>
      </c>
      <c r="T3090" s="10">
        <f t="shared" si="29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6">
        <f t="shared" si="288"/>
        <v>130.09</v>
      </c>
      <c r="N3091" t="b">
        <v>0</v>
      </c>
      <c r="O3091" t="s">
        <v>8303</v>
      </c>
      <c r="P3091">
        <f t="shared" si="289"/>
        <v>23</v>
      </c>
      <c r="Q3091" t="str">
        <f t="shared" si="292"/>
        <v>theater</v>
      </c>
      <c r="R3091" t="str">
        <f t="shared" si="293"/>
        <v>spaces</v>
      </c>
      <c r="S3091" s="10">
        <f t="shared" si="290"/>
        <v>42528.542627314819</v>
      </c>
      <c r="T3091" s="10">
        <f t="shared" si="29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6">
        <f t="shared" si="288"/>
        <v>1270.22</v>
      </c>
      <c r="N3092" t="b">
        <v>0</v>
      </c>
      <c r="O3092" t="s">
        <v>8303</v>
      </c>
      <c r="P3092">
        <f t="shared" si="289"/>
        <v>5</v>
      </c>
      <c r="Q3092" t="str">
        <f t="shared" si="292"/>
        <v>theater</v>
      </c>
      <c r="R3092" t="str">
        <f t="shared" si="293"/>
        <v>spaces</v>
      </c>
      <c r="S3092" s="10">
        <f t="shared" si="290"/>
        <v>42065.818807870368</v>
      </c>
      <c r="T3092" s="10">
        <f t="shared" si="29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6">
        <f t="shared" si="288"/>
        <v>88.44</v>
      </c>
      <c r="N3093" t="b">
        <v>0</v>
      </c>
      <c r="O3093" t="s">
        <v>8303</v>
      </c>
      <c r="P3093">
        <f t="shared" si="289"/>
        <v>16</v>
      </c>
      <c r="Q3093" t="str">
        <f t="shared" si="292"/>
        <v>theater</v>
      </c>
      <c r="R3093" t="str">
        <f t="shared" si="293"/>
        <v>spaces</v>
      </c>
      <c r="S3093" s="10">
        <f t="shared" si="290"/>
        <v>42566.948414351849</v>
      </c>
      <c r="T3093" s="10">
        <f t="shared" si="29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6">
        <f t="shared" si="288"/>
        <v>56.34</v>
      </c>
      <c r="N3094" t="b">
        <v>0</v>
      </c>
      <c r="O3094" t="s">
        <v>8303</v>
      </c>
      <c r="P3094">
        <f t="shared" si="289"/>
        <v>1</v>
      </c>
      <c r="Q3094" t="str">
        <f t="shared" si="292"/>
        <v>theater</v>
      </c>
      <c r="R3094" t="str">
        <f t="shared" si="293"/>
        <v>spaces</v>
      </c>
      <c r="S3094" s="10">
        <f t="shared" si="290"/>
        <v>42255.619351851856</v>
      </c>
      <c r="T3094" s="10">
        <f t="shared" si="29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6">
        <f t="shared" si="288"/>
        <v>53.53</v>
      </c>
      <c r="N3095" t="b">
        <v>0</v>
      </c>
      <c r="O3095" t="s">
        <v>8303</v>
      </c>
      <c r="P3095">
        <f t="shared" si="289"/>
        <v>23</v>
      </c>
      <c r="Q3095" t="str">
        <f t="shared" si="292"/>
        <v>theater</v>
      </c>
      <c r="R3095" t="str">
        <f t="shared" si="293"/>
        <v>spaces</v>
      </c>
      <c r="S3095" s="10">
        <f t="shared" si="290"/>
        <v>41760.909039351849</v>
      </c>
      <c r="T3095" s="10">
        <f t="shared" si="29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6">
        <f t="shared" si="288"/>
        <v>25</v>
      </c>
      <c r="N3096" t="b">
        <v>0</v>
      </c>
      <c r="O3096" t="s">
        <v>8303</v>
      </c>
      <c r="P3096">
        <f t="shared" si="289"/>
        <v>0</v>
      </c>
      <c r="Q3096" t="str">
        <f t="shared" si="292"/>
        <v>theater</v>
      </c>
      <c r="R3096" t="str">
        <f t="shared" si="293"/>
        <v>spaces</v>
      </c>
      <c r="S3096" s="10">
        <f t="shared" si="290"/>
        <v>42207.795787037037</v>
      </c>
      <c r="T3096" s="10">
        <f t="shared" si="29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6">
        <f t="shared" si="288"/>
        <v>50</v>
      </c>
      <c r="N3097" t="b">
        <v>0</v>
      </c>
      <c r="O3097" t="s">
        <v>8303</v>
      </c>
      <c r="P3097">
        <f t="shared" si="289"/>
        <v>0</v>
      </c>
      <c r="Q3097" t="str">
        <f t="shared" si="292"/>
        <v>theater</v>
      </c>
      <c r="R3097" t="str">
        <f t="shared" si="293"/>
        <v>spaces</v>
      </c>
      <c r="S3097" s="10">
        <f t="shared" si="290"/>
        <v>42523.025231481486</v>
      </c>
      <c r="T3097" s="10">
        <f t="shared" si="29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6">
        <f t="shared" si="288"/>
        <v>56.79</v>
      </c>
      <c r="N3098" t="b">
        <v>0</v>
      </c>
      <c r="O3098" t="s">
        <v>8303</v>
      </c>
      <c r="P3098">
        <f t="shared" si="289"/>
        <v>4</v>
      </c>
      <c r="Q3098" t="str">
        <f t="shared" si="292"/>
        <v>theater</v>
      </c>
      <c r="R3098" t="str">
        <f t="shared" si="293"/>
        <v>spaces</v>
      </c>
      <c r="S3098" s="10">
        <f t="shared" si="290"/>
        <v>42114.825532407413</v>
      </c>
      <c r="T3098" s="10">
        <f t="shared" si="29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6">
        <f t="shared" si="288"/>
        <v>40.83</v>
      </c>
      <c r="N3099" t="b">
        <v>0</v>
      </c>
      <c r="O3099" t="s">
        <v>8303</v>
      </c>
      <c r="P3099">
        <f t="shared" si="289"/>
        <v>17</v>
      </c>
      <c r="Q3099" t="str">
        <f t="shared" si="292"/>
        <v>theater</v>
      </c>
      <c r="R3099" t="str">
        <f t="shared" si="293"/>
        <v>spaces</v>
      </c>
      <c r="S3099" s="10">
        <f t="shared" si="290"/>
        <v>42629.503483796296</v>
      </c>
      <c r="T3099" s="10">
        <f t="shared" si="29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6">
        <f t="shared" si="288"/>
        <v>65.11</v>
      </c>
      <c r="N3100" t="b">
        <v>0</v>
      </c>
      <c r="O3100" t="s">
        <v>8303</v>
      </c>
      <c r="P3100">
        <f t="shared" si="289"/>
        <v>4</v>
      </c>
      <c r="Q3100" t="str">
        <f t="shared" si="292"/>
        <v>theater</v>
      </c>
      <c r="R3100" t="str">
        <f t="shared" si="293"/>
        <v>spaces</v>
      </c>
      <c r="S3100" s="10">
        <f t="shared" si="290"/>
        <v>42359.792233796295</v>
      </c>
      <c r="T3100" s="10">
        <f t="shared" si="29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6">
        <f t="shared" si="288"/>
        <v>55.6</v>
      </c>
      <c r="N3101" t="b">
        <v>0</v>
      </c>
      <c r="O3101" t="s">
        <v>8303</v>
      </c>
      <c r="P3101">
        <f t="shared" si="289"/>
        <v>14</v>
      </c>
      <c r="Q3101" t="str">
        <f t="shared" si="292"/>
        <v>theater</v>
      </c>
      <c r="R3101" t="str">
        <f t="shared" si="293"/>
        <v>spaces</v>
      </c>
      <c r="S3101" s="10">
        <f t="shared" si="290"/>
        <v>42382.189710648148</v>
      </c>
      <c r="T3101" s="10">
        <f t="shared" si="29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6">
        <f t="shared" si="288"/>
        <v>140.54</v>
      </c>
      <c r="N3102" t="b">
        <v>0</v>
      </c>
      <c r="O3102" t="s">
        <v>8303</v>
      </c>
      <c r="P3102">
        <f t="shared" si="289"/>
        <v>15</v>
      </c>
      <c r="Q3102" t="str">
        <f t="shared" si="292"/>
        <v>theater</v>
      </c>
      <c r="R3102" t="str">
        <f t="shared" si="293"/>
        <v>spaces</v>
      </c>
      <c r="S3102" s="10">
        <f t="shared" si="290"/>
        <v>41902.622395833336</v>
      </c>
      <c r="T3102" s="10">
        <f t="shared" si="29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6">
        <f t="shared" si="288"/>
        <v>25</v>
      </c>
      <c r="N3103" t="b">
        <v>0</v>
      </c>
      <c r="O3103" t="s">
        <v>8303</v>
      </c>
      <c r="P3103">
        <f t="shared" si="289"/>
        <v>12</v>
      </c>
      <c r="Q3103" t="str">
        <f t="shared" si="292"/>
        <v>theater</v>
      </c>
      <c r="R3103" t="str">
        <f t="shared" si="293"/>
        <v>spaces</v>
      </c>
      <c r="S3103" s="10">
        <f t="shared" si="290"/>
        <v>42171.383530092593</v>
      </c>
      <c r="T3103" s="10">
        <f t="shared" si="29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6">
        <f t="shared" si="288"/>
        <v>69.53</v>
      </c>
      <c r="N3104" t="b">
        <v>0</v>
      </c>
      <c r="O3104" t="s">
        <v>8303</v>
      </c>
      <c r="P3104">
        <f t="shared" si="289"/>
        <v>39</v>
      </c>
      <c r="Q3104" t="str">
        <f t="shared" si="292"/>
        <v>theater</v>
      </c>
      <c r="R3104" t="str">
        <f t="shared" si="293"/>
        <v>spaces</v>
      </c>
      <c r="S3104" s="10">
        <f t="shared" si="290"/>
        <v>42555.340486111112</v>
      </c>
      <c r="T3104" s="10">
        <f t="shared" si="29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6">
        <f t="shared" si="288"/>
        <v>5.5</v>
      </c>
      <c r="N3105" t="b">
        <v>0</v>
      </c>
      <c r="O3105" t="s">
        <v>8303</v>
      </c>
      <c r="P3105">
        <f t="shared" si="289"/>
        <v>0</v>
      </c>
      <c r="Q3105" t="str">
        <f t="shared" si="292"/>
        <v>theater</v>
      </c>
      <c r="R3105" t="str">
        <f t="shared" si="293"/>
        <v>spaces</v>
      </c>
      <c r="S3105" s="10">
        <f t="shared" si="290"/>
        <v>42107.156319444446</v>
      </c>
      <c r="T3105" s="10">
        <f t="shared" si="29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6">
        <f t="shared" si="288"/>
        <v>237</v>
      </c>
      <c r="N3106" t="b">
        <v>0</v>
      </c>
      <c r="O3106" t="s">
        <v>8303</v>
      </c>
      <c r="P3106">
        <f t="shared" si="289"/>
        <v>30</v>
      </c>
      <c r="Q3106" t="str">
        <f t="shared" si="292"/>
        <v>theater</v>
      </c>
      <c r="R3106" t="str">
        <f t="shared" si="293"/>
        <v>spaces</v>
      </c>
      <c r="S3106" s="10">
        <f t="shared" si="290"/>
        <v>42006.908692129626</v>
      </c>
      <c r="T3106" s="10">
        <f t="shared" si="29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6">
        <f t="shared" si="288"/>
        <v>79.87</v>
      </c>
      <c r="N3107" t="b">
        <v>0</v>
      </c>
      <c r="O3107" t="s">
        <v>8303</v>
      </c>
      <c r="P3107">
        <f t="shared" si="289"/>
        <v>42</v>
      </c>
      <c r="Q3107" t="str">
        <f t="shared" si="292"/>
        <v>theater</v>
      </c>
      <c r="R3107" t="str">
        <f t="shared" si="293"/>
        <v>spaces</v>
      </c>
      <c r="S3107" s="10">
        <f t="shared" si="290"/>
        <v>41876.718935185185</v>
      </c>
      <c r="T3107" s="10">
        <f t="shared" si="29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6">
        <f t="shared" si="288"/>
        <v>10.25</v>
      </c>
      <c r="N3108" t="b">
        <v>0</v>
      </c>
      <c r="O3108" t="s">
        <v>8303</v>
      </c>
      <c r="P3108">
        <f t="shared" si="289"/>
        <v>4</v>
      </c>
      <c r="Q3108" t="str">
        <f t="shared" si="292"/>
        <v>theater</v>
      </c>
      <c r="R3108" t="str">
        <f t="shared" si="293"/>
        <v>spaces</v>
      </c>
      <c r="S3108" s="10">
        <f t="shared" si="290"/>
        <v>42241.429120370376</v>
      </c>
      <c r="T3108" s="10">
        <f t="shared" si="29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6">
        <f t="shared" si="288"/>
        <v>272.58999999999997</v>
      </c>
      <c r="N3109" t="b">
        <v>0</v>
      </c>
      <c r="O3109" t="s">
        <v>8303</v>
      </c>
      <c r="P3109">
        <f t="shared" si="289"/>
        <v>20</v>
      </c>
      <c r="Q3109" t="str">
        <f t="shared" si="292"/>
        <v>theater</v>
      </c>
      <c r="R3109" t="str">
        <f t="shared" si="293"/>
        <v>spaces</v>
      </c>
      <c r="S3109" s="10">
        <f t="shared" si="290"/>
        <v>42128.814247685179</v>
      </c>
      <c r="T3109" s="10">
        <f t="shared" si="29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6">
        <f t="shared" si="288"/>
        <v>13</v>
      </c>
      <c r="N3110" t="b">
        <v>0</v>
      </c>
      <c r="O3110" t="s">
        <v>8303</v>
      </c>
      <c r="P3110">
        <f t="shared" si="289"/>
        <v>0</v>
      </c>
      <c r="Q3110" t="str">
        <f t="shared" si="292"/>
        <v>theater</v>
      </c>
      <c r="R3110" t="str">
        <f t="shared" si="293"/>
        <v>spaces</v>
      </c>
      <c r="S3110" s="10">
        <f t="shared" si="290"/>
        <v>42062.680486111116</v>
      </c>
      <c r="T3110" s="10">
        <f t="shared" si="29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6">
        <f t="shared" si="288"/>
        <v>58.18</v>
      </c>
      <c r="N3111" t="b">
        <v>0</v>
      </c>
      <c r="O3111" t="s">
        <v>8303</v>
      </c>
      <c r="P3111">
        <f t="shared" si="289"/>
        <v>25</v>
      </c>
      <c r="Q3111" t="str">
        <f t="shared" si="292"/>
        <v>theater</v>
      </c>
      <c r="R3111" t="str">
        <f t="shared" si="293"/>
        <v>spaces</v>
      </c>
      <c r="S3111" s="10">
        <f t="shared" si="290"/>
        <v>41844.125115740739</v>
      </c>
      <c r="T3111" s="10">
        <f t="shared" si="29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6">
        <f t="shared" si="288"/>
        <v>10</v>
      </c>
      <c r="N3112" t="b">
        <v>0</v>
      </c>
      <c r="O3112" t="s">
        <v>8303</v>
      </c>
      <c r="P3112">
        <f t="shared" si="289"/>
        <v>0</v>
      </c>
      <c r="Q3112" t="str">
        <f t="shared" si="292"/>
        <v>theater</v>
      </c>
      <c r="R3112" t="str">
        <f t="shared" si="293"/>
        <v>spaces</v>
      </c>
      <c r="S3112" s="10">
        <f t="shared" si="290"/>
        <v>42745.031469907408</v>
      </c>
      <c r="T3112" s="10">
        <f t="shared" si="29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6">
        <f t="shared" si="288"/>
        <v>70.11</v>
      </c>
      <c r="N3113" t="b">
        <v>0</v>
      </c>
      <c r="O3113" t="s">
        <v>8303</v>
      </c>
      <c r="P3113">
        <f t="shared" si="289"/>
        <v>27</v>
      </c>
      <c r="Q3113" t="str">
        <f t="shared" si="292"/>
        <v>theater</v>
      </c>
      <c r="R3113" t="str">
        <f t="shared" si="293"/>
        <v>spaces</v>
      </c>
      <c r="S3113" s="10">
        <f t="shared" si="290"/>
        <v>41885.595138888886</v>
      </c>
      <c r="T3113" s="10">
        <f t="shared" si="29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6">
        <f t="shared" si="288"/>
        <v>57.89</v>
      </c>
      <c r="N3114" t="b">
        <v>0</v>
      </c>
      <c r="O3114" t="s">
        <v>8303</v>
      </c>
      <c r="P3114">
        <f t="shared" si="289"/>
        <v>5</v>
      </c>
      <c r="Q3114" t="str">
        <f t="shared" si="292"/>
        <v>theater</v>
      </c>
      <c r="R3114" t="str">
        <f t="shared" si="293"/>
        <v>spaces</v>
      </c>
      <c r="S3114" s="10">
        <f t="shared" si="290"/>
        <v>42615.121921296297</v>
      </c>
      <c r="T3114" s="10">
        <f t="shared" si="29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6">
        <f t="shared" si="288"/>
        <v>125.27</v>
      </c>
      <c r="N3115" t="b">
        <v>0</v>
      </c>
      <c r="O3115" t="s">
        <v>8303</v>
      </c>
      <c r="P3115">
        <f t="shared" si="289"/>
        <v>4</v>
      </c>
      <c r="Q3115" t="str">
        <f t="shared" si="292"/>
        <v>theater</v>
      </c>
      <c r="R3115" t="str">
        <f t="shared" si="293"/>
        <v>spaces</v>
      </c>
      <c r="S3115" s="10">
        <f t="shared" si="290"/>
        <v>42081.731273148151</v>
      </c>
      <c r="T3115" s="10">
        <f t="shared" si="29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6" t="e">
        <f t="shared" si="288"/>
        <v>#DIV/0!</v>
      </c>
      <c r="N3116" t="b">
        <v>0</v>
      </c>
      <c r="O3116" t="s">
        <v>8303</v>
      </c>
      <c r="P3116">
        <f t="shared" si="289"/>
        <v>0</v>
      </c>
      <c r="Q3116" t="str">
        <f t="shared" si="292"/>
        <v>theater</v>
      </c>
      <c r="R3116" t="str">
        <f t="shared" si="293"/>
        <v>spaces</v>
      </c>
      <c r="S3116" s="10">
        <f t="shared" si="290"/>
        <v>41843.632523148146</v>
      </c>
      <c r="T3116" s="10">
        <f t="shared" si="29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6">
        <f t="shared" si="288"/>
        <v>300</v>
      </c>
      <c r="N3117" t="b">
        <v>0</v>
      </c>
      <c r="O3117" t="s">
        <v>8303</v>
      </c>
      <c r="P3117">
        <f t="shared" si="289"/>
        <v>3</v>
      </c>
      <c r="Q3117" t="str">
        <f t="shared" si="292"/>
        <v>theater</v>
      </c>
      <c r="R3117" t="str">
        <f t="shared" si="293"/>
        <v>spaces</v>
      </c>
      <c r="S3117" s="10">
        <f t="shared" si="290"/>
        <v>42496.447071759263</v>
      </c>
      <c r="T3117" s="10">
        <f t="shared" si="29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6">
        <f t="shared" si="288"/>
        <v>43</v>
      </c>
      <c r="N3118" t="b">
        <v>0</v>
      </c>
      <c r="O3118" t="s">
        <v>8303</v>
      </c>
      <c r="P3118">
        <f t="shared" si="289"/>
        <v>57</v>
      </c>
      <c r="Q3118" t="str">
        <f t="shared" si="292"/>
        <v>theater</v>
      </c>
      <c r="R3118" t="str">
        <f t="shared" si="293"/>
        <v>spaces</v>
      </c>
      <c r="S3118" s="10">
        <f t="shared" si="290"/>
        <v>42081.515335648146</v>
      </c>
      <c r="T3118" s="10">
        <f t="shared" si="29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6">
        <f t="shared" si="288"/>
        <v>1</v>
      </c>
      <c r="N3119" t="b">
        <v>0</v>
      </c>
      <c r="O3119" t="s">
        <v>8303</v>
      </c>
      <c r="P3119">
        <f t="shared" si="289"/>
        <v>0</v>
      </c>
      <c r="Q3119" t="str">
        <f t="shared" si="292"/>
        <v>theater</v>
      </c>
      <c r="R3119" t="str">
        <f t="shared" si="293"/>
        <v>spaces</v>
      </c>
      <c r="S3119" s="10">
        <f t="shared" si="290"/>
        <v>42509.374537037031</v>
      </c>
      <c r="T3119" s="10">
        <f t="shared" si="29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6">
        <f t="shared" si="288"/>
        <v>775</v>
      </c>
      <c r="N3120" t="b">
        <v>0</v>
      </c>
      <c r="O3120" t="s">
        <v>8303</v>
      </c>
      <c r="P3120">
        <f t="shared" si="289"/>
        <v>0</v>
      </c>
      <c r="Q3120" t="str">
        <f t="shared" si="292"/>
        <v>theater</v>
      </c>
      <c r="R3120" t="str">
        <f t="shared" si="293"/>
        <v>spaces</v>
      </c>
      <c r="S3120" s="10">
        <f t="shared" si="290"/>
        <v>42534.649571759262</v>
      </c>
      <c r="T3120" s="10">
        <f t="shared" si="291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6">
        <f t="shared" si="288"/>
        <v>5</v>
      </c>
      <c r="N3121" t="b">
        <v>0</v>
      </c>
      <c r="O3121" t="s">
        <v>8303</v>
      </c>
      <c r="P3121">
        <f t="shared" si="289"/>
        <v>0</v>
      </c>
      <c r="Q3121" t="str">
        <f t="shared" si="292"/>
        <v>theater</v>
      </c>
      <c r="R3121" t="str">
        <f t="shared" si="293"/>
        <v>spaces</v>
      </c>
      <c r="S3121" s="10">
        <f t="shared" si="290"/>
        <v>42060.04550925926</v>
      </c>
      <c r="T3121" s="10">
        <f t="shared" si="29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6">
        <f t="shared" si="288"/>
        <v>12.8</v>
      </c>
      <c r="N3122" t="b">
        <v>0</v>
      </c>
      <c r="O3122" t="s">
        <v>8303</v>
      </c>
      <c r="P3122">
        <f t="shared" si="289"/>
        <v>0</v>
      </c>
      <c r="Q3122" t="str">
        <f t="shared" si="292"/>
        <v>theater</v>
      </c>
      <c r="R3122" t="str">
        <f t="shared" si="293"/>
        <v>spaces</v>
      </c>
      <c r="S3122" s="10">
        <f t="shared" si="290"/>
        <v>42435.942083333335</v>
      </c>
      <c r="T3122" s="10">
        <f t="shared" si="29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6">
        <f t="shared" si="288"/>
        <v>10</v>
      </c>
      <c r="N3123" t="b">
        <v>0</v>
      </c>
      <c r="O3123" t="s">
        <v>8303</v>
      </c>
      <c r="P3123">
        <f t="shared" si="289"/>
        <v>1</v>
      </c>
      <c r="Q3123" t="str">
        <f t="shared" si="292"/>
        <v>theater</v>
      </c>
      <c r="R3123" t="str">
        <f t="shared" si="293"/>
        <v>spaces</v>
      </c>
      <c r="S3123" s="10">
        <f t="shared" si="290"/>
        <v>41848.679803240739</v>
      </c>
      <c r="T3123" s="10">
        <f t="shared" si="29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6">
        <f t="shared" si="288"/>
        <v>58</v>
      </c>
      <c r="N3124" t="b">
        <v>0</v>
      </c>
      <c r="O3124" t="s">
        <v>8303</v>
      </c>
      <c r="P3124">
        <f t="shared" si="289"/>
        <v>58</v>
      </c>
      <c r="Q3124" t="str">
        <f t="shared" si="292"/>
        <v>theater</v>
      </c>
      <c r="R3124" t="str">
        <f t="shared" si="293"/>
        <v>spaces</v>
      </c>
      <c r="S3124" s="10">
        <f t="shared" si="290"/>
        <v>42678.932083333333</v>
      </c>
      <c r="T3124" s="10">
        <f t="shared" si="29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6">
        <f t="shared" si="288"/>
        <v>244.8</v>
      </c>
      <c r="N3125" t="b">
        <v>0</v>
      </c>
      <c r="O3125" t="s">
        <v>8303</v>
      </c>
      <c r="P3125">
        <f t="shared" si="289"/>
        <v>68</v>
      </c>
      <c r="Q3125" t="str">
        <f t="shared" si="292"/>
        <v>theater</v>
      </c>
      <c r="R3125" t="str">
        <f t="shared" si="293"/>
        <v>spaces</v>
      </c>
      <c r="S3125" s="10">
        <f t="shared" si="290"/>
        <v>42530.993032407408</v>
      </c>
      <c r="T3125" s="10">
        <f t="shared" si="29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6">
        <f t="shared" si="288"/>
        <v>6.5</v>
      </c>
      <c r="N3126" t="b">
        <v>0</v>
      </c>
      <c r="O3126" t="s">
        <v>8303</v>
      </c>
      <c r="P3126">
        <f t="shared" si="289"/>
        <v>0</v>
      </c>
      <c r="Q3126" t="str">
        <f t="shared" si="292"/>
        <v>theater</v>
      </c>
      <c r="R3126" t="str">
        <f t="shared" si="293"/>
        <v>spaces</v>
      </c>
      <c r="S3126" s="10">
        <f t="shared" si="290"/>
        <v>41977.780104166668</v>
      </c>
      <c r="T3126" s="10">
        <f t="shared" si="29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6" t="e">
        <f t="shared" si="288"/>
        <v>#DIV/0!</v>
      </c>
      <c r="N3127" t="b">
        <v>0</v>
      </c>
      <c r="O3127" t="s">
        <v>8303</v>
      </c>
      <c r="P3127">
        <f t="shared" si="289"/>
        <v>0</v>
      </c>
      <c r="Q3127" t="str">
        <f t="shared" si="292"/>
        <v>theater</v>
      </c>
      <c r="R3127" t="str">
        <f t="shared" si="293"/>
        <v>spaces</v>
      </c>
      <c r="S3127" s="10">
        <f t="shared" si="290"/>
        <v>42346.20685185185</v>
      </c>
      <c r="T3127" s="10">
        <f t="shared" si="29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6">
        <f t="shared" si="288"/>
        <v>61.18</v>
      </c>
      <c r="N3128" t="b">
        <v>0</v>
      </c>
      <c r="O3128" t="s">
        <v>8303</v>
      </c>
      <c r="P3128">
        <f t="shared" si="289"/>
        <v>4</v>
      </c>
      <c r="Q3128" t="str">
        <f t="shared" si="292"/>
        <v>theater</v>
      </c>
      <c r="R3128" t="str">
        <f t="shared" si="293"/>
        <v>spaces</v>
      </c>
      <c r="S3128" s="10">
        <f t="shared" si="290"/>
        <v>42427.01807870371</v>
      </c>
      <c r="T3128" s="10">
        <f t="shared" si="29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6" t="e">
        <f t="shared" si="288"/>
        <v>#DIV/0!</v>
      </c>
      <c r="N3129" t="b">
        <v>0</v>
      </c>
      <c r="O3129" t="s">
        <v>8303</v>
      </c>
      <c r="P3129">
        <f t="shared" si="289"/>
        <v>0</v>
      </c>
      <c r="Q3129" t="str">
        <f t="shared" si="292"/>
        <v>theater</v>
      </c>
      <c r="R3129" t="str">
        <f t="shared" si="293"/>
        <v>spaces</v>
      </c>
      <c r="S3129" s="10">
        <f t="shared" si="290"/>
        <v>42034.856817129628</v>
      </c>
      <c r="T3129" s="10">
        <f t="shared" si="29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6">
        <f t="shared" si="288"/>
        <v>139.24</v>
      </c>
      <c r="N3130" t="b">
        <v>0</v>
      </c>
      <c r="O3130" t="s">
        <v>8271</v>
      </c>
      <c r="P3130">
        <f t="shared" si="289"/>
        <v>109</v>
      </c>
      <c r="Q3130" t="str">
        <f t="shared" si="292"/>
        <v>theater</v>
      </c>
      <c r="R3130" t="str">
        <f t="shared" si="293"/>
        <v>plays</v>
      </c>
      <c r="S3130" s="10">
        <f t="shared" si="290"/>
        <v>42780.825706018513</v>
      </c>
      <c r="T3130" s="10">
        <f t="shared" si="29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6">
        <f t="shared" si="288"/>
        <v>10</v>
      </c>
      <c r="N3131" t="b">
        <v>0</v>
      </c>
      <c r="O3131" t="s">
        <v>8271</v>
      </c>
      <c r="P3131">
        <f t="shared" si="289"/>
        <v>1</v>
      </c>
      <c r="Q3131" t="str">
        <f t="shared" si="292"/>
        <v>theater</v>
      </c>
      <c r="R3131" t="str">
        <f t="shared" si="293"/>
        <v>plays</v>
      </c>
      <c r="S3131" s="10">
        <f t="shared" si="290"/>
        <v>42803.842812499999</v>
      </c>
      <c r="T3131" s="10">
        <f t="shared" si="29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6">
        <f t="shared" si="288"/>
        <v>93.75</v>
      </c>
      <c r="N3132" t="b">
        <v>0</v>
      </c>
      <c r="O3132" t="s">
        <v>8271</v>
      </c>
      <c r="P3132">
        <f t="shared" si="289"/>
        <v>4</v>
      </c>
      <c r="Q3132" t="str">
        <f t="shared" si="292"/>
        <v>theater</v>
      </c>
      <c r="R3132" t="str">
        <f t="shared" si="293"/>
        <v>plays</v>
      </c>
      <c r="S3132" s="10">
        <f t="shared" si="290"/>
        <v>42808.640231481477</v>
      </c>
      <c r="T3132" s="10">
        <f t="shared" si="29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6">
        <f t="shared" si="288"/>
        <v>53.75</v>
      </c>
      <c r="N3133" t="b">
        <v>0</v>
      </c>
      <c r="O3133" t="s">
        <v>8271</v>
      </c>
      <c r="P3133">
        <f t="shared" si="289"/>
        <v>16</v>
      </c>
      <c r="Q3133" t="str">
        <f t="shared" si="292"/>
        <v>theater</v>
      </c>
      <c r="R3133" t="str">
        <f t="shared" si="293"/>
        <v>plays</v>
      </c>
      <c r="S3133" s="10">
        <f t="shared" si="290"/>
        <v>42803.579224537039</v>
      </c>
      <c r="T3133" s="10">
        <f t="shared" si="29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6">
        <f t="shared" si="288"/>
        <v>10</v>
      </c>
      <c r="N3134" t="b">
        <v>0</v>
      </c>
      <c r="O3134" t="s">
        <v>8271</v>
      </c>
      <c r="P3134">
        <f t="shared" si="289"/>
        <v>0</v>
      </c>
      <c r="Q3134" t="str">
        <f t="shared" si="292"/>
        <v>theater</v>
      </c>
      <c r="R3134" t="str">
        <f t="shared" si="293"/>
        <v>plays</v>
      </c>
      <c r="S3134" s="10">
        <f t="shared" si="290"/>
        <v>42786.350231481483</v>
      </c>
      <c r="T3134" s="10">
        <f t="shared" si="29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6">
        <f t="shared" si="288"/>
        <v>33.75</v>
      </c>
      <c r="N3135" t="b">
        <v>0</v>
      </c>
      <c r="O3135" t="s">
        <v>8271</v>
      </c>
      <c r="P3135">
        <f t="shared" si="289"/>
        <v>108</v>
      </c>
      <c r="Q3135" t="str">
        <f t="shared" si="292"/>
        <v>theater</v>
      </c>
      <c r="R3135" t="str">
        <f t="shared" si="293"/>
        <v>plays</v>
      </c>
      <c r="S3135" s="10">
        <f t="shared" si="290"/>
        <v>42788.565208333333</v>
      </c>
      <c r="T3135" s="10">
        <f t="shared" si="29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6">
        <f t="shared" si="288"/>
        <v>18.75</v>
      </c>
      <c r="N3136" t="b">
        <v>0</v>
      </c>
      <c r="O3136" t="s">
        <v>8271</v>
      </c>
      <c r="P3136">
        <f t="shared" si="289"/>
        <v>23</v>
      </c>
      <c r="Q3136" t="str">
        <f t="shared" si="292"/>
        <v>theater</v>
      </c>
      <c r="R3136" t="str">
        <f t="shared" si="293"/>
        <v>plays</v>
      </c>
      <c r="S3136" s="10">
        <f t="shared" si="290"/>
        <v>42800.720127314817</v>
      </c>
      <c r="T3136" s="10">
        <f t="shared" si="29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6">
        <f t="shared" si="288"/>
        <v>23.14</v>
      </c>
      <c r="N3137" t="b">
        <v>0</v>
      </c>
      <c r="O3137" t="s">
        <v>8271</v>
      </c>
      <c r="P3137">
        <f t="shared" si="289"/>
        <v>21</v>
      </c>
      <c r="Q3137" t="str">
        <f t="shared" si="292"/>
        <v>theater</v>
      </c>
      <c r="R3137" t="str">
        <f t="shared" si="293"/>
        <v>plays</v>
      </c>
      <c r="S3137" s="10">
        <f t="shared" si="290"/>
        <v>42807.151863425926</v>
      </c>
      <c r="T3137" s="10">
        <f t="shared" si="29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6">
        <f t="shared" ref="M3138:M3201" si="294">ROUND(SUM(E3138/L3138),2)</f>
        <v>29.05</v>
      </c>
      <c r="N3138" t="b">
        <v>0</v>
      </c>
      <c r="O3138" t="s">
        <v>8271</v>
      </c>
      <c r="P3138">
        <f t="shared" ref="P3138:P3201" si="295">+ROUND(SUM(E3138/D3138)*100,0)</f>
        <v>128</v>
      </c>
      <c r="Q3138" t="str">
        <f t="shared" si="292"/>
        <v>theater</v>
      </c>
      <c r="R3138" t="str">
        <f t="shared" si="293"/>
        <v>plays</v>
      </c>
      <c r="S3138" s="10">
        <f t="shared" ref="S3138:S3201" si="296">(((J3138/60)/60)/24)+DATE(1970,1,1)</f>
        <v>42789.462430555555</v>
      </c>
      <c r="T3138" s="10">
        <f t="shared" ref="T3138:T3201" si="297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6">
        <f t="shared" si="294"/>
        <v>50</v>
      </c>
      <c r="N3139" t="b">
        <v>0</v>
      </c>
      <c r="O3139" t="s">
        <v>8271</v>
      </c>
      <c r="P3139">
        <f t="shared" si="295"/>
        <v>3</v>
      </c>
      <c r="Q3139" t="str">
        <f t="shared" ref="Q3139:Q3202" si="298">LEFT(O3139,FIND("/",O3139)-1)</f>
        <v>theater</v>
      </c>
      <c r="R3139" t="str">
        <f t="shared" ref="R3139:R3202" si="299">RIGHT(O3139,LEN(O3139)-FIND("/",O3139))</f>
        <v>plays</v>
      </c>
      <c r="S3139" s="10">
        <f t="shared" si="296"/>
        <v>42807.885057870371</v>
      </c>
      <c r="T3139" s="10">
        <f t="shared" si="297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6" t="e">
        <f t="shared" si="294"/>
        <v>#DIV/0!</v>
      </c>
      <c r="N3140" t="b">
        <v>0</v>
      </c>
      <c r="O3140" t="s">
        <v>8271</v>
      </c>
      <c r="P3140">
        <f t="shared" si="295"/>
        <v>0</v>
      </c>
      <c r="Q3140" t="str">
        <f t="shared" si="298"/>
        <v>theater</v>
      </c>
      <c r="R3140" t="str">
        <f t="shared" si="299"/>
        <v>plays</v>
      </c>
      <c r="S3140" s="10">
        <f t="shared" si="296"/>
        <v>42809.645914351851</v>
      </c>
      <c r="T3140" s="10">
        <f t="shared" si="297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6">
        <f t="shared" si="294"/>
        <v>450</v>
      </c>
      <c r="N3141" t="b">
        <v>0</v>
      </c>
      <c r="O3141" t="s">
        <v>8271</v>
      </c>
      <c r="P3141">
        <f t="shared" si="295"/>
        <v>5</v>
      </c>
      <c r="Q3141" t="str">
        <f t="shared" si="298"/>
        <v>theater</v>
      </c>
      <c r="R3141" t="str">
        <f t="shared" si="299"/>
        <v>plays</v>
      </c>
      <c r="S3141" s="10">
        <f t="shared" si="296"/>
        <v>42785.270370370374</v>
      </c>
      <c r="T3141" s="10">
        <f t="shared" si="297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6">
        <f t="shared" si="294"/>
        <v>24</v>
      </c>
      <c r="N3142" t="b">
        <v>0</v>
      </c>
      <c r="O3142" t="s">
        <v>8271</v>
      </c>
      <c r="P3142">
        <f t="shared" si="295"/>
        <v>1</v>
      </c>
      <c r="Q3142" t="str">
        <f t="shared" si="298"/>
        <v>theater</v>
      </c>
      <c r="R3142" t="str">
        <f t="shared" si="299"/>
        <v>plays</v>
      </c>
      <c r="S3142" s="10">
        <f t="shared" si="296"/>
        <v>42802.718784722223</v>
      </c>
      <c r="T3142" s="10">
        <f t="shared" si="297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6">
        <f t="shared" si="294"/>
        <v>32.25</v>
      </c>
      <c r="N3143" t="b">
        <v>0</v>
      </c>
      <c r="O3143" t="s">
        <v>8271</v>
      </c>
      <c r="P3143">
        <f t="shared" si="295"/>
        <v>52</v>
      </c>
      <c r="Q3143" t="str">
        <f t="shared" si="298"/>
        <v>theater</v>
      </c>
      <c r="R3143" t="str">
        <f t="shared" si="299"/>
        <v>plays</v>
      </c>
      <c r="S3143" s="10">
        <f t="shared" si="296"/>
        <v>42800.753333333334</v>
      </c>
      <c r="T3143" s="10">
        <f t="shared" si="297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6">
        <f t="shared" si="294"/>
        <v>15</v>
      </c>
      <c r="N3144" t="b">
        <v>0</v>
      </c>
      <c r="O3144" t="s">
        <v>8271</v>
      </c>
      <c r="P3144">
        <f t="shared" si="295"/>
        <v>2</v>
      </c>
      <c r="Q3144" t="str">
        <f t="shared" si="298"/>
        <v>theater</v>
      </c>
      <c r="R3144" t="str">
        <f t="shared" si="299"/>
        <v>plays</v>
      </c>
      <c r="S3144" s="10">
        <f t="shared" si="296"/>
        <v>42783.513182870374</v>
      </c>
      <c r="T3144" s="10">
        <f t="shared" si="297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6" t="e">
        <f t="shared" si="294"/>
        <v>#DIV/0!</v>
      </c>
      <c r="N3145" t="b">
        <v>0</v>
      </c>
      <c r="O3145" t="s">
        <v>8271</v>
      </c>
      <c r="P3145">
        <f t="shared" si="295"/>
        <v>0</v>
      </c>
      <c r="Q3145" t="str">
        <f t="shared" si="298"/>
        <v>theater</v>
      </c>
      <c r="R3145" t="str">
        <f t="shared" si="299"/>
        <v>plays</v>
      </c>
      <c r="S3145" s="10">
        <f t="shared" si="296"/>
        <v>42808.358287037037</v>
      </c>
      <c r="T3145" s="10">
        <f t="shared" si="297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6">
        <f t="shared" si="294"/>
        <v>251.33</v>
      </c>
      <c r="N3146" t="b">
        <v>0</v>
      </c>
      <c r="O3146" t="s">
        <v>8271</v>
      </c>
      <c r="P3146">
        <f t="shared" si="295"/>
        <v>75</v>
      </c>
      <c r="Q3146" t="str">
        <f t="shared" si="298"/>
        <v>theater</v>
      </c>
      <c r="R3146" t="str">
        <f t="shared" si="299"/>
        <v>plays</v>
      </c>
      <c r="S3146" s="10">
        <f t="shared" si="296"/>
        <v>42796.538275462968</v>
      </c>
      <c r="T3146" s="10">
        <f t="shared" si="297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6" t="e">
        <f t="shared" si="294"/>
        <v>#DIV/0!</v>
      </c>
      <c r="N3147" t="b">
        <v>0</v>
      </c>
      <c r="O3147" t="s">
        <v>8271</v>
      </c>
      <c r="P3147">
        <f t="shared" si="295"/>
        <v>0</v>
      </c>
      <c r="Q3147" t="str">
        <f t="shared" si="298"/>
        <v>theater</v>
      </c>
      <c r="R3147" t="str">
        <f t="shared" si="299"/>
        <v>plays</v>
      </c>
      <c r="S3147" s="10">
        <f t="shared" si="296"/>
        <v>42762.040902777779</v>
      </c>
      <c r="T3147" s="10">
        <f t="shared" si="297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6">
        <f t="shared" si="294"/>
        <v>437.5</v>
      </c>
      <c r="N3148" t="b">
        <v>0</v>
      </c>
      <c r="O3148" t="s">
        <v>8271</v>
      </c>
      <c r="P3148">
        <f t="shared" si="295"/>
        <v>11</v>
      </c>
      <c r="Q3148" t="str">
        <f t="shared" si="298"/>
        <v>theater</v>
      </c>
      <c r="R3148" t="str">
        <f t="shared" si="299"/>
        <v>plays</v>
      </c>
      <c r="S3148" s="10">
        <f t="shared" si="296"/>
        <v>42796.682476851856</v>
      </c>
      <c r="T3148" s="10">
        <f t="shared" si="297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6">
        <f t="shared" si="294"/>
        <v>110.35</v>
      </c>
      <c r="N3149" t="b">
        <v>1</v>
      </c>
      <c r="O3149" t="s">
        <v>8271</v>
      </c>
      <c r="P3149">
        <f t="shared" si="295"/>
        <v>118</v>
      </c>
      <c r="Q3149" t="str">
        <f t="shared" si="298"/>
        <v>theater</v>
      </c>
      <c r="R3149" t="str">
        <f t="shared" si="299"/>
        <v>plays</v>
      </c>
      <c r="S3149" s="10">
        <f t="shared" si="296"/>
        <v>41909.969386574077</v>
      </c>
      <c r="T3149" s="10">
        <f t="shared" si="297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6">
        <f t="shared" si="294"/>
        <v>41.42</v>
      </c>
      <c r="N3150" t="b">
        <v>1</v>
      </c>
      <c r="O3150" t="s">
        <v>8271</v>
      </c>
      <c r="P3150">
        <f t="shared" si="295"/>
        <v>131</v>
      </c>
      <c r="Q3150" t="str">
        <f t="shared" si="298"/>
        <v>theater</v>
      </c>
      <c r="R3150" t="str">
        <f t="shared" si="299"/>
        <v>plays</v>
      </c>
      <c r="S3150" s="10">
        <f t="shared" si="296"/>
        <v>41891.665324074071</v>
      </c>
      <c r="T3150" s="10">
        <f t="shared" si="297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6">
        <f t="shared" si="294"/>
        <v>52</v>
      </c>
      <c r="N3151" t="b">
        <v>1</v>
      </c>
      <c r="O3151" t="s">
        <v>8271</v>
      </c>
      <c r="P3151">
        <f t="shared" si="295"/>
        <v>104</v>
      </c>
      <c r="Q3151" t="str">
        <f t="shared" si="298"/>
        <v>theater</v>
      </c>
      <c r="R3151" t="str">
        <f t="shared" si="299"/>
        <v>plays</v>
      </c>
      <c r="S3151" s="10">
        <f t="shared" si="296"/>
        <v>41226.017361111109</v>
      </c>
      <c r="T3151" s="10">
        <f t="shared" si="297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6">
        <f t="shared" si="294"/>
        <v>33.99</v>
      </c>
      <c r="N3152" t="b">
        <v>1</v>
      </c>
      <c r="O3152" t="s">
        <v>8271</v>
      </c>
      <c r="P3152">
        <f t="shared" si="295"/>
        <v>101</v>
      </c>
      <c r="Q3152" t="str">
        <f t="shared" si="298"/>
        <v>theater</v>
      </c>
      <c r="R3152" t="str">
        <f t="shared" si="299"/>
        <v>plays</v>
      </c>
      <c r="S3152" s="10">
        <f t="shared" si="296"/>
        <v>40478.263923611114</v>
      </c>
      <c r="T3152" s="10">
        <f t="shared" si="297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6">
        <f t="shared" si="294"/>
        <v>103.35</v>
      </c>
      <c r="N3153" t="b">
        <v>1</v>
      </c>
      <c r="O3153" t="s">
        <v>8271</v>
      </c>
      <c r="P3153">
        <f t="shared" si="295"/>
        <v>100</v>
      </c>
      <c r="Q3153" t="str">
        <f t="shared" si="298"/>
        <v>theater</v>
      </c>
      <c r="R3153" t="str">
        <f t="shared" si="299"/>
        <v>plays</v>
      </c>
      <c r="S3153" s="10">
        <f t="shared" si="296"/>
        <v>41862.83997685185</v>
      </c>
      <c r="T3153" s="10">
        <f t="shared" si="297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6">
        <f t="shared" si="294"/>
        <v>34.79</v>
      </c>
      <c r="N3154" t="b">
        <v>1</v>
      </c>
      <c r="O3154" t="s">
        <v>8271</v>
      </c>
      <c r="P3154">
        <f t="shared" si="295"/>
        <v>106</v>
      </c>
      <c r="Q3154" t="str">
        <f t="shared" si="298"/>
        <v>theater</v>
      </c>
      <c r="R3154" t="str">
        <f t="shared" si="299"/>
        <v>plays</v>
      </c>
      <c r="S3154" s="10">
        <f t="shared" si="296"/>
        <v>41550.867673611108</v>
      </c>
      <c r="T3154" s="10">
        <f t="shared" si="297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6">
        <f t="shared" si="294"/>
        <v>41.77</v>
      </c>
      <c r="N3155" t="b">
        <v>1</v>
      </c>
      <c r="O3155" t="s">
        <v>8271</v>
      </c>
      <c r="P3155">
        <f t="shared" si="295"/>
        <v>336</v>
      </c>
      <c r="Q3155" t="str">
        <f t="shared" si="298"/>
        <v>theater</v>
      </c>
      <c r="R3155" t="str">
        <f t="shared" si="299"/>
        <v>plays</v>
      </c>
      <c r="S3155" s="10">
        <f t="shared" si="296"/>
        <v>40633.154363425929</v>
      </c>
      <c r="T3155" s="10">
        <f t="shared" si="297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6">
        <f t="shared" si="294"/>
        <v>64.27</v>
      </c>
      <c r="N3156" t="b">
        <v>1</v>
      </c>
      <c r="O3156" t="s">
        <v>8271</v>
      </c>
      <c r="P3156">
        <f t="shared" si="295"/>
        <v>113</v>
      </c>
      <c r="Q3156" t="str">
        <f t="shared" si="298"/>
        <v>theater</v>
      </c>
      <c r="R3156" t="str">
        <f t="shared" si="299"/>
        <v>plays</v>
      </c>
      <c r="S3156" s="10">
        <f t="shared" si="296"/>
        <v>40970.875671296293</v>
      </c>
      <c r="T3156" s="10">
        <f t="shared" si="297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6">
        <f t="shared" si="294"/>
        <v>31.21</v>
      </c>
      <c r="N3157" t="b">
        <v>1</v>
      </c>
      <c r="O3157" t="s">
        <v>8271</v>
      </c>
      <c r="P3157">
        <f t="shared" si="295"/>
        <v>189</v>
      </c>
      <c r="Q3157" t="str">
        <f t="shared" si="298"/>
        <v>theater</v>
      </c>
      <c r="R3157" t="str">
        <f t="shared" si="299"/>
        <v>plays</v>
      </c>
      <c r="S3157" s="10">
        <f t="shared" si="296"/>
        <v>41233.499131944445</v>
      </c>
      <c r="T3157" s="10">
        <f t="shared" si="297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6">
        <f t="shared" si="294"/>
        <v>62.92</v>
      </c>
      <c r="N3158" t="b">
        <v>1</v>
      </c>
      <c r="O3158" t="s">
        <v>8271</v>
      </c>
      <c r="P3158">
        <f t="shared" si="295"/>
        <v>102</v>
      </c>
      <c r="Q3158" t="str">
        <f t="shared" si="298"/>
        <v>theater</v>
      </c>
      <c r="R3158" t="str">
        <f t="shared" si="299"/>
        <v>plays</v>
      </c>
      <c r="S3158" s="10">
        <f t="shared" si="296"/>
        <v>41026.953055555554</v>
      </c>
      <c r="T3158" s="10">
        <f t="shared" si="297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6">
        <f t="shared" si="294"/>
        <v>98.54</v>
      </c>
      <c r="N3159" t="b">
        <v>1</v>
      </c>
      <c r="O3159" t="s">
        <v>8271</v>
      </c>
      <c r="P3159">
        <f t="shared" si="295"/>
        <v>101</v>
      </c>
      <c r="Q3159" t="str">
        <f t="shared" si="298"/>
        <v>theater</v>
      </c>
      <c r="R3159" t="str">
        <f t="shared" si="299"/>
        <v>plays</v>
      </c>
      <c r="S3159" s="10">
        <f t="shared" si="296"/>
        <v>41829.788252314815</v>
      </c>
      <c r="T3159" s="10">
        <f t="shared" si="297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6">
        <f t="shared" si="294"/>
        <v>82.61</v>
      </c>
      <c r="N3160" t="b">
        <v>1</v>
      </c>
      <c r="O3160" t="s">
        <v>8271</v>
      </c>
      <c r="P3160">
        <f t="shared" si="295"/>
        <v>114</v>
      </c>
      <c r="Q3160" t="str">
        <f t="shared" si="298"/>
        <v>theater</v>
      </c>
      <c r="R3160" t="str">
        <f t="shared" si="299"/>
        <v>plays</v>
      </c>
      <c r="S3160" s="10">
        <f t="shared" si="296"/>
        <v>41447.839722222219</v>
      </c>
      <c r="T3160" s="10">
        <f t="shared" si="297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6">
        <f t="shared" si="294"/>
        <v>38.5</v>
      </c>
      <c r="N3161" t="b">
        <v>1</v>
      </c>
      <c r="O3161" t="s">
        <v>8271</v>
      </c>
      <c r="P3161">
        <f t="shared" si="295"/>
        <v>133</v>
      </c>
      <c r="Q3161" t="str">
        <f t="shared" si="298"/>
        <v>theater</v>
      </c>
      <c r="R3161" t="str">
        <f t="shared" si="299"/>
        <v>plays</v>
      </c>
      <c r="S3161" s="10">
        <f t="shared" si="296"/>
        <v>40884.066678240742</v>
      </c>
      <c r="T3161" s="10">
        <f t="shared" si="297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6">
        <f t="shared" si="294"/>
        <v>80.16</v>
      </c>
      <c r="N3162" t="b">
        <v>1</v>
      </c>
      <c r="O3162" t="s">
        <v>8271</v>
      </c>
      <c r="P3162">
        <f t="shared" si="295"/>
        <v>102</v>
      </c>
      <c r="Q3162" t="str">
        <f t="shared" si="298"/>
        <v>theater</v>
      </c>
      <c r="R3162" t="str">
        <f t="shared" si="299"/>
        <v>plays</v>
      </c>
      <c r="S3162" s="10">
        <f t="shared" si="296"/>
        <v>41841.26489583333</v>
      </c>
      <c r="T3162" s="10">
        <f t="shared" si="297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6">
        <f t="shared" si="294"/>
        <v>28.41</v>
      </c>
      <c r="N3163" t="b">
        <v>1</v>
      </c>
      <c r="O3163" t="s">
        <v>8271</v>
      </c>
      <c r="P3163">
        <f t="shared" si="295"/>
        <v>105</v>
      </c>
      <c r="Q3163" t="str">
        <f t="shared" si="298"/>
        <v>theater</v>
      </c>
      <c r="R3163" t="str">
        <f t="shared" si="299"/>
        <v>plays</v>
      </c>
      <c r="S3163" s="10">
        <f t="shared" si="296"/>
        <v>41897.536134259259</v>
      </c>
      <c r="T3163" s="10">
        <f t="shared" si="297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6">
        <f t="shared" si="294"/>
        <v>80.73</v>
      </c>
      <c r="N3164" t="b">
        <v>1</v>
      </c>
      <c r="O3164" t="s">
        <v>8271</v>
      </c>
      <c r="P3164">
        <f t="shared" si="295"/>
        <v>127</v>
      </c>
      <c r="Q3164" t="str">
        <f t="shared" si="298"/>
        <v>theater</v>
      </c>
      <c r="R3164" t="str">
        <f t="shared" si="299"/>
        <v>plays</v>
      </c>
      <c r="S3164" s="10">
        <f t="shared" si="296"/>
        <v>41799.685902777775</v>
      </c>
      <c r="T3164" s="10">
        <f t="shared" si="297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6">
        <f t="shared" si="294"/>
        <v>200.69</v>
      </c>
      <c r="N3165" t="b">
        <v>1</v>
      </c>
      <c r="O3165" t="s">
        <v>8271</v>
      </c>
      <c r="P3165">
        <f t="shared" si="295"/>
        <v>111</v>
      </c>
      <c r="Q3165" t="str">
        <f t="shared" si="298"/>
        <v>theater</v>
      </c>
      <c r="R3165" t="str">
        <f t="shared" si="299"/>
        <v>plays</v>
      </c>
      <c r="S3165" s="10">
        <f t="shared" si="296"/>
        <v>41775.753761574073</v>
      </c>
      <c r="T3165" s="10">
        <f t="shared" si="297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6">
        <f t="shared" si="294"/>
        <v>37.590000000000003</v>
      </c>
      <c r="N3166" t="b">
        <v>1</v>
      </c>
      <c r="O3166" t="s">
        <v>8271</v>
      </c>
      <c r="P3166">
        <f t="shared" si="295"/>
        <v>107</v>
      </c>
      <c r="Q3166" t="str">
        <f t="shared" si="298"/>
        <v>theater</v>
      </c>
      <c r="R3166" t="str">
        <f t="shared" si="299"/>
        <v>plays</v>
      </c>
      <c r="S3166" s="10">
        <f t="shared" si="296"/>
        <v>41766.80572916667</v>
      </c>
      <c r="T3166" s="10">
        <f t="shared" si="297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6">
        <f t="shared" si="294"/>
        <v>58.1</v>
      </c>
      <c r="N3167" t="b">
        <v>1</v>
      </c>
      <c r="O3167" t="s">
        <v>8271</v>
      </c>
      <c r="P3167">
        <f t="shared" si="295"/>
        <v>163</v>
      </c>
      <c r="Q3167" t="str">
        <f t="shared" si="298"/>
        <v>theater</v>
      </c>
      <c r="R3167" t="str">
        <f t="shared" si="299"/>
        <v>plays</v>
      </c>
      <c r="S3167" s="10">
        <f t="shared" si="296"/>
        <v>40644.159259259257</v>
      </c>
      <c r="T3167" s="10">
        <f t="shared" si="297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6">
        <f t="shared" si="294"/>
        <v>60.3</v>
      </c>
      <c r="N3168" t="b">
        <v>1</v>
      </c>
      <c r="O3168" t="s">
        <v>8271</v>
      </c>
      <c r="P3168">
        <f t="shared" si="295"/>
        <v>160</v>
      </c>
      <c r="Q3168" t="str">
        <f t="shared" si="298"/>
        <v>theater</v>
      </c>
      <c r="R3168" t="str">
        <f t="shared" si="299"/>
        <v>plays</v>
      </c>
      <c r="S3168" s="10">
        <f t="shared" si="296"/>
        <v>41940.69158564815</v>
      </c>
      <c r="T3168" s="10">
        <f t="shared" si="297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6">
        <f t="shared" si="294"/>
        <v>63.36</v>
      </c>
      <c r="N3169" t="b">
        <v>1</v>
      </c>
      <c r="O3169" t="s">
        <v>8271</v>
      </c>
      <c r="P3169">
        <f t="shared" si="295"/>
        <v>116</v>
      </c>
      <c r="Q3169" t="str">
        <f t="shared" si="298"/>
        <v>theater</v>
      </c>
      <c r="R3169" t="str">
        <f t="shared" si="299"/>
        <v>plays</v>
      </c>
      <c r="S3169" s="10">
        <f t="shared" si="296"/>
        <v>41839.175706018519</v>
      </c>
      <c r="T3169" s="10">
        <f t="shared" si="297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6">
        <f t="shared" si="294"/>
        <v>50.9</v>
      </c>
      <c r="N3170" t="b">
        <v>1</v>
      </c>
      <c r="O3170" t="s">
        <v>8271</v>
      </c>
      <c r="P3170">
        <f t="shared" si="295"/>
        <v>124</v>
      </c>
      <c r="Q3170" t="str">
        <f t="shared" si="298"/>
        <v>theater</v>
      </c>
      <c r="R3170" t="str">
        <f t="shared" si="299"/>
        <v>plays</v>
      </c>
      <c r="S3170" s="10">
        <f t="shared" si="296"/>
        <v>41772.105937500004</v>
      </c>
      <c r="T3170" s="10">
        <f t="shared" si="297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6">
        <f t="shared" si="294"/>
        <v>100.5</v>
      </c>
      <c r="N3171" t="b">
        <v>1</v>
      </c>
      <c r="O3171" t="s">
        <v>8271</v>
      </c>
      <c r="P3171">
        <f t="shared" si="295"/>
        <v>103</v>
      </c>
      <c r="Q3171" t="str">
        <f t="shared" si="298"/>
        <v>theater</v>
      </c>
      <c r="R3171" t="str">
        <f t="shared" si="299"/>
        <v>plays</v>
      </c>
      <c r="S3171" s="10">
        <f t="shared" si="296"/>
        <v>41591.737974537034</v>
      </c>
      <c r="T3171" s="10">
        <f t="shared" si="297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6">
        <f t="shared" si="294"/>
        <v>31.62</v>
      </c>
      <c r="N3172" t="b">
        <v>1</v>
      </c>
      <c r="O3172" t="s">
        <v>8271</v>
      </c>
      <c r="P3172">
        <f t="shared" si="295"/>
        <v>112</v>
      </c>
      <c r="Q3172" t="str">
        <f t="shared" si="298"/>
        <v>theater</v>
      </c>
      <c r="R3172" t="str">
        <f t="shared" si="299"/>
        <v>plays</v>
      </c>
      <c r="S3172" s="10">
        <f t="shared" si="296"/>
        <v>41789.080370370371</v>
      </c>
      <c r="T3172" s="10">
        <f t="shared" si="297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6">
        <f t="shared" si="294"/>
        <v>65.099999999999994</v>
      </c>
      <c r="N3173" t="b">
        <v>1</v>
      </c>
      <c r="O3173" t="s">
        <v>8271</v>
      </c>
      <c r="P3173">
        <f t="shared" si="295"/>
        <v>109</v>
      </c>
      <c r="Q3173" t="str">
        <f t="shared" si="298"/>
        <v>theater</v>
      </c>
      <c r="R3173" t="str">
        <f t="shared" si="299"/>
        <v>plays</v>
      </c>
      <c r="S3173" s="10">
        <f t="shared" si="296"/>
        <v>42466.608310185184</v>
      </c>
      <c r="T3173" s="10">
        <f t="shared" si="297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6">
        <f t="shared" si="294"/>
        <v>79.31</v>
      </c>
      <c r="N3174" t="b">
        <v>1</v>
      </c>
      <c r="O3174" t="s">
        <v>8271</v>
      </c>
      <c r="P3174">
        <f t="shared" si="295"/>
        <v>115</v>
      </c>
      <c r="Q3174" t="str">
        <f t="shared" si="298"/>
        <v>theater</v>
      </c>
      <c r="R3174" t="str">
        <f t="shared" si="299"/>
        <v>plays</v>
      </c>
      <c r="S3174" s="10">
        <f t="shared" si="296"/>
        <v>40923.729953703703</v>
      </c>
      <c r="T3174" s="10">
        <f t="shared" si="297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6">
        <f t="shared" si="294"/>
        <v>139.19</v>
      </c>
      <c r="N3175" t="b">
        <v>1</v>
      </c>
      <c r="O3175" t="s">
        <v>8271</v>
      </c>
      <c r="P3175">
        <f t="shared" si="295"/>
        <v>103</v>
      </c>
      <c r="Q3175" t="str">
        <f t="shared" si="298"/>
        <v>theater</v>
      </c>
      <c r="R3175" t="str">
        <f t="shared" si="299"/>
        <v>plays</v>
      </c>
      <c r="S3175" s="10">
        <f t="shared" si="296"/>
        <v>41878.878379629627</v>
      </c>
      <c r="T3175" s="10">
        <f t="shared" si="297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6">
        <f t="shared" si="294"/>
        <v>131.91</v>
      </c>
      <c r="N3176" t="b">
        <v>1</v>
      </c>
      <c r="O3176" t="s">
        <v>8271</v>
      </c>
      <c r="P3176">
        <f t="shared" si="295"/>
        <v>101</v>
      </c>
      <c r="Q3176" t="str">
        <f t="shared" si="298"/>
        <v>theater</v>
      </c>
      <c r="R3176" t="str">
        <f t="shared" si="299"/>
        <v>plays</v>
      </c>
      <c r="S3176" s="10">
        <f t="shared" si="296"/>
        <v>41862.864675925928</v>
      </c>
      <c r="T3176" s="10">
        <f t="shared" si="297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6">
        <f t="shared" si="294"/>
        <v>91.3</v>
      </c>
      <c r="N3177" t="b">
        <v>1</v>
      </c>
      <c r="O3177" t="s">
        <v>8271</v>
      </c>
      <c r="P3177">
        <f t="shared" si="295"/>
        <v>110</v>
      </c>
      <c r="Q3177" t="str">
        <f t="shared" si="298"/>
        <v>theater</v>
      </c>
      <c r="R3177" t="str">
        <f t="shared" si="299"/>
        <v>plays</v>
      </c>
      <c r="S3177" s="10">
        <f t="shared" si="296"/>
        <v>40531.886886574073</v>
      </c>
      <c r="T3177" s="10">
        <f t="shared" si="297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6">
        <f t="shared" si="294"/>
        <v>39.67</v>
      </c>
      <c r="N3178" t="b">
        <v>1</v>
      </c>
      <c r="O3178" t="s">
        <v>8271</v>
      </c>
      <c r="P3178">
        <f t="shared" si="295"/>
        <v>115</v>
      </c>
      <c r="Q3178" t="str">
        <f t="shared" si="298"/>
        <v>theater</v>
      </c>
      <c r="R3178" t="str">
        <f t="shared" si="299"/>
        <v>plays</v>
      </c>
      <c r="S3178" s="10">
        <f t="shared" si="296"/>
        <v>41477.930914351848</v>
      </c>
      <c r="T3178" s="10">
        <f t="shared" si="297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6">
        <f t="shared" si="294"/>
        <v>57.55</v>
      </c>
      <c r="N3179" t="b">
        <v>1</v>
      </c>
      <c r="O3179" t="s">
        <v>8271</v>
      </c>
      <c r="P3179">
        <f t="shared" si="295"/>
        <v>117</v>
      </c>
      <c r="Q3179" t="str">
        <f t="shared" si="298"/>
        <v>theater</v>
      </c>
      <c r="R3179" t="str">
        <f t="shared" si="299"/>
        <v>plays</v>
      </c>
      <c r="S3179" s="10">
        <f t="shared" si="296"/>
        <v>41781.666770833333</v>
      </c>
      <c r="T3179" s="10">
        <f t="shared" si="297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6">
        <f t="shared" si="294"/>
        <v>33.03</v>
      </c>
      <c r="N3180" t="b">
        <v>1</v>
      </c>
      <c r="O3180" t="s">
        <v>8271</v>
      </c>
      <c r="P3180">
        <f t="shared" si="295"/>
        <v>172</v>
      </c>
      <c r="Q3180" t="str">
        <f t="shared" si="298"/>
        <v>theater</v>
      </c>
      <c r="R3180" t="str">
        <f t="shared" si="299"/>
        <v>plays</v>
      </c>
      <c r="S3180" s="10">
        <f t="shared" si="296"/>
        <v>41806.605034722219</v>
      </c>
      <c r="T3180" s="10">
        <f t="shared" si="297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6">
        <f t="shared" si="294"/>
        <v>77.34</v>
      </c>
      <c r="N3181" t="b">
        <v>1</v>
      </c>
      <c r="O3181" t="s">
        <v>8271</v>
      </c>
      <c r="P3181">
        <f t="shared" si="295"/>
        <v>114</v>
      </c>
      <c r="Q3181" t="str">
        <f t="shared" si="298"/>
        <v>theater</v>
      </c>
      <c r="R3181" t="str">
        <f t="shared" si="299"/>
        <v>plays</v>
      </c>
      <c r="S3181" s="10">
        <f t="shared" si="296"/>
        <v>41375.702210648145</v>
      </c>
      <c r="T3181" s="10">
        <f t="shared" si="297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6">
        <f t="shared" si="294"/>
        <v>31.93</v>
      </c>
      <c r="N3182" t="b">
        <v>1</v>
      </c>
      <c r="O3182" t="s">
        <v>8271</v>
      </c>
      <c r="P3182">
        <f t="shared" si="295"/>
        <v>120</v>
      </c>
      <c r="Q3182" t="str">
        <f t="shared" si="298"/>
        <v>theater</v>
      </c>
      <c r="R3182" t="str">
        <f t="shared" si="299"/>
        <v>plays</v>
      </c>
      <c r="S3182" s="10">
        <f t="shared" si="296"/>
        <v>41780.412604166668</v>
      </c>
      <c r="T3182" s="10">
        <f t="shared" si="297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6">
        <f t="shared" si="294"/>
        <v>36.33</v>
      </c>
      <c r="N3183" t="b">
        <v>1</v>
      </c>
      <c r="O3183" t="s">
        <v>8271</v>
      </c>
      <c r="P3183">
        <f t="shared" si="295"/>
        <v>109</v>
      </c>
      <c r="Q3183" t="str">
        <f t="shared" si="298"/>
        <v>theater</v>
      </c>
      <c r="R3183" t="str">
        <f t="shared" si="299"/>
        <v>plays</v>
      </c>
      <c r="S3183" s="10">
        <f t="shared" si="296"/>
        <v>41779.310034722221</v>
      </c>
      <c r="T3183" s="10">
        <f t="shared" si="297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6">
        <f t="shared" si="294"/>
        <v>46.77</v>
      </c>
      <c r="N3184" t="b">
        <v>1</v>
      </c>
      <c r="O3184" t="s">
        <v>8271</v>
      </c>
      <c r="P3184">
        <f t="shared" si="295"/>
        <v>101</v>
      </c>
      <c r="Q3184" t="str">
        <f t="shared" si="298"/>
        <v>theater</v>
      </c>
      <c r="R3184" t="str">
        <f t="shared" si="299"/>
        <v>plays</v>
      </c>
      <c r="S3184" s="10">
        <f t="shared" si="296"/>
        <v>40883.949317129627</v>
      </c>
      <c r="T3184" s="10">
        <f t="shared" si="297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6">
        <f t="shared" si="294"/>
        <v>40.07</v>
      </c>
      <c r="N3185" t="b">
        <v>1</v>
      </c>
      <c r="O3185" t="s">
        <v>8271</v>
      </c>
      <c r="P3185">
        <f t="shared" si="295"/>
        <v>109</v>
      </c>
      <c r="Q3185" t="str">
        <f t="shared" si="298"/>
        <v>theater</v>
      </c>
      <c r="R3185" t="str">
        <f t="shared" si="299"/>
        <v>plays</v>
      </c>
      <c r="S3185" s="10">
        <f t="shared" si="296"/>
        <v>41491.79478009259</v>
      </c>
      <c r="T3185" s="10">
        <f t="shared" si="297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6">
        <f t="shared" si="294"/>
        <v>100.22</v>
      </c>
      <c r="N3186" t="b">
        <v>1</v>
      </c>
      <c r="O3186" t="s">
        <v>8271</v>
      </c>
      <c r="P3186">
        <f t="shared" si="295"/>
        <v>107</v>
      </c>
      <c r="Q3186" t="str">
        <f t="shared" si="298"/>
        <v>theater</v>
      </c>
      <c r="R3186" t="str">
        <f t="shared" si="299"/>
        <v>plays</v>
      </c>
      <c r="S3186" s="10">
        <f t="shared" si="296"/>
        <v>41791.993414351848</v>
      </c>
      <c r="T3186" s="10">
        <f t="shared" si="297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6">
        <f t="shared" si="294"/>
        <v>41.67</v>
      </c>
      <c r="N3187" t="b">
        <v>1</v>
      </c>
      <c r="O3187" t="s">
        <v>8271</v>
      </c>
      <c r="P3187">
        <f t="shared" si="295"/>
        <v>100</v>
      </c>
      <c r="Q3187" t="str">
        <f t="shared" si="298"/>
        <v>theater</v>
      </c>
      <c r="R3187" t="str">
        <f t="shared" si="299"/>
        <v>plays</v>
      </c>
      <c r="S3187" s="10">
        <f t="shared" si="296"/>
        <v>41829.977326388893</v>
      </c>
      <c r="T3187" s="10">
        <f t="shared" si="297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6">
        <f t="shared" si="294"/>
        <v>46.71</v>
      </c>
      <c r="N3188" t="b">
        <v>1</v>
      </c>
      <c r="O3188" t="s">
        <v>8271</v>
      </c>
      <c r="P3188">
        <f t="shared" si="295"/>
        <v>102</v>
      </c>
      <c r="Q3188" t="str">
        <f t="shared" si="298"/>
        <v>theater</v>
      </c>
      <c r="R3188" t="str">
        <f t="shared" si="299"/>
        <v>plays</v>
      </c>
      <c r="S3188" s="10">
        <f t="shared" si="296"/>
        <v>41868.924050925925</v>
      </c>
      <c r="T3188" s="10">
        <f t="shared" si="297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6">
        <f t="shared" si="294"/>
        <v>71.489999999999995</v>
      </c>
      <c r="N3189" t="b">
        <v>1</v>
      </c>
      <c r="O3189" t="s">
        <v>8271</v>
      </c>
      <c r="P3189">
        <f t="shared" si="295"/>
        <v>116</v>
      </c>
      <c r="Q3189" t="str">
        <f t="shared" si="298"/>
        <v>theater</v>
      </c>
      <c r="R3189" t="str">
        <f t="shared" si="299"/>
        <v>plays</v>
      </c>
      <c r="S3189" s="10">
        <f t="shared" si="296"/>
        <v>41835.666354166664</v>
      </c>
      <c r="T3189" s="10">
        <f t="shared" si="297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6">
        <f t="shared" si="294"/>
        <v>14.44</v>
      </c>
      <c r="N3190" t="b">
        <v>0</v>
      </c>
      <c r="O3190" t="s">
        <v>8305</v>
      </c>
      <c r="P3190">
        <f t="shared" si="295"/>
        <v>65</v>
      </c>
      <c r="Q3190" t="str">
        <f t="shared" si="298"/>
        <v>theater</v>
      </c>
      <c r="R3190" t="str">
        <f t="shared" si="299"/>
        <v>musical</v>
      </c>
      <c r="S3190" s="10">
        <f t="shared" si="296"/>
        <v>42144.415532407409</v>
      </c>
      <c r="T3190" s="10">
        <f t="shared" si="297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6">
        <f t="shared" si="294"/>
        <v>356.84</v>
      </c>
      <c r="N3191" t="b">
        <v>0</v>
      </c>
      <c r="O3191" t="s">
        <v>8305</v>
      </c>
      <c r="P3191">
        <f t="shared" si="295"/>
        <v>12</v>
      </c>
      <c r="Q3191" t="str">
        <f t="shared" si="298"/>
        <v>theater</v>
      </c>
      <c r="R3191" t="str">
        <f t="shared" si="299"/>
        <v>musical</v>
      </c>
      <c r="S3191" s="10">
        <f t="shared" si="296"/>
        <v>42118.346435185187</v>
      </c>
      <c r="T3191" s="10">
        <f t="shared" si="297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6" t="e">
        <f t="shared" si="294"/>
        <v>#DIV/0!</v>
      </c>
      <c r="N3192" t="b">
        <v>0</v>
      </c>
      <c r="O3192" t="s">
        <v>8305</v>
      </c>
      <c r="P3192">
        <f t="shared" si="295"/>
        <v>0</v>
      </c>
      <c r="Q3192" t="str">
        <f t="shared" si="298"/>
        <v>theater</v>
      </c>
      <c r="R3192" t="str">
        <f t="shared" si="299"/>
        <v>musical</v>
      </c>
      <c r="S3192" s="10">
        <f t="shared" si="296"/>
        <v>42683.151331018518</v>
      </c>
      <c r="T3192" s="10">
        <f t="shared" si="297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6">
        <f t="shared" si="294"/>
        <v>37.75</v>
      </c>
      <c r="N3193" t="b">
        <v>0</v>
      </c>
      <c r="O3193" t="s">
        <v>8305</v>
      </c>
      <c r="P3193">
        <f t="shared" si="295"/>
        <v>4</v>
      </c>
      <c r="Q3193" t="str">
        <f t="shared" si="298"/>
        <v>theater</v>
      </c>
      <c r="R3193" t="str">
        <f t="shared" si="299"/>
        <v>musical</v>
      </c>
      <c r="S3193" s="10">
        <f t="shared" si="296"/>
        <v>42538.755428240736</v>
      </c>
      <c r="T3193" s="10">
        <f t="shared" si="297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6">
        <f t="shared" si="294"/>
        <v>12.75</v>
      </c>
      <c r="N3194" t="b">
        <v>0</v>
      </c>
      <c r="O3194" t="s">
        <v>8305</v>
      </c>
      <c r="P3194">
        <f t="shared" si="295"/>
        <v>1</v>
      </c>
      <c r="Q3194" t="str">
        <f t="shared" si="298"/>
        <v>theater</v>
      </c>
      <c r="R3194" t="str">
        <f t="shared" si="299"/>
        <v>musical</v>
      </c>
      <c r="S3194" s="10">
        <f t="shared" si="296"/>
        <v>42018.94049768518</v>
      </c>
      <c r="T3194" s="10">
        <f t="shared" si="297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6">
        <f t="shared" si="294"/>
        <v>24.46</v>
      </c>
      <c r="N3195" t="b">
        <v>0</v>
      </c>
      <c r="O3195" t="s">
        <v>8305</v>
      </c>
      <c r="P3195">
        <f t="shared" si="295"/>
        <v>12</v>
      </c>
      <c r="Q3195" t="str">
        <f t="shared" si="298"/>
        <v>theater</v>
      </c>
      <c r="R3195" t="str">
        <f t="shared" si="299"/>
        <v>musical</v>
      </c>
      <c r="S3195" s="10">
        <f t="shared" si="296"/>
        <v>42010.968240740738</v>
      </c>
      <c r="T3195" s="10">
        <f t="shared" si="297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6" t="e">
        <f t="shared" si="294"/>
        <v>#DIV/0!</v>
      </c>
      <c r="N3196" t="b">
        <v>0</v>
      </c>
      <c r="O3196" t="s">
        <v>8305</v>
      </c>
      <c r="P3196">
        <f t="shared" si="295"/>
        <v>0</v>
      </c>
      <c r="Q3196" t="str">
        <f t="shared" si="298"/>
        <v>theater</v>
      </c>
      <c r="R3196" t="str">
        <f t="shared" si="299"/>
        <v>musical</v>
      </c>
      <c r="S3196" s="10">
        <f t="shared" si="296"/>
        <v>42182.062476851846</v>
      </c>
      <c r="T3196" s="10">
        <f t="shared" si="297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6">
        <f t="shared" si="294"/>
        <v>53.08</v>
      </c>
      <c r="N3197" t="b">
        <v>0</v>
      </c>
      <c r="O3197" t="s">
        <v>8305</v>
      </c>
      <c r="P3197">
        <f t="shared" si="295"/>
        <v>59</v>
      </c>
      <c r="Q3197" t="str">
        <f t="shared" si="298"/>
        <v>theater</v>
      </c>
      <c r="R3197" t="str">
        <f t="shared" si="299"/>
        <v>musical</v>
      </c>
      <c r="S3197" s="10">
        <f t="shared" si="296"/>
        <v>42017.594236111108</v>
      </c>
      <c r="T3197" s="10">
        <f t="shared" si="297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6">
        <f t="shared" si="294"/>
        <v>300</v>
      </c>
      <c r="N3198" t="b">
        <v>0</v>
      </c>
      <c r="O3198" t="s">
        <v>8305</v>
      </c>
      <c r="P3198">
        <f t="shared" si="295"/>
        <v>0</v>
      </c>
      <c r="Q3198" t="str">
        <f t="shared" si="298"/>
        <v>theater</v>
      </c>
      <c r="R3198" t="str">
        <f t="shared" si="299"/>
        <v>musical</v>
      </c>
      <c r="S3198" s="10">
        <f t="shared" si="296"/>
        <v>42157.598090277781</v>
      </c>
      <c r="T3198" s="10">
        <f t="shared" si="297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6">
        <f t="shared" si="294"/>
        <v>286.25</v>
      </c>
      <c r="N3199" t="b">
        <v>0</v>
      </c>
      <c r="O3199" t="s">
        <v>8305</v>
      </c>
      <c r="P3199">
        <f t="shared" si="295"/>
        <v>11</v>
      </c>
      <c r="Q3199" t="str">
        <f t="shared" si="298"/>
        <v>theater</v>
      </c>
      <c r="R3199" t="str">
        <f t="shared" si="299"/>
        <v>musical</v>
      </c>
      <c r="S3199" s="10">
        <f t="shared" si="296"/>
        <v>42009.493263888886</v>
      </c>
      <c r="T3199" s="10">
        <f t="shared" si="297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6">
        <f t="shared" si="294"/>
        <v>36.67</v>
      </c>
      <c r="N3200" t="b">
        <v>0</v>
      </c>
      <c r="O3200" t="s">
        <v>8305</v>
      </c>
      <c r="P3200">
        <f t="shared" si="295"/>
        <v>0</v>
      </c>
      <c r="Q3200" t="str">
        <f t="shared" si="298"/>
        <v>theater</v>
      </c>
      <c r="R3200" t="str">
        <f t="shared" si="299"/>
        <v>musical</v>
      </c>
      <c r="S3200" s="10">
        <f t="shared" si="296"/>
        <v>42013.424502314811</v>
      </c>
      <c r="T3200" s="10">
        <f t="shared" si="297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6">
        <f t="shared" si="294"/>
        <v>49.21</v>
      </c>
      <c r="N3201" t="b">
        <v>0</v>
      </c>
      <c r="O3201" t="s">
        <v>8305</v>
      </c>
      <c r="P3201">
        <f t="shared" si="295"/>
        <v>52</v>
      </c>
      <c r="Q3201" t="str">
        <f t="shared" si="298"/>
        <v>theater</v>
      </c>
      <c r="R3201" t="str">
        <f t="shared" si="299"/>
        <v>musical</v>
      </c>
      <c r="S3201" s="10">
        <f t="shared" si="296"/>
        <v>41858.761782407404</v>
      </c>
      <c r="T3201" s="10">
        <f t="shared" si="297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6">
        <f t="shared" ref="M3202:M3265" si="300">ROUND(SUM(E3202/L3202),2)</f>
        <v>1</v>
      </c>
      <c r="N3202" t="b">
        <v>0</v>
      </c>
      <c r="O3202" t="s">
        <v>8305</v>
      </c>
      <c r="P3202">
        <f t="shared" ref="P3202:P3265" si="301">+ROUND(SUM(E3202/D3202)*100,0)</f>
        <v>0</v>
      </c>
      <c r="Q3202" t="str">
        <f t="shared" si="298"/>
        <v>theater</v>
      </c>
      <c r="R3202" t="str">
        <f t="shared" si="299"/>
        <v>musical</v>
      </c>
      <c r="S3202" s="10">
        <f t="shared" ref="S3202:S3265" si="302">(((J3202/60)/60)/24)+DATE(1970,1,1)</f>
        <v>42460.320613425924</v>
      </c>
      <c r="T3202" s="10">
        <f t="shared" ref="T3202:T3265" si="303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6">
        <f t="shared" si="300"/>
        <v>12.5</v>
      </c>
      <c r="N3203" t="b">
        <v>0</v>
      </c>
      <c r="O3203" t="s">
        <v>8305</v>
      </c>
      <c r="P3203">
        <f t="shared" si="301"/>
        <v>1</v>
      </c>
      <c r="Q3203" t="str">
        <f t="shared" ref="Q3203:Q3266" si="304">LEFT(O3203,FIND("/",O3203)-1)</f>
        <v>theater</v>
      </c>
      <c r="R3203" t="str">
        <f t="shared" ref="R3203:R3266" si="305">RIGHT(O3203,LEN(O3203)-FIND("/",O3203))</f>
        <v>musical</v>
      </c>
      <c r="S3203" s="10">
        <f t="shared" si="302"/>
        <v>41861.767094907409</v>
      </c>
      <c r="T3203" s="10">
        <f t="shared" si="303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6">
        <f t="shared" si="300"/>
        <v>109.04</v>
      </c>
      <c r="N3204" t="b">
        <v>0</v>
      </c>
      <c r="O3204" t="s">
        <v>8305</v>
      </c>
      <c r="P3204">
        <f t="shared" si="301"/>
        <v>55</v>
      </c>
      <c r="Q3204" t="str">
        <f t="shared" si="304"/>
        <v>theater</v>
      </c>
      <c r="R3204" t="str">
        <f t="shared" si="305"/>
        <v>musical</v>
      </c>
      <c r="S3204" s="10">
        <f t="shared" si="302"/>
        <v>42293.853541666671</v>
      </c>
      <c r="T3204" s="10">
        <f t="shared" si="3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6">
        <f t="shared" si="300"/>
        <v>41.67</v>
      </c>
      <c r="N3205" t="b">
        <v>0</v>
      </c>
      <c r="O3205" t="s">
        <v>8305</v>
      </c>
      <c r="P3205">
        <f t="shared" si="301"/>
        <v>25</v>
      </c>
      <c r="Q3205" t="str">
        <f t="shared" si="304"/>
        <v>theater</v>
      </c>
      <c r="R3205" t="str">
        <f t="shared" si="305"/>
        <v>musical</v>
      </c>
      <c r="S3205" s="10">
        <f t="shared" si="302"/>
        <v>42242.988680555558</v>
      </c>
      <c r="T3205" s="10">
        <f t="shared" si="3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6" t="e">
        <f t="shared" si="300"/>
        <v>#DIV/0!</v>
      </c>
      <c r="N3206" t="b">
        <v>0</v>
      </c>
      <c r="O3206" t="s">
        <v>8305</v>
      </c>
      <c r="P3206">
        <f t="shared" si="301"/>
        <v>0</v>
      </c>
      <c r="Q3206" t="str">
        <f t="shared" si="304"/>
        <v>theater</v>
      </c>
      <c r="R3206" t="str">
        <f t="shared" si="305"/>
        <v>musical</v>
      </c>
      <c r="S3206" s="10">
        <f t="shared" si="302"/>
        <v>42172.686099537037</v>
      </c>
      <c r="T3206" s="10">
        <f t="shared" si="3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6">
        <f t="shared" si="300"/>
        <v>22.75</v>
      </c>
      <c r="N3207" t="b">
        <v>0</v>
      </c>
      <c r="O3207" t="s">
        <v>8305</v>
      </c>
      <c r="P3207">
        <f t="shared" si="301"/>
        <v>3</v>
      </c>
      <c r="Q3207" t="str">
        <f t="shared" si="304"/>
        <v>theater</v>
      </c>
      <c r="R3207" t="str">
        <f t="shared" si="305"/>
        <v>musical</v>
      </c>
      <c r="S3207" s="10">
        <f t="shared" si="302"/>
        <v>42095.374675925923</v>
      </c>
      <c r="T3207" s="10">
        <f t="shared" si="3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6" t="e">
        <f t="shared" si="300"/>
        <v>#DIV/0!</v>
      </c>
      <c r="N3208" t="b">
        <v>0</v>
      </c>
      <c r="O3208" t="s">
        <v>8305</v>
      </c>
      <c r="P3208">
        <f t="shared" si="301"/>
        <v>0</v>
      </c>
      <c r="Q3208" t="str">
        <f t="shared" si="304"/>
        <v>theater</v>
      </c>
      <c r="R3208" t="str">
        <f t="shared" si="305"/>
        <v>musical</v>
      </c>
      <c r="S3208" s="10">
        <f t="shared" si="302"/>
        <v>42236.276053240741</v>
      </c>
      <c r="T3208" s="10">
        <f t="shared" si="3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6">
        <f t="shared" si="300"/>
        <v>70.83</v>
      </c>
      <c r="N3209" t="b">
        <v>0</v>
      </c>
      <c r="O3209" t="s">
        <v>8305</v>
      </c>
      <c r="P3209">
        <f t="shared" si="301"/>
        <v>46</v>
      </c>
      <c r="Q3209" t="str">
        <f t="shared" si="304"/>
        <v>theater</v>
      </c>
      <c r="R3209" t="str">
        <f t="shared" si="305"/>
        <v>musical</v>
      </c>
      <c r="S3209" s="10">
        <f t="shared" si="302"/>
        <v>42057.277858796297</v>
      </c>
      <c r="T3209" s="10">
        <f t="shared" si="3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6">
        <f t="shared" si="300"/>
        <v>63.11</v>
      </c>
      <c r="N3210" t="b">
        <v>1</v>
      </c>
      <c r="O3210" t="s">
        <v>8271</v>
      </c>
      <c r="P3210">
        <f t="shared" si="301"/>
        <v>104</v>
      </c>
      <c r="Q3210" t="str">
        <f t="shared" si="304"/>
        <v>theater</v>
      </c>
      <c r="R3210" t="str">
        <f t="shared" si="305"/>
        <v>plays</v>
      </c>
      <c r="S3210" s="10">
        <f t="shared" si="302"/>
        <v>41827.605057870373</v>
      </c>
      <c r="T3210" s="10">
        <f t="shared" si="3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6">
        <f t="shared" si="300"/>
        <v>50.16</v>
      </c>
      <c r="N3211" t="b">
        <v>1</v>
      </c>
      <c r="O3211" t="s">
        <v>8271</v>
      </c>
      <c r="P3211">
        <f t="shared" si="301"/>
        <v>119</v>
      </c>
      <c r="Q3211" t="str">
        <f t="shared" si="304"/>
        <v>theater</v>
      </c>
      <c r="R3211" t="str">
        <f t="shared" si="305"/>
        <v>plays</v>
      </c>
      <c r="S3211" s="10">
        <f t="shared" si="302"/>
        <v>41778.637245370373</v>
      </c>
      <c r="T3211" s="10">
        <f t="shared" si="3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6">
        <f t="shared" si="300"/>
        <v>62.88</v>
      </c>
      <c r="N3212" t="b">
        <v>1</v>
      </c>
      <c r="O3212" t="s">
        <v>8271</v>
      </c>
      <c r="P3212">
        <f t="shared" si="301"/>
        <v>126</v>
      </c>
      <c r="Q3212" t="str">
        <f t="shared" si="304"/>
        <v>theater</v>
      </c>
      <c r="R3212" t="str">
        <f t="shared" si="305"/>
        <v>plays</v>
      </c>
      <c r="S3212" s="10">
        <f t="shared" si="302"/>
        <v>41013.936562499999</v>
      </c>
      <c r="T3212" s="10">
        <f t="shared" si="3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6">
        <f t="shared" si="300"/>
        <v>85.53</v>
      </c>
      <c r="N3213" t="b">
        <v>1</v>
      </c>
      <c r="O3213" t="s">
        <v>8271</v>
      </c>
      <c r="P3213">
        <f t="shared" si="301"/>
        <v>120</v>
      </c>
      <c r="Q3213" t="str">
        <f t="shared" si="304"/>
        <v>theater</v>
      </c>
      <c r="R3213" t="str">
        <f t="shared" si="305"/>
        <v>plays</v>
      </c>
      <c r="S3213" s="10">
        <f t="shared" si="302"/>
        <v>41834.586574074077</v>
      </c>
      <c r="T3213" s="10">
        <f t="shared" si="3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6">
        <f t="shared" si="300"/>
        <v>53.72</v>
      </c>
      <c r="N3214" t="b">
        <v>1</v>
      </c>
      <c r="O3214" t="s">
        <v>8271</v>
      </c>
      <c r="P3214">
        <f t="shared" si="301"/>
        <v>126</v>
      </c>
      <c r="Q3214" t="str">
        <f t="shared" si="304"/>
        <v>theater</v>
      </c>
      <c r="R3214" t="str">
        <f t="shared" si="305"/>
        <v>plays</v>
      </c>
      <c r="S3214" s="10">
        <f t="shared" si="302"/>
        <v>41829.795729166668</v>
      </c>
      <c r="T3214" s="10">
        <f t="shared" si="3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6">
        <f t="shared" si="300"/>
        <v>127.81</v>
      </c>
      <c r="N3215" t="b">
        <v>1</v>
      </c>
      <c r="O3215" t="s">
        <v>8271</v>
      </c>
      <c r="P3215">
        <f t="shared" si="301"/>
        <v>100</v>
      </c>
      <c r="Q3215" t="str">
        <f t="shared" si="304"/>
        <v>theater</v>
      </c>
      <c r="R3215" t="str">
        <f t="shared" si="305"/>
        <v>plays</v>
      </c>
      <c r="S3215" s="10">
        <f t="shared" si="302"/>
        <v>42171.763414351852</v>
      </c>
      <c r="T3215" s="10">
        <f t="shared" si="3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6">
        <f t="shared" si="300"/>
        <v>106.57</v>
      </c>
      <c r="N3216" t="b">
        <v>1</v>
      </c>
      <c r="O3216" t="s">
        <v>8271</v>
      </c>
      <c r="P3216">
        <f t="shared" si="301"/>
        <v>102</v>
      </c>
      <c r="Q3216" t="str">
        <f t="shared" si="304"/>
        <v>theater</v>
      </c>
      <c r="R3216" t="str">
        <f t="shared" si="305"/>
        <v>plays</v>
      </c>
      <c r="S3216" s="10">
        <f t="shared" si="302"/>
        <v>42337.792511574073</v>
      </c>
      <c r="T3216" s="10">
        <f t="shared" si="3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6">
        <f t="shared" si="300"/>
        <v>262.11</v>
      </c>
      <c r="N3217" t="b">
        <v>1</v>
      </c>
      <c r="O3217" t="s">
        <v>8271</v>
      </c>
      <c r="P3217">
        <f t="shared" si="301"/>
        <v>100</v>
      </c>
      <c r="Q3217" t="str">
        <f t="shared" si="304"/>
        <v>theater</v>
      </c>
      <c r="R3217" t="str">
        <f t="shared" si="305"/>
        <v>plays</v>
      </c>
      <c r="S3217" s="10">
        <f t="shared" si="302"/>
        <v>42219.665173611109</v>
      </c>
      <c r="T3217" s="10">
        <f t="shared" si="3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6">
        <f t="shared" si="300"/>
        <v>57.17</v>
      </c>
      <c r="N3218" t="b">
        <v>1</v>
      </c>
      <c r="O3218" t="s">
        <v>8271</v>
      </c>
      <c r="P3218">
        <f t="shared" si="301"/>
        <v>100</v>
      </c>
      <c r="Q3218" t="str">
        <f t="shared" si="304"/>
        <v>theater</v>
      </c>
      <c r="R3218" t="str">
        <f t="shared" si="305"/>
        <v>plays</v>
      </c>
      <c r="S3218" s="10">
        <f t="shared" si="302"/>
        <v>42165.462627314817</v>
      </c>
      <c r="T3218" s="10">
        <f t="shared" si="3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6">
        <f t="shared" si="300"/>
        <v>50.2</v>
      </c>
      <c r="N3219" t="b">
        <v>1</v>
      </c>
      <c r="O3219" t="s">
        <v>8271</v>
      </c>
      <c r="P3219">
        <f t="shared" si="301"/>
        <v>116</v>
      </c>
      <c r="Q3219" t="str">
        <f t="shared" si="304"/>
        <v>theater</v>
      </c>
      <c r="R3219" t="str">
        <f t="shared" si="305"/>
        <v>plays</v>
      </c>
      <c r="S3219" s="10">
        <f t="shared" si="302"/>
        <v>42648.546111111107</v>
      </c>
      <c r="T3219" s="10">
        <f t="shared" si="3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6">
        <f t="shared" si="300"/>
        <v>66.59</v>
      </c>
      <c r="N3220" t="b">
        <v>1</v>
      </c>
      <c r="O3220" t="s">
        <v>8271</v>
      </c>
      <c r="P3220">
        <f t="shared" si="301"/>
        <v>102</v>
      </c>
      <c r="Q3220" t="str">
        <f t="shared" si="304"/>
        <v>theater</v>
      </c>
      <c r="R3220" t="str">
        <f t="shared" si="305"/>
        <v>plays</v>
      </c>
      <c r="S3220" s="10">
        <f t="shared" si="302"/>
        <v>41971.002152777779</v>
      </c>
      <c r="T3220" s="10">
        <f t="shared" si="3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6">
        <f t="shared" si="300"/>
        <v>168.25</v>
      </c>
      <c r="N3221" t="b">
        <v>1</v>
      </c>
      <c r="O3221" t="s">
        <v>8271</v>
      </c>
      <c r="P3221">
        <f t="shared" si="301"/>
        <v>100</v>
      </c>
      <c r="Q3221" t="str">
        <f t="shared" si="304"/>
        <v>theater</v>
      </c>
      <c r="R3221" t="str">
        <f t="shared" si="305"/>
        <v>plays</v>
      </c>
      <c r="S3221" s="10">
        <f t="shared" si="302"/>
        <v>42050.983182870375</v>
      </c>
      <c r="T3221" s="10">
        <f t="shared" si="3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6">
        <f t="shared" si="300"/>
        <v>256.37</v>
      </c>
      <c r="N3222" t="b">
        <v>1</v>
      </c>
      <c r="O3222" t="s">
        <v>8271</v>
      </c>
      <c r="P3222">
        <f t="shared" si="301"/>
        <v>101</v>
      </c>
      <c r="Q3222" t="str">
        <f t="shared" si="304"/>
        <v>theater</v>
      </c>
      <c r="R3222" t="str">
        <f t="shared" si="305"/>
        <v>plays</v>
      </c>
      <c r="S3222" s="10">
        <f t="shared" si="302"/>
        <v>42772.833379629628</v>
      </c>
      <c r="T3222" s="10">
        <f t="shared" si="3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6">
        <f t="shared" si="300"/>
        <v>36.61</v>
      </c>
      <c r="N3223" t="b">
        <v>1</v>
      </c>
      <c r="O3223" t="s">
        <v>8271</v>
      </c>
      <c r="P3223">
        <f t="shared" si="301"/>
        <v>103</v>
      </c>
      <c r="Q3223" t="str">
        <f t="shared" si="304"/>
        <v>theater</v>
      </c>
      <c r="R3223" t="str">
        <f t="shared" si="305"/>
        <v>plays</v>
      </c>
      <c r="S3223" s="10">
        <f t="shared" si="302"/>
        <v>42155.696793981479</v>
      </c>
      <c r="T3223" s="10">
        <f t="shared" si="3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6">
        <f t="shared" si="300"/>
        <v>37.14</v>
      </c>
      <c r="N3224" t="b">
        <v>1</v>
      </c>
      <c r="O3224" t="s">
        <v>8271</v>
      </c>
      <c r="P3224">
        <f t="shared" si="301"/>
        <v>125</v>
      </c>
      <c r="Q3224" t="str">
        <f t="shared" si="304"/>
        <v>theater</v>
      </c>
      <c r="R3224" t="str">
        <f t="shared" si="305"/>
        <v>plays</v>
      </c>
      <c r="S3224" s="10">
        <f t="shared" si="302"/>
        <v>42270.582141203704</v>
      </c>
      <c r="T3224" s="10">
        <f t="shared" si="3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6">
        <f t="shared" si="300"/>
        <v>45.88</v>
      </c>
      <c r="N3225" t="b">
        <v>1</v>
      </c>
      <c r="O3225" t="s">
        <v>8271</v>
      </c>
      <c r="P3225">
        <f t="shared" si="301"/>
        <v>110</v>
      </c>
      <c r="Q3225" t="str">
        <f t="shared" si="304"/>
        <v>theater</v>
      </c>
      <c r="R3225" t="str">
        <f t="shared" si="305"/>
        <v>plays</v>
      </c>
      <c r="S3225" s="10">
        <f t="shared" si="302"/>
        <v>42206.835370370376</v>
      </c>
      <c r="T3225" s="10">
        <f t="shared" si="3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6">
        <f t="shared" si="300"/>
        <v>141.71</v>
      </c>
      <c r="N3226" t="b">
        <v>1</v>
      </c>
      <c r="O3226" t="s">
        <v>8271</v>
      </c>
      <c r="P3226">
        <f t="shared" si="301"/>
        <v>102</v>
      </c>
      <c r="Q3226" t="str">
        <f t="shared" si="304"/>
        <v>theater</v>
      </c>
      <c r="R3226" t="str">
        <f t="shared" si="305"/>
        <v>plays</v>
      </c>
      <c r="S3226" s="10">
        <f t="shared" si="302"/>
        <v>42697.850844907407</v>
      </c>
      <c r="T3226" s="10">
        <f t="shared" si="3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6">
        <f t="shared" si="300"/>
        <v>52.49</v>
      </c>
      <c r="N3227" t="b">
        <v>1</v>
      </c>
      <c r="O3227" t="s">
        <v>8271</v>
      </c>
      <c r="P3227">
        <f t="shared" si="301"/>
        <v>102</v>
      </c>
      <c r="Q3227" t="str">
        <f t="shared" si="304"/>
        <v>theater</v>
      </c>
      <c r="R3227" t="str">
        <f t="shared" si="305"/>
        <v>plays</v>
      </c>
      <c r="S3227" s="10">
        <f t="shared" si="302"/>
        <v>42503.559467592597</v>
      </c>
      <c r="T3227" s="10">
        <f t="shared" si="3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6">
        <f t="shared" si="300"/>
        <v>59.52</v>
      </c>
      <c r="N3228" t="b">
        <v>1</v>
      </c>
      <c r="O3228" t="s">
        <v>8271</v>
      </c>
      <c r="P3228">
        <f t="shared" si="301"/>
        <v>104</v>
      </c>
      <c r="Q3228" t="str">
        <f t="shared" si="304"/>
        <v>theater</v>
      </c>
      <c r="R3228" t="str">
        <f t="shared" si="305"/>
        <v>plays</v>
      </c>
      <c r="S3228" s="10">
        <f t="shared" si="302"/>
        <v>42277.583472222221</v>
      </c>
      <c r="T3228" s="10">
        <f t="shared" si="3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6">
        <f t="shared" si="300"/>
        <v>50</v>
      </c>
      <c r="N3229" t="b">
        <v>1</v>
      </c>
      <c r="O3229" t="s">
        <v>8271</v>
      </c>
      <c r="P3229">
        <f t="shared" si="301"/>
        <v>125</v>
      </c>
      <c r="Q3229" t="str">
        <f t="shared" si="304"/>
        <v>theater</v>
      </c>
      <c r="R3229" t="str">
        <f t="shared" si="305"/>
        <v>plays</v>
      </c>
      <c r="S3229" s="10">
        <f t="shared" si="302"/>
        <v>42722.882361111115</v>
      </c>
      <c r="T3229" s="10">
        <f t="shared" si="3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6">
        <f t="shared" si="300"/>
        <v>193.62</v>
      </c>
      <c r="N3230" t="b">
        <v>1</v>
      </c>
      <c r="O3230" t="s">
        <v>8271</v>
      </c>
      <c r="P3230">
        <f t="shared" si="301"/>
        <v>102</v>
      </c>
      <c r="Q3230" t="str">
        <f t="shared" si="304"/>
        <v>theater</v>
      </c>
      <c r="R3230" t="str">
        <f t="shared" si="305"/>
        <v>plays</v>
      </c>
      <c r="S3230" s="10">
        <f t="shared" si="302"/>
        <v>42323.70930555556</v>
      </c>
      <c r="T3230" s="10">
        <f t="shared" si="3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6">
        <f t="shared" si="300"/>
        <v>106.8</v>
      </c>
      <c r="N3231" t="b">
        <v>1</v>
      </c>
      <c r="O3231" t="s">
        <v>8271</v>
      </c>
      <c r="P3231">
        <f t="shared" si="301"/>
        <v>108</v>
      </c>
      <c r="Q3231" t="str">
        <f t="shared" si="304"/>
        <v>theater</v>
      </c>
      <c r="R3231" t="str">
        <f t="shared" si="305"/>
        <v>plays</v>
      </c>
      <c r="S3231" s="10">
        <f t="shared" si="302"/>
        <v>41933.291643518518</v>
      </c>
      <c r="T3231" s="10">
        <f t="shared" si="3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6">
        <f t="shared" si="300"/>
        <v>77.22</v>
      </c>
      <c r="N3232" t="b">
        <v>1</v>
      </c>
      <c r="O3232" t="s">
        <v>8271</v>
      </c>
      <c r="P3232">
        <f t="shared" si="301"/>
        <v>110</v>
      </c>
      <c r="Q3232" t="str">
        <f t="shared" si="304"/>
        <v>theater</v>
      </c>
      <c r="R3232" t="str">
        <f t="shared" si="305"/>
        <v>plays</v>
      </c>
      <c r="S3232" s="10">
        <f t="shared" si="302"/>
        <v>41898.168125000004</v>
      </c>
      <c r="T3232" s="10">
        <f t="shared" si="3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6">
        <f t="shared" si="300"/>
        <v>57.5</v>
      </c>
      <c r="N3233" t="b">
        <v>1</v>
      </c>
      <c r="O3233" t="s">
        <v>8271</v>
      </c>
      <c r="P3233">
        <f t="shared" si="301"/>
        <v>161</v>
      </c>
      <c r="Q3233" t="str">
        <f t="shared" si="304"/>
        <v>theater</v>
      </c>
      <c r="R3233" t="str">
        <f t="shared" si="305"/>
        <v>plays</v>
      </c>
      <c r="S3233" s="10">
        <f t="shared" si="302"/>
        <v>42446.943831018521</v>
      </c>
      <c r="T3233" s="10">
        <f t="shared" si="3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6">
        <f t="shared" si="300"/>
        <v>50.46</v>
      </c>
      <c r="N3234" t="b">
        <v>1</v>
      </c>
      <c r="O3234" t="s">
        <v>8271</v>
      </c>
      <c r="P3234">
        <f t="shared" si="301"/>
        <v>131</v>
      </c>
      <c r="Q3234" t="str">
        <f t="shared" si="304"/>
        <v>theater</v>
      </c>
      <c r="R3234" t="str">
        <f t="shared" si="305"/>
        <v>plays</v>
      </c>
      <c r="S3234" s="10">
        <f t="shared" si="302"/>
        <v>42463.81385416667</v>
      </c>
      <c r="T3234" s="10">
        <f t="shared" si="3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6">
        <f t="shared" si="300"/>
        <v>97.38</v>
      </c>
      <c r="N3235" t="b">
        <v>1</v>
      </c>
      <c r="O3235" t="s">
        <v>8271</v>
      </c>
      <c r="P3235">
        <f t="shared" si="301"/>
        <v>119</v>
      </c>
      <c r="Q3235" t="str">
        <f t="shared" si="304"/>
        <v>theater</v>
      </c>
      <c r="R3235" t="str">
        <f t="shared" si="305"/>
        <v>plays</v>
      </c>
      <c r="S3235" s="10">
        <f t="shared" si="302"/>
        <v>42766.805034722223</v>
      </c>
      <c r="T3235" s="10">
        <f t="shared" si="3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6">
        <f t="shared" si="300"/>
        <v>34.92</v>
      </c>
      <c r="N3236" t="b">
        <v>1</v>
      </c>
      <c r="O3236" t="s">
        <v>8271</v>
      </c>
      <c r="P3236">
        <f t="shared" si="301"/>
        <v>100</v>
      </c>
      <c r="Q3236" t="str">
        <f t="shared" si="304"/>
        <v>theater</v>
      </c>
      <c r="R3236" t="str">
        <f t="shared" si="305"/>
        <v>plays</v>
      </c>
      <c r="S3236" s="10">
        <f t="shared" si="302"/>
        <v>42734.789444444439</v>
      </c>
      <c r="T3236" s="10">
        <f t="shared" si="3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6">
        <f t="shared" si="300"/>
        <v>85.53</v>
      </c>
      <c r="N3237" t="b">
        <v>1</v>
      </c>
      <c r="O3237" t="s">
        <v>8271</v>
      </c>
      <c r="P3237">
        <f t="shared" si="301"/>
        <v>103</v>
      </c>
      <c r="Q3237" t="str">
        <f t="shared" si="304"/>
        <v>theater</v>
      </c>
      <c r="R3237" t="str">
        <f t="shared" si="305"/>
        <v>plays</v>
      </c>
      <c r="S3237" s="10">
        <f t="shared" si="302"/>
        <v>42522.347812499997</v>
      </c>
      <c r="T3237" s="10">
        <f t="shared" si="3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6">
        <f t="shared" si="300"/>
        <v>182.91</v>
      </c>
      <c r="N3238" t="b">
        <v>1</v>
      </c>
      <c r="O3238" t="s">
        <v>8271</v>
      </c>
      <c r="P3238">
        <f t="shared" si="301"/>
        <v>101</v>
      </c>
      <c r="Q3238" t="str">
        <f t="shared" si="304"/>
        <v>theater</v>
      </c>
      <c r="R3238" t="str">
        <f t="shared" si="305"/>
        <v>plays</v>
      </c>
      <c r="S3238" s="10">
        <f t="shared" si="302"/>
        <v>42702.917048611111</v>
      </c>
      <c r="T3238" s="10">
        <f t="shared" si="3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6">
        <f t="shared" si="300"/>
        <v>131.13999999999999</v>
      </c>
      <c r="N3239" t="b">
        <v>1</v>
      </c>
      <c r="O3239" t="s">
        <v>8271</v>
      </c>
      <c r="P3239">
        <f t="shared" si="301"/>
        <v>101</v>
      </c>
      <c r="Q3239" t="str">
        <f t="shared" si="304"/>
        <v>theater</v>
      </c>
      <c r="R3239" t="str">
        <f t="shared" si="305"/>
        <v>plays</v>
      </c>
      <c r="S3239" s="10">
        <f t="shared" si="302"/>
        <v>42252.474351851852</v>
      </c>
      <c r="T3239" s="10">
        <f t="shared" si="3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6">
        <f t="shared" si="300"/>
        <v>39.81</v>
      </c>
      <c r="N3240" t="b">
        <v>1</v>
      </c>
      <c r="O3240" t="s">
        <v>8271</v>
      </c>
      <c r="P3240">
        <f t="shared" si="301"/>
        <v>112</v>
      </c>
      <c r="Q3240" t="str">
        <f t="shared" si="304"/>
        <v>theater</v>
      </c>
      <c r="R3240" t="str">
        <f t="shared" si="305"/>
        <v>plays</v>
      </c>
      <c r="S3240" s="10">
        <f t="shared" si="302"/>
        <v>42156.510393518518</v>
      </c>
      <c r="T3240" s="10">
        <f t="shared" si="3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6">
        <f t="shared" si="300"/>
        <v>59.7</v>
      </c>
      <c r="N3241" t="b">
        <v>1</v>
      </c>
      <c r="O3241" t="s">
        <v>8271</v>
      </c>
      <c r="P3241">
        <f t="shared" si="301"/>
        <v>106</v>
      </c>
      <c r="Q3241" t="str">
        <f t="shared" si="304"/>
        <v>theater</v>
      </c>
      <c r="R3241" t="str">
        <f t="shared" si="305"/>
        <v>plays</v>
      </c>
      <c r="S3241" s="10">
        <f t="shared" si="302"/>
        <v>42278.089039351849</v>
      </c>
      <c r="T3241" s="10">
        <f t="shared" si="3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6">
        <f t="shared" si="300"/>
        <v>88.74</v>
      </c>
      <c r="N3242" t="b">
        <v>1</v>
      </c>
      <c r="O3242" t="s">
        <v>8271</v>
      </c>
      <c r="P3242">
        <f t="shared" si="301"/>
        <v>101</v>
      </c>
      <c r="Q3242" t="str">
        <f t="shared" si="304"/>
        <v>theater</v>
      </c>
      <c r="R3242" t="str">
        <f t="shared" si="305"/>
        <v>plays</v>
      </c>
      <c r="S3242" s="10">
        <f t="shared" si="302"/>
        <v>42754.693842592591</v>
      </c>
      <c r="T3242" s="10">
        <f t="shared" si="3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6">
        <f t="shared" si="300"/>
        <v>58.69</v>
      </c>
      <c r="N3243" t="b">
        <v>1</v>
      </c>
      <c r="O3243" t="s">
        <v>8271</v>
      </c>
      <c r="P3243">
        <f t="shared" si="301"/>
        <v>115</v>
      </c>
      <c r="Q3243" t="str">
        <f t="shared" si="304"/>
        <v>theater</v>
      </c>
      <c r="R3243" t="str">
        <f t="shared" si="305"/>
        <v>plays</v>
      </c>
      <c r="S3243" s="10">
        <f t="shared" si="302"/>
        <v>41893.324884259258</v>
      </c>
      <c r="T3243" s="10">
        <f t="shared" si="3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6">
        <f t="shared" si="300"/>
        <v>69.569999999999993</v>
      </c>
      <c r="N3244" t="b">
        <v>1</v>
      </c>
      <c r="O3244" t="s">
        <v>8271</v>
      </c>
      <c r="P3244">
        <f t="shared" si="301"/>
        <v>127</v>
      </c>
      <c r="Q3244" t="str">
        <f t="shared" si="304"/>
        <v>theater</v>
      </c>
      <c r="R3244" t="str">
        <f t="shared" si="305"/>
        <v>plays</v>
      </c>
      <c r="S3244" s="10">
        <f t="shared" si="302"/>
        <v>41871.755694444444</v>
      </c>
      <c r="T3244" s="10">
        <f t="shared" si="3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6">
        <f t="shared" si="300"/>
        <v>115.87</v>
      </c>
      <c r="N3245" t="b">
        <v>1</v>
      </c>
      <c r="O3245" t="s">
        <v>8271</v>
      </c>
      <c r="P3245">
        <f t="shared" si="301"/>
        <v>103</v>
      </c>
      <c r="Q3245" t="str">
        <f t="shared" si="304"/>
        <v>theater</v>
      </c>
      <c r="R3245" t="str">
        <f t="shared" si="305"/>
        <v>plays</v>
      </c>
      <c r="S3245" s="10">
        <f t="shared" si="302"/>
        <v>42262.096782407403</v>
      </c>
      <c r="T3245" s="10">
        <f t="shared" si="3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6">
        <f t="shared" si="300"/>
        <v>23.87</v>
      </c>
      <c r="N3246" t="b">
        <v>1</v>
      </c>
      <c r="O3246" t="s">
        <v>8271</v>
      </c>
      <c r="P3246">
        <f t="shared" si="301"/>
        <v>103</v>
      </c>
      <c r="Q3246" t="str">
        <f t="shared" si="304"/>
        <v>theater</v>
      </c>
      <c r="R3246" t="str">
        <f t="shared" si="305"/>
        <v>plays</v>
      </c>
      <c r="S3246" s="10">
        <f t="shared" si="302"/>
        <v>42675.694236111114</v>
      </c>
      <c r="T3246" s="10">
        <f t="shared" si="3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6">
        <f t="shared" si="300"/>
        <v>81.13</v>
      </c>
      <c r="N3247" t="b">
        <v>1</v>
      </c>
      <c r="O3247" t="s">
        <v>8271</v>
      </c>
      <c r="P3247">
        <f t="shared" si="301"/>
        <v>104</v>
      </c>
      <c r="Q3247" t="str">
        <f t="shared" si="304"/>
        <v>theater</v>
      </c>
      <c r="R3247" t="str">
        <f t="shared" si="305"/>
        <v>plays</v>
      </c>
      <c r="S3247" s="10">
        <f t="shared" si="302"/>
        <v>42135.60020833333</v>
      </c>
      <c r="T3247" s="10">
        <f t="shared" si="3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6">
        <f t="shared" si="300"/>
        <v>57.63</v>
      </c>
      <c r="N3248" t="b">
        <v>1</v>
      </c>
      <c r="O3248" t="s">
        <v>8271</v>
      </c>
      <c r="P3248">
        <f t="shared" si="301"/>
        <v>111</v>
      </c>
      <c r="Q3248" t="str">
        <f t="shared" si="304"/>
        <v>theater</v>
      </c>
      <c r="R3248" t="str">
        <f t="shared" si="305"/>
        <v>plays</v>
      </c>
      <c r="S3248" s="10">
        <f t="shared" si="302"/>
        <v>42230.472222222219</v>
      </c>
      <c r="T3248" s="10">
        <f t="shared" si="3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6">
        <f t="shared" si="300"/>
        <v>46.43</v>
      </c>
      <c r="N3249" t="b">
        <v>1</v>
      </c>
      <c r="O3249" t="s">
        <v>8271</v>
      </c>
      <c r="P3249">
        <f t="shared" si="301"/>
        <v>106</v>
      </c>
      <c r="Q3249" t="str">
        <f t="shared" si="304"/>
        <v>theater</v>
      </c>
      <c r="R3249" t="str">
        <f t="shared" si="305"/>
        <v>plays</v>
      </c>
      <c r="S3249" s="10">
        <f t="shared" si="302"/>
        <v>42167.434166666666</v>
      </c>
      <c r="T3249" s="10">
        <f t="shared" si="3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6">
        <f t="shared" si="300"/>
        <v>60.48</v>
      </c>
      <c r="N3250" t="b">
        <v>1</v>
      </c>
      <c r="O3250" t="s">
        <v>8271</v>
      </c>
      <c r="P3250">
        <f t="shared" si="301"/>
        <v>101</v>
      </c>
      <c r="Q3250" t="str">
        <f t="shared" si="304"/>
        <v>theater</v>
      </c>
      <c r="R3250" t="str">
        <f t="shared" si="305"/>
        <v>plays</v>
      </c>
      <c r="S3250" s="10">
        <f t="shared" si="302"/>
        <v>42068.888391203705</v>
      </c>
      <c r="T3250" s="10">
        <f t="shared" si="3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6">
        <f t="shared" si="300"/>
        <v>65.58</v>
      </c>
      <c r="N3251" t="b">
        <v>1</v>
      </c>
      <c r="O3251" t="s">
        <v>8271</v>
      </c>
      <c r="P3251">
        <f t="shared" si="301"/>
        <v>105</v>
      </c>
      <c r="Q3251" t="str">
        <f t="shared" si="304"/>
        <v>theater</v>
      </c>
      <c r="R3251" t="str">
        <f t="shared" si="305"/>
        <v>plays</v>
      </c>
      <c r="S3251" s="10">
        <f t="shared" si="302"/>
        <v>42145.746689814812</v>
      </c>
      <c r="T3251" s="10">
        <f t="shared" si="3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6">
        <f t="shared" si="300"/>
        <v>119.19</v>
      </c>
      <c r="N3252" t="b">
        <v>1</v>
      </c>
      <c r="O3252" t="s">
        <v>8271</v>
      </c>
      <c r="P3252">
        <f t="shared" si="301"/>
        <v>102</v>
      </c>
      <c r="Q3252" t="str">
        <f t="shared" si="304"/>
        <v>theater</v>
      </c>
      <c r="R3252" t="str">
        <f t="shared" si="305"/>
        <v>plays</v>
      </c>
      <c r="S3252" s="10">
        <f t="shared" si="302"/>
        <v>41918.742175925923</v>
      </c>
      <c r="T3252" s="10">
        <f t="shared" si="3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6">
        <f t="shared" si="300"/>
        <v>83.05</v>
      </c>
      <c r="N3253" t="b">
        <v>1</v>
      </c>
      <c r="O3253" t="s">
        <v>8271</v>
      </c>
      <c r="P3253">
        <f t="shared" si="301"/>
        <v>111</v>
      </c>
      <c r="Q3253" t="str">
        <f t="shared" si="304"/>
        <v>theater</v>
      </c>
      <c r="R3253" t="str">
        <f t="shared" si="305"/>
        <v>plays</v>
      </c>
      <c r="S3253" s="10">
        <f t="shared" si="302"/>
        <v>42146.731087962966</v>
      </c>
      <c r="T3253" s="10">
        <f t="shared" si="3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6">
        <f t="shared" si="300"/>
        <v>57.52</v>
      </c>
      <c r="N3254" t="b">
        <v>1</v>
      </c>
      <c r="O3254" t="s">
        <v>8271</v>
      </c>
      <c r="P3254">
        <f t="shared" si="301"/>
        <v>128</v>
      </c>
      <c r="Q3254" t="str">
        <f t="shared" si="304"/>
        <v>theater</v>
      </c>
      <c r="R3254" t="str">
        <f t="shared" si="305"/>
        <v>plays</v>
      </c>
      <c r="S3254" s="10">
        <f t="shared" si="302"/>
        <v>42590.472685185188</v>
      </c>
      <c r="T3254" s="10">
        <f t="shared" si="3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6">
        <f t="shared" si="300"/>
        <v>177.09</v>
      </c>
      <c r="N3255" t="b">
        <v>1</v>
      </c>
      <c r="O3255" t="s">
        <v>8271</v>
      </c>
      <c r="P3255">
        <f t="shared" si="301"/>
        <v>102</v>
      </c>
      <c r="Q3255" t="str">
        <f t="shared" si="304"/>
        <v>theater</v>
      </c>
      <c r="R3255" t="str">
        <f t="shared" si="305"/>
        <v>plays</v>
      </c>
      <c r="S3255" s="10">
        <f t="shared" si="302"/>
        <v>42602.576712962968</v>
      </c>
      <c r="T3255" s="10">
        <f t="shared" si="3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6">
        <f t="shared" si="300"/>
        <v>70.77</v>
      </c>
      <c r="N3256" t="b">
        <v>1</v>
      </c>
      <c r="O3256" t="s">
        <v>8271</v>
      </c>
      <c r="P3256">
        <f t="shared" si="301"/>
        <v>101</v>
      </c>
      <c r="Q3256" t="str">
        <f t="shared" si="304"/>
        <v>theater</v>
      </c>
      <c r="R3256" t="str">
        <f t="shared" si="305"/>
        <v>plays</v>
      </c>
      <c r="S3256" s="10">
        <f t="shared" si="302"/>
        <v>42059.085752314815</v>
      </c>
      <c r="T3256" s="10">
        <f t="shared" si="3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6">
        <f t="shared" si="300"/>
        <v>29.17</v>
      </c>
      <c r="N3257" t="b">
        <v>1</v>
      </c>
      <c r="O3257" t="s">
        <v>8271</v>
      </c>
      <c r="P3257">
        <f t="shared" si="301"/>
        <v>175</v>
      </c>
      <c r="Q3257" t="str">
        <f t="shared" si="304"/>
        <v>theater</v>
      </c>
      <c r="R3257" t="str">
        <f t="shared" si="305"/>
        <v>plays</v>
      </c>
      <c r="S3257" s="10">
        <f t="shared" si="302"/>
        <v>41889.768229166664</v>
      </c>
      <c r="T3257" s="10">
        <f t="shared" si="3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6">
        <f t="shared" si="300"/>
        <v>72.760000000000005</v>
      </c>
      <c r="N3258" t="b">
        <v>1</v>
      </c>
      <c r="O3258" t="s">
        <v>8271</v>
      </c>
      <c r="P3258">
        <f t="shared" si="301"/>
        <v>128</v>
      </c>
      <c r="Q3258" t="str">
        <f t="shared" si="304"/>
        <v>theater</v>
      </c>
      <c r="R3258" t="str">
        <f t="shared" si="305"/>
        <v>plays</v>
      </c>
      <c r="S3258" s="10">
        <f t="shared" si="302"/>
        <v>42144.573807870373</v>
      </c>
      <c r="T3258" s="10">
        <f t="shared" si="3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6">
        <f t="shared" si="300"/>
        <v>51.85</v>
      </c>
      <c r="N3259" t="b">
        <v>1</v>
      </c>
      <c r="O3259" t="s">
        <v>8271</v>
      </c>
      <c r="P3259">
        <f t="shared" si="301"/>
        <v>106</v>
      </c>
      <c r="Q3259" t="str">
        <f t="shared" si="304"/>
        <v>theater</v>
      </c>
      <c r="R3259" t="str">
        <f t="shared" si="305"/>
        <v>plays</v>
      </c>
      <c r="S3259" s="10">
        <f t="shared" si="302"/>
        <v>42758.559629629628</v>
      </c>
      <c r="T3259" s="10">
        <f t="shared" si="3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6">
        <f t="shared" si="300"/>
        <v>98.2</v>
      </c>
      <c r="N3260" t="b">
        <v>1</v>
      </c>
      <c r="O3260" t="s">
        <v>8271</v>
      </c>
      <c r="P3260">
        <f t="shared" si="301"/>
        <v>105</v>
      </c>
      <c r="Q3260" t="str">
        <f t="shared" si="304"/>
        <v>theater</v>
      </c>
      <c r="R3260" t="str">
        <f t="shared" si="305"/>
        <v>plays</v>
      </c>
      <c r="S3260" s="10">
        <f t="shared" si="302"/>
        <v>41982.887280092589</v>
      </c>
      <c r="T3260" s="10">
        <f t="shared" si="3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6">
        <f t="shared" si="300"/>
        <v>251.74</v>
      </c>
      <c r="N3261" t="b">
        <v>1</v>
      </c>
      <c r="O3261" t="s">
        <v>8271</v>
      </c>
      <c r="P3261">
        <f t="shared" si="301"/>
        <v>106</v>
      </c>
      <c r="Q3261" t="str">
        <f t="shared" si="304"/>
        <v>theater</v>
      </c>
      <c r="R3261" t="str">
        <f t="shared" si="305"/>
        <v>plays</v>
      </c>
      <c r="S3261" s="10">
        <f t="shared" si="302"/>
        <v>42614.760937500003</v>
      </c>
      <c r="T3261" s="10">
        <f t="shared" si="3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6">
        <f t="shared" si="300"/>
        <v>74.819999999999993</v>
      </c>
      <c r="N3262" t="b">
        <v>1</v>
      </c>
      <c r="O3262" t="s">
        <v>8271</v>
      </c>
      <c r="P3262">
        <f t="shared" si="301"/>
        <v>109</v>
      </c>
      <c r="Q3262" t="str">
        <f t="shared" si="304"/>
        <v>theater</v>
      </c>
      <c r="R3262" t="str">
        <f t="shared" si="305"/>
        <v>plays</v>
      </c>
      <c r="S3262" s="10">
        <f t="shared" si="302"/>
        <v>42303.672662037032</v>
      </c>
      <c r="T3262" s="10">
        <f t="shared" si="3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6">
        <f t="shared" si="300"/>
        <v>67.650000000000006</v>
      </c>
      <c r="N3263" t="b">
        <v>1</v>
      </c>
      <c r="O3263" t="s">
        <v>8271</v>
      </c>
      <c r="P3263">
        <f t="shared" si="301"/>
        <v>100</v>
      </c>
      <c r="Q3263" t="str">
        <f t="shared" si="304"/>
        <v>theater</v>
      </c>
      <c r="R3263" t="str">
        <f t="shared" si="305"/>
        <v>plays</v>
      </c>
      <c r="S3263" s="10">
        <f t="shared" si="302"/>
        <v>42171.725416666668</v>
      </c>
      <c r="T3263" s="10">
        <f t="shared" si="3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6">
        <f t="shared" si="300"/>
        <v>93.81</v>
      </c>
      <c r="N3264" t="b">
        <v>1</v>
      </c>
      <c r="O3264" t="s">
        <v>8271</v>
      </c>
      <c r="P3264">
        <f t="shared" si="301"/>
        <v>103</v>
      </c>
      <c r="Q3264" t="str">
        <f t="shared" si="304"/>
        <v>theater</v>
      </c>
      <c r="R3264" t="str">
        <f t="shared" si="305"/>
        <v>plays</v>
      </c>
      <c r="S3264" s="10">
        <f t="shared" si="302"/>
        <v>41964.315532407403</v>
      </c>
      <c r="T3264" s="10">
        <f t="shared" si="3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6">
        <f t="shared" si="300"/>
        <v>41.24</v>
      </c>
      <c r="N3265" t="b">
        <v>1</v>
      </c>
      <c r="O3265" t="s">
        <v>8271</v>
      </c>
      <c r="P3265">
        <f t="shared" si="301"/>
        <v>112</v>
      </c>
      <c r="Q3265" t="str">
        <f t="shared" si="304"/>
        <v>theater</v>
      </c>
      <c r="R3265" t="str">
        <f t="shared" si="305"/>
        <v>plays</v>
      </c>
      <c r="S3265" s="10">
        <f t="shared" si="302"/>
        <v>42284.516064814816</v>
      </c>
      <c r="T3265" s="10">
        <f t="shared" si="3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6">
        <f t="shared" ref="M3266:M3329" si="306">ROUND(SUM(E3266/L3266),2)</f>
        <v>52.55</v>
      </c>
      <c r="N3266" t="b">
        <v>1</v>
      </c>
      <c r="O3266" t="s">
        <v>8271</v>
      </c>
      <c r="P3266">
        <f t="shared" ref="P3266:P3329" si="307">+ROUND(SUM(E3266/D3266)*100,0)</f>
        <v>103</v>
      </c>
      <c r="Q3266" t="str">
        <f t="shared" si="304"/>
        <v>theater</v>
      </c>
      <c r="R3266" t="str">
        <f t="shared" si="305"/>
        <v>plays</v>
      </c>
      <c r="S3266" s="10">
        <f t="shared" ref="S3266:S3329" si="308">(((J3266/60)/60)/24)+DATE(1970,1,1)</f>
        <v>42016.800208333334</v>
      </c>
      <c r="T3266" s="10">
        <f t="shared" ref="T3266:T3329" si="309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6">
        <f t="shared" si="306"/>
        <v>70.290000000000006</v>
      </c>
      <c r="N3267" t="b">
        <v>1</v>
      </c>
      <c r="O3267" t="s">
        <v>8271</v>
      </c>
      <c r="P3267">
        <f t="shared" si="307"/>
        <v>164</v>
      </c>
      <c r="Q3267" t="str">
        <f t="shared" ref="Q3267:Q3330" si="310">LEFT(O3267,FIND("/",O3267)-1)</f>
        <v>theater</v>
      </c>
      <c r="R3267" t="str">
        <f t="shared" ref="R3267:R3330" si="311">RIGHT(O3267,LEN(O3267)-FIND("/",O3267))</f>
        <v>plays</v>
      </c>
      <c r="S3267" s="10">
        <f t="shared" si="308"/>
        <v>42311.711979166663</v>
      </c>
      <c r="T3267" s="10">
        <f t="shared" si="309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6">
        <f t="shared" si="306"/>
        <v>48.33</v>
      </c>
      <c r="N3268" t="b">
        <v>1</v>
      </c>
      <c r="O3268" t="s">
        <v>8271</v>
      </c>
      <c r="P3268">
        <f t="shared" si="307"/>
        <v>131</v>
      </c>
      <c r="Q3268" t="str">
        <f t="shared" si="310"/>
        <v>theater</v>
      </c>
      <c r="R3268" t="str">
        <f t="shared" si="311"/>
        <v>plays</v>
      </c>
      <c r="S3268" s="10">
        <f t="shared" si="308"/>
        <v>42136.536134259266</v>
      </c>
      <c r="T3268" s="10">
        <f t="shared" si="309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6">
        <f t="shared" si="306"/>
        <v>53.18</v>
      </c>
      <c r="N3269" t="b">
        <v>1</v>
      </c>
      <c r="O3269" t="s">
        <v>8271</v>
      </c>
      <c r="P3269">
        <f t="shared" si="307"/>
        <v>102</v>
      </c>
      <c r="Q3269" t="str">
        <f t="shared" si="310"/>
        <v>theater</v>
      </c>
      <c r="R3269" t="str">
        <f t="shared" si="311"/>
        <v>plays</v>
      </c>
      <c r="S3269" s="10">
        <f t="shared" si="308"/>
        <v>42172.757638888885</v>
      </c>
      <c r="T3269" s="10">
        <f t="shared" si="309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6">
        <f t="shared" si="306"/>
        <v>60.95</v>
      </c>
      <c r="N3270" t="b">
        <v>1</v>
      </c>
      <c r="O3270" t="s">
        <v>8271</v>
      </c>
      <c r="P3270">
        <f t="shared" si="307"/>
        <v>128</v>
      </c>
      <c r="Q3270" t="str">
        <f t="shared" si="310"/>
        <v>theater</v>
      </c>
      <c r="R3270" t="str">
        <f t="shared" si="311"/>
        <v>plays</v>
      </c>
      <c r="S3270" s="10">
        <f t="shared" si="308"/>
        <v>42590.90425925926</v>
      </c>
      <c r="T3270" s="10">
        <f t="shared" si="309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6">
        <f t="shared" si="306"/>
        <v>116</v>
      </c>
      <c r="N3271" t="b">
        <v>1</v>
      </c>
      <c r="O3271" t="s">
        <v>8271</v>
      </c>
      <c r="P3271">
        <f t="shared" si="307"/>
        <v>102</v>
      </c>
      <c r="Q3271" t="str">
        <f t="shared" si="310"/>
        <v>theater</v>
      </c>
      <c r="R3271" t="str">
        <f t="shared" si="311"/>
        <v>plays</v>
      </c>
      <c r="S3271" s="10">
        <f t="shared" si="308"/>
        <v>42137.395798611105</v>
      </c>
      <c r="T3271" s="10">
        <f t="shared" si="309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6">
        <f t="shared" si="306"/>
        <v>61</v>
      </c>
      <c r="N3272" t="b">
        <v>1</v>
      </c>
      <c r="O3272" t="s">
        <v>8271</v>
      </c>
      <c r="P3272">
        <f t="shared" si="307"/>
        <v>102</v>
      </c>
      <c r="Q3272" t="str">
        <f t="shared" si="310"/>
        <v>theater</v>
      </c>
      <c r="R3272" t="str">
        <f t="shared" si="311"/>
        <v>plays</v>
      </c>
      <c r="S3272" s="10">
        <f t="shared" si="308"/>
        <v>42167.533159722225</v>
      </c>
      <c r="T3272" s="10">
        <f t="shared" si="309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6">
        <f t="shared" si="306"/>
        <v>38.24</v>
      </c>
      <c r="N3273" t="b">
        <v>1</v>
      </c>
      <c r="O3273" t="s">
        <v>8271</v>
      </c>
      <c r="P3273">
        <f t="shared" si="307"/>
        <v>130</v>
      </c>
      <c r="Q3273" t="str">
        <f t="shared" si="310"/>
        <v>theater</v>
      </c>
      <c r="R3273" t="str">
        <f t="shared" si="311"/>
        <v>plays</v>
      </c>
      <c r="S3273" s="10">
        <f t="shared" si="308"/>
        <v>41915.437210648146</v>
      </c>
      <c r="T3273" s="10">
        <f t="shared" si="309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6">
        <f t="shared" si="306"/>
        <v>106.5</v>
      </c>
      <c r="N3274" t="b">
        <v>1</v>
      </c>
      <c r="O3274" t="s">
        <v>8271</v>
      </c>
      <c r="P3274">
        <f t="shared" si="307"/>
        <v>154</v>
      </c>
      <c r="Q3274" t="str">
        <f t="shared" si="310"/>
        <v>theater</v>
      </c>
      <c r="R3274" t="str">
        <f t="shared" si="311"/>
        <v>plays</v>
      </c>
      <c r="S3274" s="10">
        <f t="shared" si="308"/>
        <v>42284.500104166669</v>
      </c>
      <c r="T3274" s="10">
        <f t="shared" si="309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6">
        <f t="shared" si="306"/>
        <v>204.57</v>
      </c>
      <c r="N3275" t="b">
        <v>1</v>
      </c>
      <c r="O3275" t="s">
        <v>8271</v>
      </c>
      <c r="P3275">
        <f t="shared" si="307"/>
        <v>107</v>
      </c>
      <c r="Q3275" t="str">
        <f t="shared" si="310"/>
        <v>theater</v>
      </c>
      <c r="R3275" t="str">
        <f t="shared" si="311"/>
        <v>plays</v>
      </c>
      <c r="S3275" s="10">
        <f t="shared" si="308"/>
        <v>42611.801412037035</v>
      </c>
      <c r="T3275" s="10">
        <f t="shared" si="309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6">
        <f t="shared" si="306"/>
        <v>54.91</v>
      </c>
      <c r="N3276" t="b">
        <v>1</v>
      </c>
      <c r="O3276" t="s">
        <v>8271</v>
      </c>
      <c r="P3276">
        <f t="shared" si="307"/>
        <v>101</v>
      </c>
      <c r="Q3276" t="str">
        <f t="shared" si="310"/>
        <v>theater</v>
      </c>
      <c r="R3276" t="str">
        <f t="shared" si="311"/>
        <v>plays</v>
      </c>
      <c r="S3276" s="10">
        <f t="shared" si="308"/>
        <v>42400.704537037032</v>
      </c>
      <c r="T3276" s="10">
        <f t="shared" si="309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6">
        <f t="shared" si="306"/>
        <v>150.41999999999999</v>
      </c>
      <c r="N3277" t="b">
        <v>1</v>
      </c>
      <c r="O3277" t="s">
        <v>8271</v>
      </c>
      <c r="P3277">
        <f t="shared" si="307"/>
        <v>100</v>
      </c>
      <c r="Q3277" t="str">
        <f t="shared" si="310"/>
        <v>theater</v>
      </c>
      <c r="R3277" t="str">
        <f t="shared" si="311"/>
        <v>plays</v>
      </c>
      <c r="S3277" s="10">
        <f t="shared" si="308"/>
        <v>42017.88045138889</v>
      </c>
      <c r="T3277" s="10">
        <f t="shared" si="309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6">
        <f t="shared" si="306"/>
        <v>52.58</v>
      </c>
      <c r="N3278" t="b">
        <v>1</v>
      </c>
      <c r="O3278" t="s">
        <v>8271</v>
      </c>
      <c r="P3278">
        <f t="shared" si="307"/>
        <v>117</v>
      </c>
      <c r="Q3278" t="str">
        <f t="shared" si="310"/>
        <v>theater</v>
      </c>
      <c r="R3278" t="str">
        <f t="shared" si="311"/>
        <v>plays</v>
      </c>
      <c r="S3278" s="10">
        <f t="shared" si="308"/>
        <v>42426.949988425928</v>
      </c>
      <c r="T3278" s="10">
        <f t="shared" si="309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6">
        <f t="shared" si="306"/>
        <v>54.3</v>
      </c>
      <c r="N3279" t="b">
        <v>1</v>
      </c>
      <c r="O3279" t="s">
        <v>8271</v>
      </c>
      <c r="P3279">
        <f t="shared" si="307"/>
        <v>109</v>
      </c>
      <c r="Q3279" t="str">
        <f t="shared" si="310"/>
        <v>theater</v>
      </c>
      <c r="R3279" t="str">
        <f t="shared" si="311"/>
        <v>plays</v>
      </c>
      <c r="S3279" s="10">
        <f t="shared" si="308"/>
        <v>41931.682939814818</v>
      </c>
      <c r="T3279" s="10">
        <f t="shared" si="309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6">
        <f t="shared" si="306"/>
        <v>76.03</v>
      </c>
      <c r="N3280" t="b">
        <v>1</v>
      </c>
      <c r="O3280" t="s">
        <v>8271</v>
      </c>
      <c r="P3280">
        <f t="shared" si="307"/>
        <v>103</v>
      </c>
      <c r="Q3280" t="str">
        <f t="shared" si="310"/>
        <v>theater</v>
      </c>
      <c r="R3280" t="str">
        <f t="shared" si="311"/>
        <v>plays</v>
      </c>
      <c r="S3280" s="10">
        <f t="shared" si="308"/>
        <v>42124.848414351851</v>
      </c>
      <c r="T3280" s="10">
        <f t="shared" si="309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6">
        <f t="shared" si="306"/>
        <v>105.21</v>
      </c>
      <c r="N3281" t="b">
        <v>1</v>
      </c>
      <c r="O3281" t="s">
        <v>8271</v>
      </c>
      <c r="P3281">
        <f t="shared" si="307"/>
        <v>114</v>
      </c>
      <c r="Q3281" t="str">
        <f t="shared" si="310"/>
        <v>theater</v>
      </c>
      <c r="R3281" t="str">
        <f t="shared" si="311"/>
        <v>plays</v>
      </c>
      <c r="S3281" s="10">
        <f t="shared" si="308"/>
        <v>42431.102534722217</v>
      </c>
      <c r="T3281" s="10">
        <f t="shared" si="309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6">
        <f t="shared" si="306"/>
        <v>68.67</v>
      </c>
      <c r="N3282" t="b">
        <v>1</v>
      </c>
      <c r="O3282" t="s">
        <v>8271</v>
      </c>
      <c r="P3282">
        <f t="shared" si="307"/>
        <v>103</v>
      </c>
      <c r="Q3282" t="str">
        <f t="shared" si="310"/>
        <v>theater</v>
      </c>
      <c r="R3282" t="str">
        <f t="shared" si="311"/>
        <v>plays</v>
      </c>
      <c r="S3282" s="10">
        <f t="shared" si="308"/>
        <v>42121.756921296299</v>
      </c>
      <c r="T3282" s="10">
        <f t="shared" si="309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6">
        <f t="shared" si="306"/>
        <v>129.36000000000001</v>
      </c>
      <c r="N3283" t="b">
        <v>1</v>
      </c>
      <c r="O3283" t="s">
        <v>8271</v>
      </c>
      <c r="P3283">
        <f t="shared" si="307"/>
        <v>122</v>
      </c>
      <c r="Q3283" t="str">
        <f t="shared" si="310"/>
        <v>theater</v>
      </c>
      <c r="R3283" t="str">
        <f t="shared" si="311"/>
        <v>plays</v>
      </c>
      <c r="S3283" s="10">
        <f t="shared" si="308"/>
        <v>42219.019733796296</v>
      </c>
      <c r="T3283" s="10">
        <f t="shared" si="309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6">
        <f t="shared" si="306"/>
        <v>134.26</v>
      </c>
      <c r="N3284" t="b">
        <v>1</v>
      </c>
      <c r="O3284" t="s">
        <v>8271</v>
      </c>
      <c r="P3284">
        <f t="shared" si="307"/>
        <v>103</v>
      </c>
      <c r="Q3284" t="str">
        <f t="shared" si="310"/>
        <v>theater</v>
      </c>
      <c r="R3284" t="str">
        <f t="shared" si="311"/>
        <v>plays</v>
      </c>
      <c r="S3284" s="10">
        <f t="shared" si="308"/>
        <v>42445.19430555556</v>
      </c>
      <c r="T3284" s="10">
        <f t="shared" si="309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6">
        <f t="shared" si="306"/>
        <v>17.829999999999998</v>
      </c>
      <c r="N3285" t="b">
        <v>1</v>
      </c>
      <c r="O3285" t="s">
        <v>8271</v>
      </c>
      <c r="P3285">
        <f t="shared" si="307"/>
        <v>105</v>
      </c>
      <c r="Q3285" t="str">
        <f t="shared" si="310"/>
        <v>theater</v>
      </c>
      <c r="R3285" t="str">
        <f t="shared" si="311"/>
        <v>plays</v>
      </c>
      <c r="S3285" s="10">
        <f t="shared" si="308"/>
        <v>42379.74418981481</v>
      </c>
      <c r="T3285" s="10">
        <f t="shared" si="309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6">
        <f t="shared" si="306"/>
        <v>203.2</v>
      </c>
      <c r="N3286" t="b">
        <v>1</v>
      </c>
      <c r="O3286" t="s">
        <v>8271</v>
      </c>
      <c r="P3286">
        <f t="shared" si="307"/>
        <v>102</v>
      </c>
      <c r="Q3286" t="str">
        <f t="shared" si="310"/>
        <v>theater</v>
      </c>
      <c r="R3286" t="str">
        <f t="shared" si="311"/>
        <v>plays</v>
      </c>
      <c r="S3286" s="10">
        <f t="shared" si="308"/>
        <v>42380.884872685187</v>
      </c>
      <c r="T3286" s="10">
        <f t="shared" si="309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6">
        <f t="shared" si="306"/>
        <v>69.19</v>
      </c>
      <c r="N3287" t="b">
        <v>1</v>
      </c>
      <c r="O3287" t="s">
        <v>8271</v>
      </c>
      <c r="P3287">
        <f t="shared" si="307"/>
        <v>112</v>
      </c>
      <c r="Q3287" t="str">
        <f t="shared" si="310"/>
        <v>theater</v>
      </c>
      <c r="R3287" t="str">
        <f t="shared" si="311"/>
        <v>plays</v>
      </c>
      <c r="S3287" s="10">
        <f t="shared" si="308"/>
        <v>42762.942430555559</v>
      </c>
      <c r="T3287" s="10">
        <f t="shared" si="309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6">
        <f t="shared" si="306"/>
        <v>125.12</v>
      </c>
      <c r="N3288" t="b">
        <v>1</v>
      </c>
      <c r="O3288" t="s">
        <v>8271</v>
      </c>
      <c r="P3288">
        <f t="shared" si="307"/>
        <v>102</v>
      </c>
      <c r="Q3288" t="str">
        <f t="shared" si="310"/>
        <v>theater</v>
      </c>
      <c r="R3288" t="str">
        <f t="shared" si="311"/>
        <v>plays</v>
      </c>
      <c r="S3288" s="10">
        <f t="shared" si="308"/>
        <v>42567.840069444443</v>
      </c>
      <c r="T3288" s="10">
        <f t="shared" si="309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6">
        <f t="shared" si="306"/>
        <v>73.53</v>
      </c>
      <c r="N3289" t="b">
        <v>1</v>
      </c>
      <c r="O3289" t="s">
        <v>8271</v>
      </c>
      <c r="P3289">
        <f t="shared" si="307"/>
        <v>100</v>
      </c>
      <c r="Q3289" t="str">
        <f t="shared" si="310"/>
        <v>theater</v>
      </c>
      <c r="R3289" t="str">
        <f t="shared" si="311"/>
        <v>plays</v>
      </c>
      <c r="S3289" s="10">
        <f t="shared" si="308"/>
        <v>42311.750324074077</v>
      </c>
      <c r="T3289" s="10">
        <f t="shared" si="309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6">
        <f t="shared" si="306"/>
        <v>48.44</v>
      </c>
      <c r="N3290" t="b">
        <v>1</v>
      </c>
      <c r="O3290" t="s">
        <v>8271</v>
      </c>
      <c r="P3290">
        <f t="shared" si="307"/>
        <v>100</v>
      </c>
      <c r="Q3290" t="str">
        <f t="shared" si="310"/>
        <v>theater</v>
      </c>
      <c r="R3290" t="str">
        <f t="shared" si="311"/>
        <v>plays</v>
      </c>
      <c r="S3290" s="10">
        <f t="shared" si="308"/>
        <v>42505.774479166663</v>
      </c>
      <c r="T3290" s="10">
        <f t="shared" si="309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6">
        <f t="shared" si="306"/>
        <v>26.61</v>
      </c>
      <c r="N3291" t="b">
        <v>1</v>
      </c>
      <c r="O3291" t="s">
        <v>8271</v>
      </c>
      <c r="P3291">
        <f t="shared" si="307"/>
        <v>133</v>
      </c>
      <c r="Q3291" t="str">
        <f t="shared" si="310"/>
        <v>theater</v>
      </c>
      <c r="R3291" t="str">
        <f t="shared" si="311"/>
        <v>plays</v>
      </c>
      <c r="S3291" s="10">
        <f t="shared" si="308"/>
        <v>42758.368078703701</v>
      </c>
      <c r="T3291" s="10">
        <f t="shared" si="309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6">
        <f t="shared" si="306"/>
        <v>33.67</v>
      </c>
      <c r="N3292" t="b">
        <v>1</v>
      </c>
      <c r="O3292" t="s">
        <v>8271</v>
      </c>
      <c r="P3292">
        <f t="shared" si="307"/>
        <v>121</v>
      </c>
      <c r="Q3292" t="str">
        <f t="shared" si="310"/>
        <v>theater</v>
      </c>
      <c r="R3292" t="str">
        <f t="shared" si="311"/>
        <v>plays</v>
      </c>
      <c r="S3292" s="10">
        <f t="shared" si="308"/>
        <v>42775.51494212963</v>
      </c>
      <c r="T3292" s="10">
        <f t="shared" si="309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6">
        <f t="shared" si="306"/>
        <v>40.71</v>
      </c>
      <c r="N3293" t="b">
        <v>1</v>
      </c>
      <c r="O3293" t="s">
        <v>8271</v>
      </c>
      <c r="P3293">
        <f t="shared" si="307"/>
        <v>114</v>
      </c>
      <c r="Q3293" t="str">
        <f t="shared" si="310"/>
        <v>theater</v>
      </c>
      <c r="R3293" t="str">
        <f t="shared" si="311"/>
        <v>plays</v>
      </c>
      <c r="S3293" s="10">
        <f t="shared" si="308"/>
        <v>42232.702546296292</v>
      </c>
      <c r="T3293" s="10">
        <f t="shared" si="309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6">
        <f t="shared" si="306"/>
        <v>19.27</v>
      </c>
      <c r="N3294" t="b">
        <v>1</v>
      </c>
      <c r="O3294" t="s">
        <v>8271</v>
      </c>
      <c r="P3294">
        <f t="shared" si="307"/>
        <v>286</v>
      </c>
      <c r="Q3294" t="str">
        <f t="shared" si="310"/>
        <v>theater</v>
      </c>
      <c r="R3294" t="str">
        <f t="shared" si="311"/>
        <v>plays</v>
      </c>
      <c r="S3294" s="10">
        <f t="shared" si="308"/>
        <v>42282.770231481481</v>
      </c>
      <c r="T3294" s="10">
        <f t="shared" si="309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6">
        <f t="shared" si="306"/>
        <v>84.29</v>
      </c>
      <c r="N3295" t="b">
        <v>1</v>
      </c>
      <c r="O3295" t="s">
        <v>8271</v>
      </c>
      <c r="P3295">
        <f t="shared" si="307"/>
        <v>170</v>
      </c>
      <c r="Q3295" t="str">
        <f t="shared" si="310"/>
        <v>theater</v>
      </c>
      <c r="R3295" t="str">
        <f t="shared" si="311"/>
        <v>plays</v>
      </c>
      <c r="S3295" s="10">
        <f t="shared" si="308"/>
        <v>42768.425370370373</v>
      </c>
      <c r="T3295" s="10">
        <f t="shared" si="309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6">
        <f t="shared" si="306"/>
        <v>29.58</v>
      </c>
      <c r="N3296" t="b">
        <v>1</v>
      </c>
      <c r="O3296" t="s">
        <v>8271</v>
      </c>
      <c r="P3296">
        <f t="shared" si="307"/>
        <v>118</v>
      </c>
      <c r="Q3296" t="str">
        <f t="shared" si="310"/>
        <v>theater</v>
      </c>
      <c r="R3296" t="str">
        <f t="shared" si="311"/>
        <v>plays</v>
      </c>
      <c r="S3296" s="10">
        <f t="shared" si="308"/>
        <v>42141.541134259256</v>
      </c>
      <c r="T3296" s="10">
        <f t="shared" si="309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6">
        <f t="shared" si="306"/>
        <v>26.67</v>
      </c>
      <c r="N3297" t="b">
        <v>1</v>
      </c>
      <c r="O3297" t="s">
        <v>8271</v>
      </c>
      <c r="P3297">
        <f t="shared" si="307"/>
        <v>103</v>
      </c>
      <c r="Q3297" t="str">
        <f t="shared" si="310"/>
        <v>theater</v>
      </c>
      <c r="R3297" t="str">
        <f t="shared" si="311"/>
        <v>plays</v>
      </c>
      <c r="S3297" s="10">
        <f t="shared" si="308"/>
        <v>42609.442465277782</v>
      </c>
      <c r="T3297" s="10">
        <f t="shared" si="309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6">
        <f t="shared" si="306"/>
        <v>45.98</v>
      </c>
      <c r="N3298" t="b">
        <v>1</v>
      </c>
      <c r="O3298" t="s">
        <v>8271</v>
      </c>
      <c r="P3298">
        <f t="shared" si="307"/>
        <v>144</v>
      </c>
      <c r="Q3298" t="str">
        <f t="shared" si="310"/>
        <v>theater</v>
      </c>
      <c r="R3298" t="str">
        <f t="shared" si="311"/>
        <v>plays</v>
      </c>
      <c r="S3298" s="10">
        <f t="shared" si="308"/>
        <v>42309.756620370375</v>
      </c>
      <c r="T3298" s="10">
        <f t="shared" si="309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6">
        <f t="shared" si="306"/>
        <v>125.09</v>
      </c>
      <c r="N3299" t="b">
        <v>1</v>
      </c>
      <c r="O3299" t="s">
        <v>8271</v>
      </c>
      <c r="P3299">
        <f t="shared" si="307"/>
        <v>100</v>
      </c>
      <c r="Q3299" t="str">
        <f t="shared" si="310"/>
        <v>theater</v>
      </c>
      <c r="R3299" t="str">
        <f t="shared" si="311"/>
        <v>plays</v>
      </c>
      <c r="S3299" s="10">
        <f t="shared" si="308"/>
        <v>42193.771481481483</v>
      </c>
      <c r="T3299" s="10">
        <f t="shared" si="309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6">
        <f t="shared" si="306"/>
        <v>141.29</v>
      </c>
      <c r="N3300" t="b">
        <v>1</v>
      </c>
      <c r="O3300" t="s">
        <v>8271</v>
      </c>
      <c r="P3300">
        <f t="shared" si="307"/>
        <v>102</v>
      </c>
      <c r="Q3300" t="str">
        <f t="shared" si="310"/>
        <v>theater</v>
      </c>
      <c r="R3300" t="str">
        <f t="shared" si="311"/>
        <v>plays</v>
      </c>
      <c r="S3300" s="10">
        <f t="shared" si="308"/>
        <v>42239.957962962959</v>
      </c>
      <c r="T3300" s="10">
        <f t="shared" si="309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6">
        <f t="shared" si="306"/>
        <v>55.33</v>
      </c>
      <c r="N3301" t="b">
        <v>1</v>
      </c>
      <c r="O3301" t="s">
        <v>8271</v>
      </c>
      <c r="P3301">
        <f t="shared" si="307"/>
        <v>116</v>
      </c>
      <c r="Q3301" t="str">
        <f t="shared" si="310"/>
        <v>theater</v>
      </c>
      <c r="R3301" t="str">
        <f t="shared" si="311"/>
        <v>plays</v>
      </c>
      <c r="S3301" s="10">
        <f t="shared" si="308"/>
        <v>42261.917395833334</v>
      </c>
      <c r="T3301" s="10">
        <f t="shared" si="309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6">
        <f t="shared" si="306"/>
        <v>46.42</v>
      </c>
      <c r="N3302" t="b">
        <v>1</v>
      </c>
      <c r="O3302" t="s">
        <v>8271</v>
      </c>
      <c r="P3302">
        <f t="shared" si="307"/>
        <v>136</v>
      </c>
      <c r="Q3302" t="str">
        <f t="shared" si="310"/>
        <v>theater</v>
      </c>
      <c r="R3302" t="str">
        <f t="shared" si="311"/>
        <v>plays</v>
      </c>
      <c r="S3302" s="10">
        <f t="shared" si="308"/>
        <v>42102.743773148148</v>
      </c>
      <c r="T3302" s="10">
        <f t="shared" si="309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6">
        <f t="shared" si="306"/>
        <v>57.2</v>
      </c>
      <c r="N3303" t="b">
        <v>1</v>
      </c>
      <c r="O3303" t="s">
        <v>8271</v>
      </c>
      <c r="P3303">
        <f t="shared" si="307"/>
        <v>133</v>
      </c>
      <c r="Q3303" t="str">
        <f t="shared" si="310"/>
        <v>theater</v>
      </c>
      <c r="R3303" t="str">
        <f t="shared" si="311"/>
        <v>plays</v>
      </c>
      <c r="S3303" s="10">
        <f t="shared" si="308"/>
        <v>42538.73583333334</v>
      </c>
      <c r="T3303" s="10">
        <f t="shared" si="309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6">
        <f t="shared" si="306"/>
        <v>173.7</v>
      </c>
      <c r="N3304" t="b">
        <v>1</v>
      </c>
      <c r="O3304" t="s">
        <v>8271</v>
      </c>
      <c r="P3304">
        <f t="shared" si="307"/>
        <v>103</v>
      </c>
      <c r="Q3304" t="str">
        <f t="shared" si="310"/>
        <v>theater</v>
      </c>
      <c r="R3304" t="str">
        <f t="shared" si="311"/>
        <v>plays</v>
      </c>
      <c r="S3304" s="10">
        <f t="shared" si="308"/>
        <v>42681.35157407407</v>
      </c>
      <c r="T3304" s="10">
        <f t="shared" si="309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6">
        <f t="shared" si="306"/>
        <v>59.6</v>
      </c>
      <c r="N3305" t="b">
        <v>1</v>
      </c>
      <c r="O3305" t="s">
        <v>8271</v>
      </c>
      <c r="P3305">
        <f t="shared" si="307"/>
        <v>116</v>
      </c>
      <c r="Q3305" t="str">
        <f t="shared" si="310"/>
        <v>theater</v>
      </c>
      <c r="R3305" t="str">
        <f t="shared" si="311"/>
        <v>plays</v>
      </c>
      <c r="S3305" s="10">
        <f t="shared" si="308"/>
        <v>42056.65143518518</v>
      </c>
      <c r="T3305" s="10">
        <f t="shared" si="309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6">
        <f t="shared" si="306"/>
        <v>89.59</v>
      </c>
      <c r="N3306" t="b">
        <v>1</v>
      </c>
      <c r="O3306" t="s">
        <v>8271</v>
      </c>
      <c r="P3306">
        <f t="shared" si="307"/>
        <v>105</v>
      </c>
      <c r="Q3306" t="str">
        <f t="shared" si="310"/>
        <v>theater</v>
      </c>
      <c r="R3306" t="str">
        <f t="shared" si="311"/>
        <v>plays</v>
      </c>
      <c r="S3306" s="10">
        <f t="shared" si="308"/>
        <v>42696.624444444446</v>
      </c>
      <c r="T3306" s="10">
        <f t="shared" si="309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6">
        <f t="shared" si="306"/>
        <v>204.05</v>
      </c>
      <c r="N3307" t="b">
        <v>1</v>
      </c>
      <c r="O3307" t="s">
        <v>8271</v>
      </c>
      <c r="P3307">
        <f t="shared" si="307"/>
        <v>102</v>
      </c>
      <c r="Q3307" t="str">
        <f t="shared" si="310"/>
        <v>theater</v>
      </c>
      <c r="R3307" t="str">
        <f t="shared" si="311"/>
        <v>plays</v>
      </c>
      <c r="S3307" s="10">
        <f t="shared" si="308"/>
        <v>42186.855879629627</v>
      </c>
      <c r="T3307" s="10">
        <f t="shared" si="309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6">
        <f t="shared" si="306"/>
        <v>48.7</v>
      </c>
      <c r="N3308" t="b">
        <v>1</v>
      </c>
      <c r="O3308" t="s">
        <v>8271</v>
      </c>
      <c r="P3308">
        <f t="shared" si="307"/>
        <v>175</v>
      </c>
      <c r="Q3308" t="str">
        <f t="shared" si="310"/>
        <v>theater</v>
      </c>
      <c r="R3308" t="str">
        <f t="shared" si="311"/>
        <v>plays</v>
      </c>
      <c r="S3308" s="10">
        <f t="shared" si="308"/>
        <v>42493.219236111108</v>
      </c>
      <c r="T3308" s="10">
        <f t="shared" si="309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6">
        <f t="shared" si="306"/>
        <v>53.34</v>
      </c>
      <c r="N3309" t="b">
        <v>1</v>
      </c>
      <c r="O3309" t="s">
        <v>8271</v>
      </c>
      <c r="P3309">
        <f t="shared" si="307"/>
        <v>107</v>
      </c>
      <c r="Q3309" t="str">
        <f t="shared" si="310"/>
        <v>theater</v>
      </c>
      <c r="R3309" t="str">
        <f t="shared" si="311"/>
        <v>plays</v>
      </c>
      <c r="S3309" s="10">
        <f t="shared" si="308"/>
        <v>42475.057164351849</v>
      </c>
      <c r="T3309" s="10">
        <f t="shared" si="309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6">
        <f t="shared" si="306"/>
        <v>75.09</v>
      </c>
      <c r="N3310" t="b">
        <v>1</v>
      </c>
      <c r="O3310" t="s">
        <v>8271</v>
      </c>
      <c r="P3310">
        <f t="shared" si="307"/>
        <v>122</v>
      </c>
      <c r="Q3310" t="str">
        <f t="shared" si="310"/>
        <v>theater</v>
      </c>
      <c r="R3310" t="str">
        <f t="shared" si="311"/>
        <v>plays</v>
      </c>
      <c r="S3310" s="10">
        <f t="shared" si="308"/>
        <v>42452.876909722225</v>
      </c>
      <c r="T3310" s="10">
        <f t="shared" si="309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6">
        <f t="shared" si="306"/>
        <v>18</v>
      </c>
      <c r="N3311" t="b">
        <v>1</v>
      </c>
      <c r="O3311" t="s">
        <v>8271</v>
      </c>
      <c r="P3311">
        <f t="shared" si="307"/>
        <v>159</v>
      </c>
      <c r="Q3311" t="str">
        <f t="shared" si="310"/>
        <v>theater</v>
      </c>
      <c r="R3311" t="str">
        <f t="shared" si="311"/>
        <v>plays</v>
      </c>
      <c r="S3311" s="10">
        <f t="shared" si="308"/>
        <v>42628.650208333333</v>
      </c>
      <c r="T3311" s="10">
        <f t="shared" si="309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6">
        <f t="shared" si="306"/>
        <v>209.84</v>
      </c>
      <c r="N3312" t="b">
        <v>1</v>
      </c>
      <c r="O3312" t="s">
        <v>8271</v>
      </c>
      <c r="P3312">
        <f t="shared" si="307"/>
        <v>100</v>
      </c>
      <c r="Q3312" t="str">
        <f t="shared" si="310"/>
        <v>theater</v>
      </c>
      <c r="R3312" t="str">
        <f t="shared" si="311"/>
        <v>plays</v>
      </c>
      <c r="S3312" s="10">
        <f t="shared" si="308"/>
        <v>42253.928530092591</v>
      </c>
      <c r="T3312" s="10">
        <f t="shared" si="309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6">
        <f t="shared" si="306"/>
        <v>61.02</v>
      </c>
      <c r="N3313" t="b">
        <v>1</v>
      </c>
      <c r="O3313" t="s">
        <v>8271</v>
      </c>
      <c r="P3313">
        <f t="shared" si="307"/>
        <v>110</v>
      </c>
      <c r="Q3313" t="str">
        <f t="shared" si="310"/>
        <v>theater</v>
      </c>
      <c r="R3313" t="str">
        <f t="shared" si="311"/>
        <v>plays</v>
      </c>
      <c r="S3313" s="10">
        <f t="shared" si="308"/>
        <v>42264.29178240741</v>
      </c>
      <c r="T3313" s="10">
        <f t="shared" si="309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6">
        <f t="shared" si="306"/>
        <v>61</v>
      </c>
      <c r="N3314" t="b">
        <v>1</v>
      </c>
      <c r="O3314" t="s">
        <v>8271</v>
      </c>
      <c r="P3314">
        <f t="shared" si="307"/>
        <v>100</v>
      </c>
      <c r="Q3314" t="str">
        <f t="shared" si="310"/>
        <v>theater</v>
      </c>
      <c r="R3314" t="str">
        <f t="shared" si="311"/>
        <v>plays</v>
      </c>
      <c r="S3314" s="10">
        <f t="shared" si="308"/>
        <v>42664.809560185182</v>
      </c>
      <c r="T3314" s="10">
        <f t="shared" si="309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6">
        <f t="shared" si="306"/>
        <v>80.03</v>
      </c>
      <c r="N3315" t="b">
        <v>1</v>
      </c>
      <c r="O3315" t="s">
        <v>8271</v>
      </c>
      <c r="P3315">
        <f t="shared" si="307"/>
        <v>116</v>
      </c>
      <c r="Q3315" t="str">
        <f t="shared" si="310"/>
        <v>theater</v>
      </c>
      <c r="R3315" t="str">
        <f t="shared" si="311"/>
        <v>plays</v>
      </c>
      <c r="S3315" s="10">
        <f t="shared" si="308"/>
        <v>42382.244409722218</v>
      </c>
      <c r="T3315" s="10">
        <f t="shared" si="309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6">
        <f t="shared" si="306"/>
        <v>29.07</v>
      </c>
      <c r="N3316" t="b">
        <v>1</v>
      </c>
      <c r="O3316" t="s">
        <v>8271</v>
      </c>
      <c r="P3316">
        <f t="shared" si="307"/>
        <v>211</v>
      </c>
      <c r="Q3316" t="str">
        <f t="shared" si="310"/>
        <v>theater</v>
      </c>
      <c r="R3316" t="str">
        <f t="shared" si="311"/>
        <v>plays</v>
      </c>
      <c r="S3316" s="10">
        <f t="shared" si="308"/>
        <v>42105.267488425925</v>
      </c>
      <c r="T3316" s="10">
        <f t="shared" si="309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6">
        <f t="shared" si="306"/>
        <v>49.44</v>
      </c>
      <c r="N3317" t="b">
        <v>1</v>
      </c>
      <c r="O3317" t="s">
        <v>8271</v>
      </c>
      <c r="P3317">
        <f t="shared" si="307"/>
        <v>110</v>
      </c>
      <c r="Q3317" t="str">
        <f t="shared" si="310"/>
        <v>theater</v>
      </c>
      <c r="R3317" t="str">
        <f t="shared" si="311"/>
        <v>plays</v>
      </c>
      <c r="S3317" s="10">
        <f t="shared" si="308"/>
        <v>42466.303715277783</v>
      </c>
      <c r="T3317" s="10">
        <f t="shared" si="309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6">
        <f t="shared" si="306"/>
        <v>93.98</v>
      </c>
      <c r="N3318" t="b">
        <v>1</v>
      </c>
      <c r="O3318" t="s">
        <v>8271</v>
      </c>
      <c r="P3318">
        <f t="shared" si="307"/>
        <v>100</v>
      </c>
      <c r="Q3318" t="str">
        <f t="shared" si="310"/>
        <v>theater</v>
      </c>
      <c r="R3318" t="str">
        <f t="shared" si="311"/>
        <v>plays</v>
      </c>
      <c r="S3318" s="10">
        <f t="shared" si="308"/>
        <v>41826.871238425927</v>
      </c>
      <c r="T3318" s="10">
        <f t="shared" si="309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6">
        <f t="shared" si="306"/>
        <v>61.94</v>
      </c>
      <c r="N3319" t="b">
        <v>1</v>
      </c>
      <c r="O3319" t="s">
        <v>8271</v>
      </c>
      <c r="P3319">
        <f t="shared" si="307"/>
        <v>106</v>
      </c>
      <c r="Q3319" t="str">
        <f t="shared" si="310"/>
        <v>theater</v>
      </c>
      <c r="R3319" t="str">
        <f t="shared" si="311"/>
        <v>plays</v>
      </c>
      <c r="S3319" s="10">
        <f t="shared" si="308"/>
        <v>42499.039629629624</v>
      </c>
      <c r="T3319" s="10">
        <f t="shared" si="309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6">
        <f t="shared" si="306"/>
        <v>78.5</v>
      </c>
      <c r="N3320" t="b">
        <v>1</v>
      </c>
      <c r="O3320" t="s">
        <v>8271</v>
      </c>
      <c r="P3320">
        <f t="shared" si="307"/>
        <v>126</v>
      </c>
      <c r="Q3320" t="str">
        <f t="shared" si="310"/>
        <v>theater</v>
      </c>
      <c r="R3320" t="str">
        <f t="shared" si="311"/>
        <v>plays</v>
      </c>
      <c r="S3320" s="10">
        <f t="shared" si="308"/>
        <v>42431.302002314813</v>
      </c>
      <c r="T3320" s="10">
        <f t="shared" si="309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6">
        <f t="shared" si="306"/>
        <v>33.75</v>
      </c>
      <c r="N3321" t="b">
        <v>1</v>
      </c>
      <c r="O3321" t="s">
        <v>8271</v>
      </c>
      <c r="P3321">
        <f t="shared" si="307"/>
        <v>108</v>
      </c>
      <c r="Q3321" t="str">
        <f t="shared" si="310"/>
        <v>theater</v>
      </c>
      <c r="R3321" t="str">
        <f t="shared" si="311"/>
        <v>plays</v>
      </c>
      <c r="S3321" s="10">
        <f t="shared" si="308"/>
        <v>41990.585486111115</v>
      </c>
      <c r="T3321" s="10">
        <f t="shared" si="309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6">
        <f t="shared" si="306"/>
        <v>66.45</v>
      </c>
      <c r="N3322" t="b">
        <v>1</v>
      </c>
      <c r="O3322" t="s">
        <v>8271</v>
      </c>
      <c r="P3322">
        <f t="shared" si="307"/>
        <v>101</v>
      </c>
      <c r="Q3322" t="str">
        <f t="shared" si="310"/>
        <v>theater</v>
      </c>
      <c r="R3322" t="str">
        <f t="shared" si="311"/>
        <v>plays</v>
      </c>
      <c r="S3322" s="10">
        <f t="shared" si="308"/>
        <v>42513.045798611114</v>
      </c>
      <c r="T3322" s="10">
        <f t="shared" si="309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6">
        <f t="shared" si="306"/>
        <v>35.799999999999997</v>
      </c>
      <c r="N3323" t="b">
        <v>1</v>
      </c>
      <c r="O3323" t="s">
        <v>8271</v>
      </c>
      <c r="P3323">
        <f t="shared" si="307"/>
        <v>107</v>
      </c>
      <c r="Q3323" t="str">
        <f t="shared" si="310"/>
        <v>theater</v>
      </c>
      <c r="R3323" t="str">
        <f t="shared" si="311"/>
        <v>plays</v>
      </c>
      <c r="S3323" s="10">
        <f t="shared" si="308"/>
        <v>41914.100289351853</v>
      </c>
      <c r="T3323" s="10">
        <f t="shared" si="309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6">
        <f t="shared" si="306"/>
        <v>145.65</v>
      </c>
      <c r="N3324" t="b">
        <v>1</v>
      </c>
      <c r="O3324" t="s">
        <v>8271</v>
      </c>
      <c r="P3324">
        <f t="shared" si="307"/>
        <v>102</v>
      </c>
      <c r="Q3324" t="str">
        <f t="shared" si="310"/>
        <v>theater</v>
      </c>
      <c r="R3324" t="str">
        <f t="shared" si="311"/>
        <v>plays</v>
      </c>
      <c r="S3324" s="10">
        <f t="shared" si="308"/>
        <v>42521.010370370372</v>
      </c>
      <c r="T3324" s="10">
        <f t="shared" si="309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6">
        <f t="shared" si="306"/>
        <v>25.69</v>
      </c>
      <c r="N3325" t="b">
        <v>1</v>
      </c>
      <c r="O3325" t="s">
        <v>8271</v>
      </c>
      <c r="P3325">
        <f t="shared" si="307"/>
        <v>126</v>
      </c>
      <c r="Q3325" t="str">
        <f t="shared" si="310"/>
        <v>theater</v>
      </c>
      <c r="R3325" t="str">
        <f t="shared" si="311"/>
        <v>plays</v>
      </c>
      <c r="S3325" s="10">
        <f t="shared" si="308"/>
        <v>42608.36583333333</v>
      </c>
      <c r="T3325" s="10">
        <f t="shared" si="309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6">
        <f t="shared" si="306"/>
        <v>152.5</v>
      </c>
      <c r="N3326" t="b">
        <v>1</v>
      </c>
      <c r="O3326" t="s">
        <v>8271</v>
      </c>
      <c r="P3326">
        <f t="shared" si="307"/>
        <v>102</v>
      </c>
      <c r="Q3326" t="str">
        <f t="shared" si="310"/>
        <v>theater</v>
      </c>
      <c r="R3326" t="str">
        <f t="shared" si="311"/>
        <v>plays</v>
      </c>
      <c r="S3326" s="10">
        <f t="shared" si="308"/>
        <v>42512.58321759259</v>
      </c>
      <c r="T3326" s="10">
        <f t="shared" si="309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6">
        <f t="shared" si="306"/>
        <v>30</v>
      </c>
      <c r="N3327" t="b">
        <v>1</v>
      </c>
      <c r="O3327" t="s">
        <v>8271</v>
      </c>
      <c r="P3327">
        <f t="shared" si="307"/>
        <v>113</v>
      </c>
      <c r="Q3327" t="str">
        <f t="shared" si="310"/>
        <v>theater</v>
      </c>
      <c r="R3327" t="str">
        <f t="shared" si="311"/>
        <v>plays</v>
      </c>
      <c r="S3327" s="10">
        <f t="shared" si="308"/>
        <v>42064.785613425927</v>
      </c>
      <c r="T3327" s="10">
        <f t="shared" si="309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6">
        <f t="shared" si="306"/>
        <v>142.28</v>
      </c>
      <c r="N3328" t="b">
        <v>1</v>
      </c>
      <c r="O3328" t="s">
        <v>8271</v>
      </c>
      <c r="P3328">
        <f t="shared" si="307"/>
        <v>101</v>
      </c>
      <c r="Q3328" t="str">
        <f t="shared" si="310"/>
        <v>theater</v>
      </c>
      <c r="R3328" t="str">
        <f t="shared" si="311"/>
        <v>plays</v>
      </c>
      <c r="S3328" s="10">
        <f t="shared" si="308"/>
        <v>42041.714178240742</v>
      </c>
      <c r="T3328" s="10">
        <f t="shared" si="309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6">
        <f t="shared" si="306"/>
        <v>24.55</v>
      </c>
      <c r="N3329" t="b">
        <v>1</v>
      </c>
      <c r="O3329" t="s">
        <v>8271</v>
      </c>
      <c r="P3329">
        <f t="shared" si="307"/>
        <v>101</v>
      </c>
      <c r="Q3329" t="str">
        <f t="shared" si="310"/>
        <v>theater</v>
      </c>
      <c r="R3329" t="str">
        <f t="shared" si="311"/>
        <v>plays</v>
      </c>
      <c r="S3329" s="10">
        <f t="shared" si="308"/>
        <v>42468.374606481477</v>
      </c>
      <c r="T3329" s="10">
        <f t="shared" si="309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6">
        <f t="shared" ref="M3330:M3393" si="312">ROUND(SUM(E3330/L3330),2)</f>
        <v>292.77999999999997</v>
      </c>
      <c r="N3330" t="b">
        <v>1</v>
      </c>
      <c r="O3330" t="s">
        <v>8271</v>
      </c>
      <c r="P3330">
        <f t="shared" ref="P3330:P3393" si="313">+ROUND(SUM(E3330/D3330)*100,0)</f>
        <v>146</v>
      </c>
      <c r="Q3330" t="str">
        <f t="shared" si="310"/>
        <v>theater</v>
      </c>
      <c r="R3330" t="str">
        <f t="shared" si="311"/>
        <v>plays</v>
      </c>
      <c r="S3330" s="10">
        <f t="shared" ref="S3330:S3393" si="314">(((J3330/60)/60)/24)+DATE(1970,1,1)</f>
        <v>41822.57503472222</v>
      </c>
      <c r="T3330" s="10">
        <f t="shared" ref="T3330:T3393" si="315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6">
        <f t="shared" si="312"/>
        <v>44.92</v>
      </c>
      <c r="N3331" t="b">
        <v>1</v>
      </c>
      <c r="O3331" t="s">
        <v>8271</v>
      </c>
      <c r="P3331">
        <f t="shared" si="313"/>
        <v>117</v>
      </c>
      <c r="Q3331" t="str">
        <f t="shared" ref="Q3331:Q3394" si="316">LEFT(O3331,FIND("/",O3331)-1)</f>
        <v>theater</v>
      </c>
      <c r="R3331" t="str">
        <f t="shared" ref="R3331:R3394" si="317">RIGHT(O3331,LEN(O3331)-FIND("/",O3331))</f>
        <v>plays</v>
      </c>
      <c r="S3331" s="10">
        <f t="shared" si="314"/>
        <v>41837.323009259257</v>
      </c>
      <c r="T3331" s="10">
        <f t="shared" si="315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6">
        <f t="shared" si="312"/>
        <v>23.1</v>
      </c>
      <c r="N3332" t="b">
        <v>1</v>
      </c>
      <c r="O3332" t="s">
        <v>8271</v>
      </c>
      <c r="P3332">
        <f t="shared" si="313"/>
        <v>106</v>
      </c>
      <c r="Q3332" t="str">
        <f t="shared" si="316"/>
        <v>theater</v>
      </c>
      <c r="R3332" t="str">
        <f t="shared" si="317"/>
        <v>plays</v>
      </c>
      <c r="S3332" s="10">
        <f t="shared" si="314"/>
        <v>42065.887361111112</v>
      </c>
      <c r="T3332" s="10">
        <f t="shared" si="315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6">
        <f t="shared" si="312"/>
        <v>80.400000000000006</v>
      </c>
      <c r="N3333" t="b">
        <v>1</v>
      </c>
      <c r="O3333" t="s">
        <v>8271</v>
      </c>
      <c r="P3333">
        <f t="shared" si="313"/>
        <v>105</v>
      </c>
      <c r="Q3333" t="str">
        <f t="shared" si="316"/>
        <v>theater</v>
      </c>
      <c r="R3333" t="str">
        <f t="shared" si="317"/>
        <v>plays</v>
      </c>
      <c r="S3333" s="10">
        <f t="shared" si="314"/>
        <v>42248.697754629626</v>
      </c>
      <c r="T3333" s="10">
        <f t="shared" si="315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6">
        <f t="shared" si="312"/>
        <v>72.290000000000006</v>
      </c>
      <c r="N3334" t="b">
        <v>1</v>
      </c>
      <c r="O3334" t="s">
        <v>8271</v>
      </c>
      <c r="P3334">
        <f t="shared" si="313"/>
        <v>100</v>
      </c>
      <c r="Q3334" t="str">
        <f t="shared" si="316"/>
        <v>theater</v>
      </c>
      <c r="R3334" t="str">
        <f t="shared" si="317"/>
        <v>plays</v>
      </c>
      <c r="S3334" s="10">
        <f t="shared" si="314"/>
        <v>41809.860300925924</v>
      </c>
      <c r="T3334" s="10">
        <f t="shared" si="315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6">
        <f t="shared" si="312"/>
        <v>32.97</v>
      </c>
      <c r="N3335" t="b">
        <v>1</v>
      </c>
      <c r="O3335" t="s">
        <v>8271</v>
      </c>
      <c r="P3335">
        <f t="shared" si="313"/>
        <v>105</v>
      </c>
      <c r="Q3335" t="str">
        <f t="shared" si="316"/>
        <v>theater</v>
      </c>
      <c r="R3335" t="str">
        <f t="shared" si="317"/>
        <v>plays</v>
      </c>
      <c r="S3335" s="10">
        <f t="shared" si="314"/>
        <v>42148.676851851851</v>
      </c>
      <c r="T3335" s="10">
        <f t="shared" si="315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6">
        <f t="shared" si="312"/>
        <v>116.65</v>
      </c>
      <c r="N3336" t="b">
        <v>1</v>
      </c>
      <c r="O3336" t="s">
        <v>8271</v>
      </c>
      <c r="P3336">
        <f t="shared" si="313"/>
        <v>139</v>
      </c>
      <c r="Q3336" t="str">
        <f t="shared" si="316"/>
        <v>theater</v>
      </c>
      <c r="R3336" t="str">
        <f t="shared" si="317"/>
        <v>plays</v>
      </c>
      <c r="S3336" s="10">
        <f t="shared" si="314"/>
        <v>42185.521087962959</v>
      </c>
      <c r="T3336" s="10">
        <f t="shared" si="315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6">
        <f t="shared" si="312"/>
        <v>79.62</v>
      </c>
      <c r="N3337" t="b">
        <v>1</v>
      </c>
      <c r="O3337" t="s">
        <v>8271</v>
      </c>
      <c r="P3337">
        <f t="shared" si="313"/>
        <v>100</v>
      </c>
      <c r="Q3337" t="str">
        <f t="shared" si="316"/>
        <v>theater</v>
      </c>
      <c r="R3337" t="str">
        <f t="shared" si="317"/>
        <v>plays</v>
      </c>
      <c r="S3337" s="10">
        <f t="shared" si="314"/>
        <v>41827.674143518518</v>
      </c>
      <c r="T3337" s="10">
        <f t="shared" si="315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6">
        <f t="shared" si="312"/>
        <v>27.78</v>
      </c>
      <c r="N3338" t="b">
        <v>1</v>
      </c>
      <c r="O3338" t="s">
        <v>8271</v>
      </c>
      <c r="P3338">
        <f t="shared" si="313"/>
        <v>100</v>
      </c>
      <c r="Q3338" t="str">
        <f t="shared" si="316"/>
        <v>theater</v>
      </c>
      <c r="R3338" t="str">
        <f t="shared" si="317"/>
        <v>plays</v>
      </c>
      <c r="S3338" s="10">
        <f t="shared" si="314"/>
        <v>42437.398680555561</v>
      </c>
      <c r="T3338" s="10">
        <f t="shared" si="315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6">
        <f t="shared" si="312"/>
        <v>81.03</v>
      </c>
      <c r="N3339" t="b">
        <v>1</v>
      </c>
      <c r="O3339" t="s">
        <v>8271</v>
      </c>
      <c r="P3339">
        <f t="shared" si="313"/>
        <v>110</v>
      </c>
      <c r="Q3339" t="str">
        <f t="shared" si="316"/>
        <v>theater</v>
      </c>
      <c r="R3339" t="str">
        <f t="shared" si="317"/>
        <v>plays</v>
      </c>
      <c r="S3339" s="10">
        <f t="shared" si="314"/>
        <v>41901.282025462962</v>
      </c>
      <c r="T3339" s="10">
        <f t="shared" si="31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6">
        <f t="shared" si="312"/>
        <v>136.85</v>
      </c>
      <c r="N3340" t="b">
        <v>1</v>
      </c>
      <c r="O3340" t="s">
        <v>8271</v>
      </c>
      <c r="P3340">
        <f t="shared" si="313"/>
        <v>102</v>
      </c>
      <c r="Q3340" t="str">
        <f t="shared" si="316"/>
        <v>theater</v>
      </c>
      <c r="R3340" t="str">
        <f t="shared" si="317"/>
        <v>plays</v>
      </c>
      <c r="S3340" s="10">
        <f t="shared" si="314"/>
        <v>42769.574999999997</v>
      </c>
      <c r="T3340" s="10">
        <f t="shared" si="315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6">
        <f t="shared" si="312"/>
        <v>177.62</v>
      </c>
      <c r="N3341" t="b">
        <v>1</v>
      </c>
      <c r="O3341" t="s">
        <v>8271</v>
      </c>
      <c r="P3341">
        <f t="shared" si="313"/>
        <v>104</v>
      </c>
      <c r="Q3341" t="str">
        <f t="shared" si="316"/>
        <v>theater</v>
      </c>
      <c r="R3341" t="str">
        <f t="shared" si="317"/>
        <v>plays</v>
      </c>
      <c r="S3341" s="10">
        <f t="shared" si="314"/>
        <v>42549.665717592594</v>
      </c>
      <c r="T3341" s="10">
        <f t="shared" si="31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6">
        <f t="shared" si="312"/>
        <v>109.08</v>
      </c>
      <c r="N3342" t="b">
        <v>1</v>
      </c>
      <c r="O3342" t="s">
        <v>8271</v>
      </c>
      <c r="P3342">
        <f t="shared" si="313"/>
        <v>138</v>
      </c>
      <c r="Q3342" t="str">
        <f t="shared" si="316"/>
        <v>theater</v>
      </c>
      <c r="R3342" t="str">
        <f t="shared" si="317"/>
        <v>plays</v>
      </c>
      <c r="S3342" s="10">
        <f t="shared" si="314"/>
        <v>42685.974004629628</v>
      </c>
      <c r="T3342" s="10">
        <f t="shared" si="31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6">
        <f t="shared" si="312"/>
        <v>119.64</v>
      </c>
      <c r="N3343" t="b">
        <v>1</v>
      </c>
      <c r="O3343" t="s">
        <v>8271</v>
      </c>
      <c r="P3343">
        <f t="shared" si="313"/>
        <v>100</v>
      </c>
      <c r="Q3343" t="str">
        <f t="shared" si="316"/>
        <v>theater</v>
      </c>
      <c r="R3343" t="str">
        <f t="shared" si="317"/>
        <v>plays</v>
      </c>
      <c r="S3343" s="10">
        <f t="shared" si="314"/>
        <v>42510.798854166671</v>
      </c>
      <c r="T3343" s="10">
        <f t="shared" si="315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6">
        <f t="shared" si="312"/>
        <v>78.209999999999994</v>
      </c>
      <c r="N3344" t="b">
        <v>1</v>
      </c>
      <c r="O3344" t="s">
        <v>8271</v>
      </c>
      <c r="P3344">
        <f t="shared" si="313"/>
        <v>102</v>
      </c>
      <c r="Q3344" t="str">
        <f t="shared" si="316"/>
        <v>theater</v>
      </c>
      <c r="R3344" t="str">
        <f t="shared" si="317"/>
        <v>plays</v>
      </c>
      <c r="S3344" s="10">
        <f t="shared" si="314"/>
        <v>42062.296412037031</v>
      </c>
      <c r="T3344" s="10">
        <f t="shared" si="31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6">
        <f t="shared" si="312"/>
        <v>52.17</v>
      </c>
      <c r="N3345" t="b">
        <v>1</v>
      </c>
      <c r="O3345" t="s">
        <v>8271</v>
      </c>
      <c r="P3345">
        <f t="shared" si="313"/>
        <v>171</v>
      </c>
      <c r="Q3345" t="str">
        <f t="shared" si="316"/>
        <v>theater</v>
      </c>
      <c r="R3345" t="str">
        <f t="shared" si="317"/>
        <v>plays</v>
      </c>
      <c r="S3345" s="10">
        <f t="shared" si="314"/>
        <v>42452.916481481487</v>
      </c>
      <c r="T3345" s="10">
        <f t="shared" si="31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6">
        <f t="shared" si="312"/>
        <v>114.13</v>
      </c>
      <c r="N3346" t="b">
        <v>1</v>
      </c>
      <c r="O3346" t="s">
        <v>8271</v>
      </c>
      <c r="P3346">
        <f t="shared" si="313"/>
        <v>101</v>
      </c>
      <c r="Q3346" t="str">
        <f t="shared" si="316"/>
        <v>theater</v>
      </c>
      <c r="R3346" t="str">
        <f t="shared" si="317"/>
        <v>plays</v>
      </c>
      <c r="S3346" s="10">
        <f t="shared" si="314"/>
        <v>41851.200150462959</v>
      </c>
      <c r="T3346" s="10">
        <f t="shared" si="31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6">
        <f t="shared" si="312"/>
        <v>50</v>
      </c>
      <c r="N3347" t="b">
        <v>1</v>
      </c>
      <c r="O3347" t="s">
        <v>8271</v>
      </c>
      <c r="P3347">
        <f t="shared" si="313"/>
        <v>130</v>
      </c>
      <c r="Q3347" t="str">
        <f t="shared" si="316"/>
        <v>theater</v>
      </c>
      <c r="R3347" t="str">
        <f t="shared" si="317"/>
        <v>plays</v>
      </c>
      <c r="S3347" s="10">
        <f t="shared" si="314"/>
        <v>42053.106111111112</v>
      </c>
      <c r="T3347" s="10">
        <f t="shared" si="315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6">
        <f t="shared" si="312"/>
        <v>91.67</v>
      </c>
      <c r="N3348" t="b">
        <v>1</v>
      </c>
      <c r="O3348" t="s">
        <v>8271</v>
      </c>
      <c r="P3348">
        <f t="shared" si="313"/>
        <v>110</v>
      </c>
      <c r="Q3348" t="str">
        <f t="shared" si="316"/>
        <v>theater</v>
      </c>
      <c r="R3348" t="str">
        <f t="shared" si="317"/>
        <v>plays</v>
      </c>
      <c r="S3348" s="10">
        <f t="shared" si="314"/>
        <v>42054.024421296301</v>
      </c>
      <c r="T3348" s="10">
        <f t="shared" si="315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6">
        <f t="shared" si="312"/>
        <v>108.59</v>
      </c>
      <c r="N3349" t="b">
        <v>1</v>
      </c>
      <c r="O3349" t="s">
        <v>8271</v>
      </c>
      <c r="P3349">
        <f t="shared" si="313"/>
        <v>119</v>
      </c>
      <c r="Q3349" t="str">
        <f t="shared" si="316"/>
        <v>theater</v>
      </c>
      <c r="R3349" t="str">
        <f t="shared" si="317"/>
        <v>plays</v>
      </c>
      <c r="S3349" s="10">
        <f t="shared" si="314"/>
        <v>42484.551550925928</v>
      </c>
      <c r="T3349" s="10">
        <f t="shared" si="31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6">
        <f t="shared" si="312"/>
        <v>69.819999999999993</v>
      </c>
      <c r="N3350" t="b">
        <v>1</v>
      </c>
      <c r="O3350" t="s">
        <v>8271</v>
      </c>
      <c r="P3350">
        <f t="shared" si="313"/>
        <v>100</v>
      </c>
      <c r="Q3350" t="str">
        <f t="shared" si="316"/>
        <v>theater</v>
      </c>
      <c r="R3350" t="str">
        <f t="shared" si="317"/>
        <v>plays</v>
      </c>
      <c r="S3350" s="10">
        <f t="shared" si="314"/>
        <v>42466.558796296296</v>
      </c>
      <c r="T3350" s="10">
        <f t="shared" si="315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6">
        <f t="shared" si="312"/>
        <v>109.57</v>
      </c>
      <c r="N3351" t="b">
        <v>1</v>
      </c>
      <c r="O3351" t="s">
        <v>8271</v>
      </c>
      <c r="P3351">
        <f t="shared" si="313"/>
        <v>153</v>
      </c>
      <c r="Q3351" t="str">
        <f t="shared" si="316"/>
        <v>theater</v>
      </c>
      <c r="R3351" t="str">
        <f t="shared" si="317"/>
        <v>plays</v>
      </c>
      <c r="S3351" s="10">
        <f t="shared" si="314"/>
        <v>42513.110787037032</v>
      </c>
      <c r="T3351" s="10">
        <f t="shared" si="315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6">
        <f t="shared" si="312"/>
        <v>71.67</v>
      </c>
      <c r="N3352" t="b">
        <v>1</v>
      </c>
      <c r="O3352" t="s">
        <v>8271</v>
      </c>
      <c r="P3352">
        <f t="shared" si="313"/>
        <v>104</v>
      </c>
      <c r="Q3352" t="str">
        <f t="shared" si="316"/>
        <v>theater</v>
      </c>
      <c r="R3352" t="str">
        <f t="shared" si="317"/>
        <v>plays</v>
      </c>
      <c r="S3352" s="10">
        <f t="shared" si="314"/>
        <v>42302.701516203699</v>
      </c>
      <c r="T3352" s="10">
        <f t="shared" si="31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6">
        <f t="shared" si="312"/>
        <v>93.61</v>
      </c>
      <c r="N3353" t="b">
        <v>1</v>
      </c>
      <c r="O3353" t="s">
        <v>8271</v>
      </c>
      <c r="P3353">
        <f t="shared" si="313"/>
        <v>101</v>
      </c>
      <c r="Q3353" t="str">
        <f t="shared" si="316"/>
        <v>theater</v>
      </c>
      <c r="R3353" t="str">
        <f t="shared" si="317"/>
        <v>plays</v>
      </c>
      <c r="S3353" s="10">
        <f t="shared" si="314"/>
        <v>41806.395428240743</v>
      </c>
      <c r="T3353" s="10">
        <f t="shared" si="31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6">
        <f t="shared" si="312"/>
        <v>76.8</v>
      </c>
      <c r="N3354" t="b">
        <v>1</v>
      </c>
      <c r="O3354" t="s">
        <v>8271</v>
      </c>
      <c r="P3354">
        <f t="shared" si="313"/>
        <v>108</v>
      </c>
      <c r="Q3354" t="str">
        <f t="shared" si="316"/>
        <v>theater</v>
      </c>
      <c r="R3354" t="str">
        <f t="shared" si="317"/>
        <v>plays</v>
      </c>
      <c r="S3354" s="10">
        <f t="shared" si="314"/>
        <v>42495.992800925931</v>
      </c>
      <c r="T3354" s="10">
        <f t="shared" si="31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6">
        <f t="shared" si="312"/>
        <v>35.799999999999997</v>
      </c>
      <c r="N3355" t="b">
        <v>1</v>
      </c>
      <c r="O3355" t="s">
        <v>8271</v>
      </c>
      <c r="P3355">
        <f t="shared" si="313"/>
        <v>315</v>
      </c>
      <c r="Q3355" t="str">
        <f t="shared" si="316"/>
        <v>theater</v>
      </c>
      <c r="R3355" t="str">
        <f t="shared" si="317"/>
        <v>plays</v>
      </c>
      <c r="S3355" s="10">
        <f t="shared" si="314"/>
        <v>42479.432291666672</v>
      </c>
      <c r="T3355" s="10">
        <f t="shared" si="315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6">
        <f t="shared" si="312"/>
        <v>55.6</v>
      </c>
      <c r="N3356" t="b">
        <v>1</v>
      </c>
      <c r="O3356" t="s">
        <v>8271</v>
      </c>
      <c r="P3356">
        <f t="shared" si="313"/>
        <v>102</v>
      </c>
      <c r="Q3356" t="str">
        <f t="shared" si="316"/>
        <v>theater</v>
      </c>
      <c r="R3356" t="str">
        <f t="shared" si="317"/>
        <v>plays</v>
      </c>
      <c r="S3356" s="10">
        <f t="shared" si="314"/>
        <v>42270.7269212963</v>
      </c>
      <c r="T3356" s="10">
        <f t="shared" si="31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6">
        <f t="shared" si="312"/>
        <v>147.33000000000001</v>
      </c>
      <c r="N3357" t="b">
        <v>1</v>
      </c>
      <c r="O3357" t="s">
        <v>8271</v>
      </c>
      <c r="P3357">
        <f t="shared" si="313"/>
        <v>126</v>
      </c>
      <c r="Q3357" t="str">
        <f t="shared" si="316"/>
        <v>theater</v>
      </c>
      <c r="R3357" t="str">
        <f t="shared" si="317"/>
        <v>plays</v>
      </c>
      <c r="S3357" s="10">
        <f t="shared" si="314"/>
        <v>42489.619525462964</v>
      </c>
      <c r="T3357" s="10">
        <f t="shared" si="315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6">
        <f t="shared" si="312"/>
        <v>56.33</v>
      </c>
      <c r="N3358" t="b">
        <v>1</v>
      </c>
      <c r="O3358" t="s">
        <v>8271</v>
      </c>
      <c r="P3358">
        <f t="shared" si="313"/>
        <v>101</v>
      </c>
      <c r="Q3358" t="str">
        <f t="shared" si="316"/>
        <v>theater</v>
      </c>
      <c r="R3358" t="str">
        <f t="shared" si="317"/>
        <v>plays</v>
      </c>
      <c r="S3358" s="10">
        <f t="shared" si="314"/>
        <v>42536.815648148149</v>
      </c>
      <c r="T3358" s="10">
        <f t="shared" si="315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6">
        <f t="shared" si="312"/>
        <v>96.19</v>
      </c>
      <c r="N3359" t="b">
        <v>1</v>
      </c>
      <c r="O3359" t="s">
        <v>8271</v>
      </c>
      <c r="P3359">
        <f t="shared" si="313"/>
        <v>101</v>
      </c>
      <c r="Q3359" t="str">
        <f t="shared" si="316"/>
        <v>theater</v>
      </c>
      <c r="R3359" t="str">
        <f t="shared" si="317"/>
        <v>plays</v>
      </c>
      <c r="S3359" s="10">
        <f t="shared" si="314"/>
        <v>41822.417939814812</v>
      </c>
      <c r="T3359" s="10">
        <f t="shared" si="315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6">
        <f t="shared" si="312"/>
        <v>63.57</v>
      </c>
      <c r="N3360" t="b">
        <v>1</v>
      </c>
      <c r="O3360" t="s">
        <v>8271</v>
      </c>
      <c r="P3360">
        <f t="shared" si="313"/>
        <v>103</v>
      </c>
      <c r="Q3360" t="str">
        <f t="shared" si="316"/>
        <v>theater</v>
      </c>
      <c r="R3360" t="str">
        <f t="shared" si="317"/>
        <v>plays</v>
      </c>
      <c r="S3360" s="10">
        <f t="shared" si="314"/>
        <v>41932.311099537037</v>
      </c>
      <c r="T3360" s="10">
        <f t="shared" si="315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6">
        <f t="shared" si="312"/>
        <v>184.78</v>
      </c>
      <c r="N3361" t="b">
        <v>1</v>
      </c>
      <c r="O3361" t="s">
        <v>8271</v>
      </c>
      <c r="P3361">
        <f t="shared" si="313"/>
        <v>106</v>
      </c>
      <c r="Q3361" t="str">
        <f t="shared" si="316"/>
        <v>theater</v>
      </c>
      <c r="R3361" t="str">
        <f t="shared" si="317"/>
        <v>plays</v>
      </c>
      <c r="S3361" s="10">
        <f t="shared" si="314"/>
        <v>42746.057106481487</v>
      </c>
      <c r="T3361" s="10">
        <f t="shared" si="31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6">
        <f t="shared" si="312"/>
        <v>126.72</v>
      </c>
      <c r="N3362" t="b">
        <v>1</v>
      </c>
      <c r="O3362" t="s">
        <v>8271</v>
      </c>
      <c r="P3362">
        <f t="shared" si="313"/>
        <v>101</v>
      </c>
      <c r="Q3362" t="str">
        <f t="shared" si="316"/>
        <v>theater</v>
      </c>
      <c r="R3362" t="str">
        <f t="shared" si="317"/>
        <v>plays</v>
      </c>
      <c r="S3362" s="10">
        <f t="shared" si="314"/>
        <v>42697.082673611112</v>
      </c>
      <c r="T3362" s="10">
        <f t="shared" si="315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6">
        <f t="shared" si="312"/>
        <v>83.43</v>
      </c>
      <c r="N3363" t="b">
        <v>1</v>
      </c>
      <c r="O3363" t="s">
        <v>8271</v>
      </c>
      <c r="P3363">
        <f t="shared" si="313"/>
        <v>113</v>
      </c>
      <c r="Q3363" t="str">
        <f t="shared" si="316"/>
        <v>theater</v>
      </c>
      <c r="R3363" t="str">
        <f t="shared" si="317"/>
        <v>plays</v>
      </c>
      <c r="S3363" s="10">
        <f t="shared" si="314"/>
        <v>41866.025347222225</v>
      </c>
      <c r="T3363" s="10">
        <f t="shared" si="315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6">
        <f t="shared" si="312"/>
        <v>54.5</v>
      </c>
      <c r="N3364" t="b">
        <v>1</v>
      </c>
      <c r="O3364" t="s">
        <v>8271</v>
      </c>
      <c r="P3364">
        <f t="shared" si="313"/>
        <v>218</v>
      </c>
      <c r="Q3364" t="str">
        <f t="shared" si="316"/>
        <v>theater</v>
      </c>
      <c r="R3364" t="str">
        <f t="shared" si="317"/>
        <v>plays</v>
      </c>
      <c r="S3364" s="10">
        <f t="shared" si="314"/>
        <v>42056.091631944444</v>
      </c>
      <c r="T3364" s="10">
        <f t="shared" si="315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6">
        <f t="shared" si="312"/>
        <v>302.31</v>
      </c>
      <c r="N3365" t="b">
        <v>1</v>
      </c>
      <c r="O3365" t="s">
        <v>8271</v>
      </c>
      <c r="P3365">
        <f t="shared" si="313"/>
        <v>101</v>
      </c>
      <c r="Q3365" t="str">
        <f t="shared" si="316"/>
        <v>theater</v>
      </c>
      <c r="R3365" t="str">
        <f t="shared" si="317"/>
        <v>plays</v>
      </c>
      <c r="S3365" s="10">
        <f t="shared" si="314"/>
        <v>41851.771354166667</v>
      </c>
      <c r="T3365" s="10">
        <f t="shared" si="31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6">
        <f t="shared" si="312"/>
        <v>44.14</v>
      </c>
      <c r="N3366" t="b">
        <v>1</v>
      </c>
      <c r="O3366" t="s">
        <v>8271</v>
      </c>
      <c r="P3366">
        <f t="shared" si="313"/>
        <v>106</v>
      </c>
      <c r="Q3366" t="str">
        <f t="shared" si="316"/>
        <v>theater</v>
      </c>
      <c r="R3366" t="str">
        <f t="shared" si="317"/>
        <v>plays</v>
      </c>
      <c r="S3366" s="10">
        <f t="shared" si="314"/>
        <v>42422.977418981478</v>
      </c>
      <c r="T3366" s="10">
        <f t="shared" si="31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6">
        <f t="shared" si="312"/>
        <v>866.67</v>
      </c>
      <c r="N3367" t="b">
        <v>1</v>
      </c>
      <c r="O3367" t="s">
        <v>8271</v>
      </c>
      <c r="P3367">
        <f t="shared" si="313"/>
        <v>104</v>
      </c>
      <c r="Q3367" t="str">
        <f t="shared" si="316"/>
        <v>theater</v>
      </c>
      <c r="R3367" t="str">
        <f t="shared" si="317"/>
        <v>plays</v>
      </c>
      <c r="S3367" s="10">
        <f t="shared" si="314"/>
        <v>42321.101759259262</v>
      </c>
      <c r="T3367" s="10">
        <f t="shared" si="315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6">
        <f t="shared" si="312"/>
        <v>61.39</v>
      </c>
      <c r="N3368" t="b">
        <v>1</v>
      </c>
      <c r="O3368" t="s">
        <v>8271</v>
      </c>
      <c r="P3368">
        <f t="shared" si="313"/>
        <v>221</v>
      </c>
      <c r="Q3368" t="str">
        <f t="shared" si="316"/>
        <v>theater</v>
      </c>
      <c r="R3368" t="str">
        <f t="shared" si="317"/>
        <v>plays</v>
      </c>
      <c r="S3368" s="10">
        <f t="shared" si="314"/>
        <v>42107.067557870367</v>
      </c>
      <c r="T3368" s="10">
        <f t="shared" si="31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6">
        <f t="shared" si="312"/>
        <v>29.67</v>
      </c>
      <c r="N3369" t="b">
        <v>1</v>
      </c>
      <c r="O3369" t="s">
        <v>8271</v>
      </c>
      <c r="P3369">
        <f t="shared" si="313"/>
        <v>119</v>
      </c>
      <c r="Q3369" t="str">
        <f t="shared" si="316"/>
        <v>theater</v>
      </c>
      <c r="R3369" t="str">
        <f t="shared" si="317"/>
        <v>plays</v>
      </c>
      <c r="S3369" s="10">
        <f t="shared" si="314"/>
        <v>42192.933958333335</v>
      </c>
      <c r="T3369" s="10">
        <f t="shared" si="31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6">
        <f t="shared" si="312"/>
        <v>45.48</v>
      </c>
      <c r="N3370" t="b">
        <v>1</v>
      </c>
      <c r="O3370" t="s">
        <v>8271</v>
      </c>
      <c r="P3370">
        <f t="shared" si="313"/>
        <v>105</v>
      </c>
      <c r="Q3370" t="str">
        <f t="shared" si="316"/>
        <v>theater</v>
      </c>
      <c r="R3370" t="str">
        <f t="shared" si="317"/>
        <v>plays</v>
      </c>
      <c r="S3370" s="10">
        <f t="shared" si="314"/>
        <v>41969.199756944443</v>
      </c>
      <c r="T3370" s="10">
        <f t="shared" si="31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6">
        <f t="shared" si="312"/>
        <v>96.2</v>
      </c>
      <c r="N3371" t="b">
        <v>1</v>
      </c>
      <c r="O3371" t="s">
        <v>8271</v>
      </c>
      <c r="P3371">
        <f t="shared" si="313"/>
        <v>104</v>
      </c>
      <c r="Q3371" t="str">
        <f t="shared" si="316"/>
        <v>theater</v>
      </c>
      <c r="R3371" t="str">
        <f t="shared" si="317"/>
        <v>plays</v>
      </c>
      <c r="S3371" s="10">
        <f t="shared" si="314"/>
        <v>42690.041435185187</v>
      </c>
      <c r="T3371" s="10">
        <f t="shared" si="315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6">
        <f t="shared" si="312"/>
        <v>67.92</v>
      </c>
      <c r="N3372" t="b">
        <v>1</v>
      </c>
      <c r="O3372" t="s">
        <v>8271</v>
      </c>
      <c r="P3372">
        <f t="shared" si="313"/>
        <v>118</v>
      </c>
      <c r="Q3372" t="str">
        <f t="shared" si="316"/>
        <v>theater</v>
      </c>
      <c r="R3372" t="str">
        <f t="shared" si="317"/>
        <v>plays</v>
      </c>
      <c r="S3372" s="10">
        <f t="shared" si="314"/>
        <v>42690.334317129629</v>
      </c>
      <c r="T3372" s="10">
        <f t="shared" si="315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6">
        <f t="shared" si="312"/>
        <v>30.78</v>
      </c>
      <c r="N3373" t="b">
        <v>1</v>
      </c>
      <c r="O3373" t="s">
        <v>8271</v>
      </c>
      <c r="P3373">
        <f t="shared" si="313"/>
        <v>139</v>
      </c>
      <c r="Q3373" t="str">
        <f t="shared" si="316"/>
        <v>theater</v>
      </c>
      <c r="R3373" t="str">
        <f t="shared" si="317"/>
        <v>plays</v>
      </c>
      <c r="S3373" s="10">
        <f t="shared" si="314"/>
        <v>42312.874594907407</v>
      </c>
      <c r="T3373" s="10">
        <f t="shared" si="315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6">
        <f t="shared" si="312"/>
        <v>38.33</v>
      </c>
      <c r="N3374" t="b">
        <v>1</v>
      </c>
      <c r="O3374" t="s">
        <v>8271</v>
      </c>
      <c r="P3374">
        <f t="shared" si="313"/>
        <v>104</v>
      </c>
      <c r="Q3374" t="str">
        <f t="shared" si="316"/>
        <v>theater</v>
      </c>
      <c r="R3374" t="str">
        <f t="shared" si="317"/>
        <v>plays</v>
      </c>
      <c r="S3374" s="10">
        <f t="shared" si="314"/>
        <v>41855.548101851848</v>
      </c>
      <c r="T3374" s="10">
        <f t="shared" si="315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6">
        <f t="shared" si="312"/>
        <v>66.83</v>
      </c>
      <c r="N3375" t="b">
        <v>1</v>
      </c>
      <c r="O3375" t="s">
        <v>8271</v>
      </c>
      <c r="P3375">
        <f t="shared" si="313"/>
        <v>100</v>
      </c>
      <c r="Q3375" t="str">
        <f t="shared" si="316"/>
        <v>theater</v>
      </c>
      <c r="R3375" t="str">
        <f t="shared" si="317"/>
        <v>plays</v>
      </c>
      <c r="S3375" s="10">
        <f t="shared" si="314"/>
        <v>42179.854629629626</v>
      </c>
      <c r="T3375" s="10">
        <f t="shared" si="315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6">
        <f t="shared" si="312"/>
        <v>71.73</v>
      </c>
      <c r="N3376" t="b">
        <v>1</v>
      </c>
      <c r="O3376" t="s">
        <v>8271</v>
      </c>
      <c r="P3376">
        <f t="shared" si="313"/>
        <v>107</v>
      </c>
      <c r="Q3376" t="str">
        <f t="shared" si="316"/>
        <v>theater</v>
      </c>
      <c r="R3376" t="str">
        <f t="shared" si="317"/>
        <v>plays</v>
      </c>
      <c r="S3376" s="10">
        <f t="shared" si="314"/>
        <v>42275.731666666667</v>
      </c>
      <c r="T3376" s="10">
        <f t="shared" si="315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6">
        <f t="shared" si="312"/>
        <v>176.47</v>
      </c>
      <c r="N3377" t="b">
        <v>1</v>
      </c>
      <c r="O3377" t="s">
        <v>8271</v>
      </c>
      <c r="P3377">
        <f t="shared" si="313"/>
        <v>100</v>
      </c>
      <c r="Q3377" t="str">
        <f t="shared" si="316"/>
        <v>theater</v>
      </c>
      <c r="R3377" t="str">
        <f t="shared" si="317"/>
        <v>plays</v>
      </c>
      <c r="S3377" s="10">
        <f t="shared" si="314"/>
        <v>41765.610798611109</v>
      </c>
      <c r="T3377" s="10">
        <f t="shared" si="315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6">
        <f t="shared" si="312"/>
        <v>421.11</v>
      </c>
      <c r="N3378" t="b">
        <v>1</v>
      </c>
      <c r="O3378" t="s">
        <v>8271</v>
      </c>
      <c r="P3378">
        <f t="shared" si="313"/>
        <v>100</v>
      </c>
      <c r="Q3378" t="str">
        <f t="shared" si="316"/>
        <v>theater</v>
      </c>
      <c r="R3378" t="str">
        <f t="shared" si="317"/>
        <v>plays</v>
      </c>
      <c r="S3378" s="10">
        <f t="shared" si="314"/>
        <v>42059.701319444444</v>
      </c>
      <c r="T3378" s="10">
        <f t="shared" si="315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6">
        <f t="shared" si="312"/>
        <v>104.99</v>
      </c>
      <c r="N3379" t="b">
        <v>1</v>
      </c>
      <c r="O3379" t="s">
        <v>8271</v>
      </c>
      <c r="P3379">
        <f t="shared" si="313"/>
        <v>101</v>
      </c>
      <c r="Q3379" t="str">
        <f t="shared" si="316"/>
        <v>theater</v>
      </c>
      <c r="R3379" t="str">
        <f t="shared" si="317"/>
        <v>plays</v>
      </c>
      <c r="S3379" s="10">
        <f t="shared" si="314"/>
        <v>42053.732627314821</v>
      </c>
      <c r="T3379" s="10">
        <f t="shared" si="315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6">
        <f t="shared" si="312"/>
        <v>28.19</v>
      </c>
      <c r="N3380" t="b">
        <v>1</v>
      </c>
      <c r="O3380" t="s">
        <v>8271</v>
      </c>
      <c r="P3380">
        <f t="shared" si="313"/>
        <v>108</v>
      </c>
      <c r="Q3380" t="str">
        <f t="shared" si="316"/>
        <v>theater</v>
      </c>
      <c r="R3380" t="str">
        <f t="shared" si="317"/>
        <v>plays</v>
      </c>
      <c r="S3380" s="10">
        <f t="shared" si="314"/>
        <v>41858.355393518519</v>
      </c>
      <c r="T3380" s="10">
        <f t="shared" si="315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6">
        <f t="shared" si="312"/>
        <v>54.55</v>
      </c>
      <c r="N3381" t="b">
        <v>1</v>
      </c>
      <c r="O3381" t="s">
        <v>8271</v>
      </c>
      <c r="P3381">
        <f t="shared" si="313"/>
        <v>104</v>
      </c>
      <c r="Q3381" t="str">
        <f t="shared" si="316"/>
        <v>theater</v>
      </c>
      <c r="R3381" t="str">
        <f t="shared" si="317"/>
        <v>plays</v>
      </c>
      <c r="S3381" s="10">
        <f t="shared" si="314"/>
        <v>42225.513888888891</v>
      </c>
      <c r="T3381" s="10">
        <f t="shared" si="315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6">
        <f t="shared" si="312"/>
        <v>111.89</v>
      </c>
      <c r="N3382" t="b">
        <v>1</v>
      </c>
      <c r="O3382" t="s">
        <v>8271</v>
      </c>
      <c r="P3382">
        <f t="shared" si="313"/>
        <v>104</v>
      </c>
      <c r="Q3382" t="str">
        <f t="shared" si="316"/>
        <v>theater</v>
      </c>
      <c r="R3382" t="str">
        <f t="shared" si="317"/>
        <v>plays</v>
      </c>
      <c r="S3382" s="10">
        <f t="shared" si="314"/>
        <v>41937.95344907407</v>
      </c>
      <c r="T3382" s="10">
        <f t="shared" si="315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6">
        <f t="shared" si="312"/>
        <v>85.21</v>
      </c>
      <c r="N3383" t="b">
        <v>1</v>
      </c>
      <c r="O3383" t="s">
        <v>8271</v>
      </c>
      <c r="P3383">
        <f t="shared" si="313"/>
        <v>102</v>
      </c>
      <c r="Q3383" t="str">
        <f t="shared" si="316"/>
        <v>theater</v>
      </c>
      <c r="R3383" t="str">
        <f t="shared" si="317"/>
        <v>plays</v>
      </c>
      <c r="S3383" s="10">
        <f t="shared" si="314"/>
        <v>42044.184988425928</v>
      </c>
      <c r="T3383" s="10">
        <f t="shared" si="315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6">
        <f t="shared" si="312"/>
        <v>76.650000000000006</v>
      </c>
      <c r="N3384" t="b">
        <v>1</v>
      </c>
      <c r="O3384" t="s">
        <v>8271</v>
      </c>
      <c r="P3384">
        <f t="shared" si="313"/>
        <v>101</v>
      </c>
      <c r="Q3384" t="str">
        <f t="shared" si="316"/>
        <v>theater</v>
      </c>
      <c r="R3384" t="str">
        <f t="shared" si="317"/>
        <v>plays</v>
      </c>
      <c r="S3384" s="10">
        <f t="shared" si="314"/>
        <v>42559.431203703702</v>
      </c>
      <c r="T3384" s="10">
        <f t="shared" si="315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6">
        <f t="shared" si="312"/>
        <v>65.17</v>
      </c>
      <c r="N3385" t="b">
        <v>1</v>
      </c>
      <c r="O3385" t="s">
        <v>8271</v>
      </c>
      <c r="P3385">
        <f t="shared" si="313"/>
        <v>112</v>
      </c>
      <c r="Q3385" t="str">
        <f t="shared" si="316"/>
        <v>theater</v>
      </c>
      <c r="R3385" t="str">
        <f t="shared" si="317"/>
        <v>plays</v>
      </c>
      <c r="S3385" s="10">
        <f t="shared" si="314"/>
        <v>42524.782638888893</v>
      </c>
      <c r="T3385" s="10">
        <f t="shared" si="315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6">
        <f t="shared" si="312"/>
        <v>93.76</v>
      </c>
      <c r="N3386" t="b">
        <v>1</v>
      </c>
      <c r="O3386" t="s">
        <v>8271</v>
      </c>
      <c r="P3386">
        <f t="shared" si="313"/>
        <v>100</v>
      </c>
      <c r="Q3386" t="str">
        <f t="shared" si="316"/>
        <v>theater</v>
      </c>
      <c r="R3386" t="str">
        <f t="shared" si="317"/>
        <v>plays</v>
      </c>
      <c r="S3386" s="10">
        <f t="shared" si="314"/>
        <v>42292.087592592594</v>
      </c>
      <c r="T3386" s="10">
        <f t="shared" si="315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6">
        <f t="shared" si="312"/>
        <v>133.33000000000001</v>
      </c>
      <c r="N3387" t="b">
        <v>1</v>
      </c>
      <c r="O3387" t="s">
        <v>8271</v>
      </c>
      <c r="P3387">
        <f t="shared" si="313"/>
        <v>100</v>
      </c>
      <c r="Q3387" t="str">
        <f t="shared" si="316"/>
        <v>theater</v>
      </c>
      <c r="R3387" t="str">
        <f t="shared" si="317"/>
        <v>plays</v>
      </c>
      <c r="S3387" s="10">
        <f t="shared" si="314"/>
        <v>41953.8675</v>
      </c>
      <c r="T3387" s="10">
        <f t="shared" si="315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6">
        <f t="shared" si="312"/>
        <v>51.22</v>
      </c>
      <c r="N3388" t="b">
        <v>1</v>
      </c>
      <c r="O3388" t="s">
        <v>8271</v>
      </c>
      <c r="P3388">
        <f t="shared" si="313"/>
        <v>105</v>
      </c>
      <c r="Q3388" t="str">
        <f t="shared" si="316"/>
        <v>theater</v>
      </c>
      <c r="R3388" t="str">
        <f t="shared" si="317"/>
        <v>plays</v>
      </c>
      <c r="S3388" s="10">
        <f t="shared" si="314"/>
        <v>41946.644745370373</v>
      </c>
      <c r="T3388" s="10">
        <f t="shared" si="315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6">
        <f t="shared" si="312"/>
        <v>100.17</v>
      </c>
      <c r="N3389" t="b">
        <v>1</v>
      </c>
      <c r="O3389" t="s">
        <v>8271</v>
      </c>
      <c r="P3389">
        <f t="shared" si="313"/>
        <v>117</v>
      </c>
      <c r="Q3389" t="str">
        <f t="shared" si="316"/>
        <v>theater</v>
      </c>
      <c r="R3389" t="str">
        <f t="shared" si="317"/>
        <v>plays</v>
      </c>
      <c r="S3389" s="10">
        <f t="shared" si="314"/>
        <v>41947.762592592589</v>
      </c>
      <c r="T3389" s="10">
        <f t="shared" si="315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6">
        <f t="shared" si="312"/>
        <v>34.6</v>
      </c>
      <c r="N3390" t="b">
        <v>1</v>
      </c>
      <c r="O3390" t="s">
        <v>8271</v>
      </c>
      <c r="P3390">
        <f t="shared" si="313"/>
        <v>104</v>
      </c>
      <c r="Q3390" t="str">
        <f t="shared" si="316"/>
        <v>theater</v>
      </c>
      <c r="R3390" t="str">
        <f t="shared" si="317"/>
        <v>plays</v>
      </c>
      <c r="S3390" s="10">
        <f t="shared" si="314"/>
        <v>42143.461122685185</v>
      </c>
      <c r="T3390" s="10">
        <f t="shared" si="315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6">
        <f t="shared" si="312"/>
        <v>184.68</v>
      </c>
      <c r="N3391" t="b">
        <v>1</v>
      </c>
      <c r="O3391" t="s">
        <v>8271</v>
      </c>
      <c r="P3391">
        <f t="shared" si="313"/>
        <v>115</v>
      </c>
      <c r="Q3391" t="str">
        <f t="shared" si="316"/>
        <v>theater</v>
      </c>
      <c r="R3391" t="str">
        <f t="shared" si="317"/>
        <v>plays</v>
      </c>
      <c r="S3391" s="10">
        <f t="shared" si="314"/>
        <v>42494.563449074078</v>
      </c>
      <c r="T3391" s="10">
        <f t="shared" si="315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6">
        <f t="shared" si="312"/>
        <v>69.819999999999993</v>
      </c>
      <c r="N3392" t="b">
        <v>1</v>
      </c>
      <c r="O3392" t="s">
        <v>8271</v>
      </c>
      <c r="P3392">
        <f t="shared" si="313"/>
        <v>102</v>
      </c>
      <c r="Q3392" t="str">
        <f t="shared" si="316"/>
        <v>theater</v>
      </c>
      <c r="R3392" t="str">
        <f t="shared" si="317"/>
        <v>plays</v>
      </c>
      <c r="S3392" s="10">
        <f t="shared" si="314"/>
        <v>41815.774826388886</v>
      </c>
      <c r="T3392" s="10">
        <f t="shared" si="315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6">
        <f t="shared" si="312"/>
        <v>61.94</v>
      </c>
      <c r="N3393" t="b">
        <v>1</v>
      </c>
      <c r="O3393" t="s">
        <v>8271</v>
      </c>
      <c r="P3393">
        <f t="shared" si="313"/>
        <v>223</v>
      </c>
      <c r="Q3393" t="str">
        <f t="shared" si="316"/>
        <v>theater</v>
      </c>
      <c r="R3393" t="str">
        <f t="shared" si="317"/>
        <v>plays</v>
      </c>
      <c r="S3393" s="10">
        <f t="shared" si="314"/>
        <v>41830.545694444445</v>
      </c>
      <c r="T3393" s="10">
        <f t="shared" si="315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6">
        <f t="shared" ref="M3394:M3457" si="318">ROUND(SUM(E3394/L3394),2)</f>
        <v>41.67</v>
      </c>
      <c r="N3394" t="b">
        <v>1</v>
      </c>
      <c r="O3394" t="s">
        <v>8271</v>
      </c>
      <c r="P3394">
        <f t="shared" ref="P3394:P3457" si="319">+ROUND(SUM(E3394/D3394)*100,0)</f>
        <v>100</v>
      </c>
      <c r="Q3394" t="str">
        <f t="shared" si="316"/>
        <v>theater</v>
      </c>
      <c r="R3394" t="str">
        <f t="shared" si="317"/>
        <v>plays</v>
      </c>
      <c r="S3394" s="10">
        <f t="shared" ref="S3394:S3457" si="320">(((J3394/60)/60)/24)+DATE(1970,1,1)</f>
        <v>42446.845543981486</v>
      </c>
      <c r="T3394" s="10">
        <f t="shared" ref="T3394:T3457" si="321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6">
        <f t="shared" si="318"/>
        <v>36.07</v>
      </c>
      <c r="N3395" t="b">
        <v>1</v>
      </c>
      <c r="O3395" t="s">
        <v>8271</v>
      </c>
      <c r="P3395">
        <f t="shared" si="319"/>
        <v>106</v>
      </c>
      <c r="Q3395" t="str">
        <f t="shared" ref="Q3395:Q3458" si="322">LEFT(O3395,FIND("/",O3395)-1)</f>
        <v>theater</v>
      </c>
      <c r="R3395" t="str">
        <f t="shared" ref="R3395:R3458" si="323">RIGHT(O3395,LEN(O3395)-FIND("/",O3395))</f>
        <v>plays</v>
      </c>
      <c r="S3395" s="10">
        <f t="shared" si="320"/>
        <v>41923.921643518523</v>
      </c>
      <c r="T3395" s="10">
        <f t="shared" si="321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6">
        <f t="shared" si="318"/>
        <v>29</v>
      </c>
      <c r="N3396" t="b">
        <v>1</v>
      </c>
      <c r="O3396" t="s">
        <v>8271</v>
      </c>
      <c r="P3396">
        <f t="shared" si="319"/>
        <v>142</v>
      </c>
      <c r="Q3396" t="str">
        <f t="shared" si="322"/>
        <v>theater</v>
      </c>
      <c r="R3396" t="str">
        <f t="shared" si="323"/>
        <v>plays</v>
      </c>
      <c r="S3396" s="10">
        <f t="shared" si="320"/>
        <v>41817.59542824074</v>
      </c>
      <c r="T3396" s="10">
        <f t="shared" si="321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6">
        <f t="shared" si="318"/>
        <v>24.21</v>
      </c>
      <c r="N3397" t="b">
        <v>1</v>
      </c>
      <c r="O3397" t="s">
        <v>8271</v>
      </c>
      <c r="P3397">
        <f t="shared" si="319"/>
        <v>184</v>
      </c>
      <c r="Q3397" t="str">
        <f t="shared" si="322"/>
        <v>theater</v>
      </c>
      <c r="R3397" t="str">
        <f t="shared" si="323"/>
        <v>plays</v>
      </c>
      <c r="S3397" s="10">
        <f t="shared" si="320"/>
        <v>42140.712314814817</v>
      </c>
      <c r="T3397" s="10">
        <f t="shared" si="321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6">
        <f t="shared" si="318"/>
        <v>55.89</v>
      </c>
      <c r="N3398" t="b">
        <v>1</v>
      </c>
      <c r="O3398" t="s">
        <v>8271</v>
      </c>
      <c r="P3398">
        <f t="shared" si="319"/>
        <v>104</v>
      </c>
      <c r="Q3398" t="str">
        <f t="shared" si="322"/>
        <v>theater</v>
      </c>
      <c r="R3398" t="str">
        <f t="shared" si="323"/>
        <v>plays</v>
      </c>
      <c r="S3398" s="10">
        <f t="shared" si="320"/>
        <v>41764.44663194444</v>
      </c>
      <c r="T3398" s="10">
        <f t="shared" si="321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6">
        <f t="shared" si="318"/>
        <v>11.67</v>
      </c>
      <c r="N3399" t="b">
        <v>1</v>
      </c>
      <c r="O3399" t="s">
        <v>8271</v>
      </c>
      <c r="P3399">
        <f t="shared" si="319"/>
        <v>112</v>
      </c>
      <c r="Q3399" t="str">
        <f t="shared" si="322"/>
        <v>theater</v>
      </c>
      <c r="R3399" t="str">
        <f t="shared" si="323"/>
        <v>plays</v>
      </c>
      <c r="S3399" s="10">
        <f t="shared" si="320"/>
        <v>42378.478344907402</v>
      </c>
      <c r="T3399" s="10">
        <f t="shared" si="321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6">
        <f t="shared" si="318"/>
        <v>68.349999999999994</v>
      </c>
      <c r="N3400" t="b">
        <v>1</v>
      </c>
      <c r="O3400" t="s">
        <v>8271</v>
      </c>
      <c r="P3400">
        <f t="shared" si="319"/>
        <v>111</v>
      </c>
      <c r="Q3400" t="str">
        <f t="shared" si="322"/>
        <v>theater</v>
      </c>
      <c r="R3400" t="str">
        <f t="shared" si="323"/>
        <v>plays</v>
      </c>
      <c r="S3400" s="10">
        <f t="shared" si="320"/>
        <v>41941.75203703704</v>
      </c>
      <c r="T3400" s="10">
        <f t="shared" si="321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6">
        <f t="shared" si="318"/>
        <v>27.07</v>
      </c>
      <c r="N3401" t="b">
        <v>1</v>
      </c>
      <c r="O3401" t="s">
        <v>8271</v>
      </c>
      <c r="P3401">
        <f t="shared" si="319"/>
        <v>104</v>
      </c>
      <c r="Q3401" t="str">
        <f t="shared" si="322"/>
        <v>theater</v>
      </c>
      <c r="R3401" t="str">
        <f t="shared" si="323"/>
        <v>plays</v>
      </c>
      <c r="S3401" s="10">
        <f t="shared" si="320"/>
        <v>42026.920428240745</v>
      </c>
      <c r="T3401" s="10">
        <f t="shared" si="321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6">
        <f t="shared" si="318"/>
        <v>118.13</v>
      </c>
      <c r="N3402" t="b">
        <v>1</v>
      </c>
      <c r="O3402" t="s">
        <v>8271</v>
      </c>
      <c r="P3402">
        <f t="shared" si="319"/>
        <v>100</v>
      </c>
      <c r="Q3402" t="str">
        <f t="shared" si="322"/>
        <v>theater</v>
      </c>
      <c r="R3402" t="str">
        <f t="shared" si="323"/>
        <v>plays</v>
      </c>
      <c r="S3402" s="10">
        <f t="shared" si="320"/>
        <v>41834.953865740739</v>
      </c>
      <c r="T3402" s="10">
        <f t="shared" si="321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6">
        <f t="shared" si="318"/>
        <v>44.76</v>
      </c>
      <c r="N3403" t="b">
        <v>1</v>
      </c>
      <c r="O3403" t="s">
        <v>8271</v>
      </c>
      <c r="P3403">
        <f t="shared" si="319"/>
        <v>102</v>
      </c>
      <c r="Q3403" t="str">
        <f t="shared" si="322"/>
        <v>theater</v>
      </c>
      <c r="R3403" t="str">
        <f t="shared" si="323"/>
        <v>plays</v>
      </c>
      <c r="S3403" s="10">
        <f t="shared" si="320"/>
        <v>42193.723912037036</v>
      </c>
      <c r="T3403" s="10">
        <f t="shared" si="321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6">
        <f t="shared" si="318"/>
        <v>99.79</v>
      </c>
      <c r="N3404" t="b">
        <v>1</v>
      </c>
      <c r="O3404" t="s">
        <v>8271</v>
      </c>
      <c r="P3404">
        <f t="shared" si="319"/>
        <v>110</v>
      </c>
      <c r="Q3404" t="str">
        <f t="shared" si="322"/>
        <v>theater</v>
      </c>
      <c r="R3404" t="str">
        <f t="shared" si="323"/>
        <v>plays</v>
      </c>
      <c r="S3404" s="10">
        <f t="shared" si="320"/>
        <v>42290.61855324074</v>
      </c>
      <c r="T3404" s="10">
        <f t="shared" si="321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6">
        <f t="shared" si="318"/>
        <v>117.65</v>
      </c>
      <c r="N3405" t="b">
        <v>1</v>
      </c>
      <c r="O3405" t="s">
        <v>8271</v>
      </c>
      <c r="P3405">
        <f t="shared" si="319"/>
        <v>100</v>
      </c>
      <c r="Q3405" t="str">
        <f t="shared" si="322"/>
        <v>theater</v>
      </c>
      <c r="R3405" t="str">
        <f t="shared" si="323"/>
        <v>plays</v>
      </c>
      <c r="S3405" s="10">
        <f t="shared" si="320"/>
        <v>42150.462083333332</v>
      </c>
      <c r="T3405" s="10">
        <f t="shared" si="321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6">
        <f t="shared" si="318"/>
        <v>203.33</v>
      </c>
      <c r="N3406" t="b">
        <v>1</v>
      </c>
      <c r="O3406" t="s">
        <v>8271</v>
      </c>
      <c r="P3406">
        <f t="shared" si="319"/>
        <v>122</v>
      </c>
      <c r="Q3406" t="str">
        <f t="shared" si="322"/>
        <v>theater</v>
      </c>
      <c r="R3406" t="str">
        <f t="shared" si="323"/>
        <v>plays</v>
      </c>
      <c r="S3406" s="10">
        <f t="shared" si="320"/>
        <v>42152.503495370373</v>
      </c>
      <c r="T3406" s="10">
        <f t="shared" si="321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6">
        <f t="shared" si="318"/>
        <v>28.32</v>
      </c>
      <c r="N3407" t="b">
        <v>1</v>
      </c>
      <c r="O3407" t="s">
        <v>8271</v>
      </c>
      <c r="P3407">
        <f t="shared" si="319"/>
        <v>138</v>
      </c>
      <c r="Q3407" t="str">
        <f t="shared" si="322"/>
        <v>theater</v>
      </c>
      <c r="R3407" t="str">
        <f t="shared" si="323"/>
        <v>plays</v>
      </c>
      <c r="S3407" s="10">
        <f t="shared" si="320"/>
        <v>42410.017199074078</v>
      </c>
      <c r="T3407" s="10">
        <f t="shared" si="321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6">
        <f t="shared" si="318"/>
        <v>110.23</v>
      </c>
      <c r="N3408" t="b">
        <v>1</v>
      </c>
      <c r="O3408" t="s">
        <v>8271</v>
      </c>
      <c r="P3408">
        <f t="shared" si="319"/>
        <v>100</v>
      </c>
      <c r="Q3408" t="str">
        <f t="shared" si="322"/>
        <v>theater</v>
      </c>
      <c r="R3408" t="str">
        <f t="shared" si="323"/>
        <v>plays</v>
      </c>
      <c r="S3408" s="10">
        <f t="shared" si="320"/>
        <v>41791.492777777778</v>
      </c>
      <c r="T3408" s="10">
        <f t="shared" si="321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6">
        <f t="shared" si="318"/>
        <v>31.97</v>
      </c>
      <c r="N3409" t="b">
        <v>1</v>
      </c>
      <c r="O3409" t="s">
        <v>8271</v>
      </c>
      <c r="P3409">
        <f t="shared" si="319"/>
        <v>107</v>
      </c>
      <c r="Q3409" t="str">
        <f t="shared" si="322"/>
        <v>theater</v>
      </c>
      <c r="R3409" t="str">
        <f t="shared" si="323"/>
        <v>plays</v>
      </c>
      <c r="S3409" s="10">
        <f t="shared" si="320"/>
        <v>41796.422326388885</v>
      </c>
      <c r="T3409" s="10">
        <f t="shared" si="321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6">
        <f t="shared" si="318"/>
        <v>58.61</v>
      </c>
      <c r="N3410" t="b">
        <v>1</v>
      </c>
      <c r="O3410" t="s">
        <v>8271</v>
      </c>
      <c r="P3410">
        <f t="shared" si="319"/>
        <v>211</v>
      </c>
      <c r="Q3410" t="str">
        <f t="shared" si="322"/>
        <v>theater</v>
      </c>
      <c r="R3410" t="str">
        <f t="shared" si="323"/>
        <v>plays</v>
      </c>
      <c r="S3410" s="10">
        <f t="shared" si="320"/>
        <v>41808.991944444446</v>
      </c>
      <c r="T3410" s="10">
        <f t="shared" si="321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6">
        <f t="shared" si="318"/>
        <v>29.43</v>
      </c>
      <c r="N3411" t="b">
        <v>1</v>
      </c>
      <c r="O3411" t="s">
        <v>8271</v>
      </c>
      <c r="P3411">
        <f t="shared" si="319"/>
        <v>124</v>
      </c>
      <c r="Q3411" t="str">
        <f t="shared" si="322"/>
        <v>theater</v>
      </c>
      <c r="R3411" t="str">
        <f t="shared" si="323"/>
        <v>plays</v>
      </c>
      <c r="S3411" s="10">
        <f t="shared" si="320"/>
        <v>42544.814328703709</v>
      </c>
      <c r="T3411" s="10">
        <f t="shared" si="321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6">
        <f t="shared" si="318"/>
        <v>81.38</v>
      </c>
      <c r="N3412" t="b">
        <v>1</v>
      </c>
      <c r="O3412" t="s">
        <v>8271</v>
      </c>
      <c r="P3412">
        <f t="shared" si="319"/>
        <v>109</v>
      </c>
      <c r="Q3412" t="str">
        <f t="shared" si="322"/>
        <v>theater</v>
      </c>
      <c r="R3412" t="str">
        <f t="shared" si="323"/>
        <v>plays</v>
      </c>
      <c r="S3412" s="10">
        <f t="shared" si="320"/>
        <v>42500.041550925926</v>
      </c>
      <c r="T3412" s="10">
        <f t="shared" si="321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6">
        <f t="shared" si="318"/>
        <v>199.17</v>
      </c>
      <c r="N3413" t="b">
        <v>1</v>
      </c>
      <c r="O3413" t="s">
        <v>8271</v>
      </c>
      <c r="P3413">
        <f t="shared" si="319"/>
        <v>104</v>
      </c>
      <c r="Q3413" t="str">
        <f t="shared" si="322"/>
        <v>theater</v>
      </c>
      <c r="R3413" t="str">
        <f t="shared" si="323"/>
        <v>plays</v>
      </c>
      <c r="S3413" s="10">
        <f t="shared" si="320"/>
        <v>42265.022824074069</v>
      </c>
      <c r="T3413" s="10">
        <f t="shared" si="321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6">
        <f t="shared" si="318"/>
        <v>115.38</v>
      </c>
      <c r="N3414" t="b">
        <v>1</v>
      </c>
      <c r="O3414" t="s">
        <v>8271</v>
      </c>
      <c r="P3414">
        <f t="shared" si="319"/>
        <v>100</v>
      </c>
      <c r="Q3414" t="str">
        <f t="shared" si="322"/>
        <v>theater</v>
      </c>
      <c r="R3414" t="str">
        <f t="shared" si="323"/>
        <v>plays</v>
      </c>
      <c r="S3414" s="10">
        <f t="shared" si="320"/>
        <v>41879.959050925929</v>
      </c>
      <c r="T3414" s="10">
        <f t="shared" si="321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6">
        <f t="shared" si="318"/>
        <v>46.43</v>
      </c>
      <c r="N3415" t="b">
        <v>1</v>
      </c>
      <c r="O3415" t="s">
        <v>8271</v>
      </c>
      <c r="P3415">
        <f t="shared" si="319"/>
        <v>130</v>
      </c>
      <c r="Q3415" t="str">
        <f t="shared" si="322"/>
        <v>theater</v>
      </c>
      <c r="R3415" t="str">
        <f t="shared" si="323"/>
        <v>plays</v>
      </c>
      <c r="S3415" s="10">
        <f t="shared" si="320"/>
        <v>42053.733078703706</v>
      </c>
      <c r="T3415" s="10">
        <f t="shared" si="321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6">
        <f t="shared" si="318"/>
        <v>70.569999999999993</v>
      </c>
      <c r="N3416" t="b">
        <v>1</v>
      </c>
      <c r="O3416" t="s">
        <v>8271</v>
      </c>
      <c r="P3416">
        <f t="shared" si="319"/>
        <v>104</v>
      </c>
      <c r="Q3416" t="str">
        <f t="shared" si="322"/>
        <v>theater</v>
      </c>
      <c r="R3416" t="str">
        <f t="shared" si="323"/>
        <v>plays</v>
      </c>
      <c r="S3416" s="10">
        <f t="shared" si="320"/>
        <v>42675.832465277781</v>
      </c>
      <c r="T3416" s="10">
        <f t="shared" si="321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6">
        <f t="shared" si="318"/>
        <v>22.22</v>
      </c>
      <c r="N3417" t="b">
        <v>1</v>
      </c>
      <c r="O3417" t="s">
        <v>8271</v>
      </c>
      <c r="P3417">
        <f t="shared" si="319"/>
        <v>100</v>
      </c>
      <c r="Q3417" t="str">
        <f t="shared" si="322"/>
        <v>theater</v>
      </c>
      <c r="R3417" t="str">
        <f t="shared" si="323"/>
        <v>plays</v>
      </c>
      <c r="S3417" s="10">
        <f t="shared" si="320"/>
        <v>42467.144166666665</v>
      </c>
      <c r="T3417" s="10">
        <f t="shared" si="321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6">
        <f t="shared" si="318"/>
        <v>159.47</v>
      </c>
      <c r="N3418" t="b">
        <v>1</v>
      </c>
      <c r="O3418" t="s">
        <v>8271</v>
      </c>
      <c r="P3418">
        <f t="shared" si="319"/>
        <v>120</v>
      </c>
      <c r="Q3418" t="str">
        <f t="shared" si="322"/>
        <v>theater</v>
      </c>
      <c r="R3418" t="str">
        <f t="shared" si="323"/>
        <v>plays</v>
      </c>
      <c r="S3418" s="10">
        <f t="shared" si="320"/>
        <v>42089.412557870368</v>
      </c>
      <c r="T3418" s="10">
        <f t="shared" si="321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6">
        <f t="shared" si="318"/>
        <v>37.78</v>
      </c>
      <c r="N3419" t="b">
        <v>1</v>
      </c>
      <c r="O3419" t="s">
        <v>8271</v>
      </c>
      <c r="P3419">
        <f t="shared" si="319"/>
        <v>100</v>
      </c>
      <c r="Q3419" t="str">
        <f t="shared" si="322"/>
        <v>theater</v>
      </c>
      <c r="R3419" t="str">
        <f t="shared" si="323"/>
        <v>plays</v>
      </c>
      <c r="S3419" s="10">
        <f t="shared" si="320"/>
        <v>41894.91375</v>
      </c>
      <c r="T3419" s="10">
        <f t="shared" si="321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6">
        <f t="shared" si="318"/>
        <v>72.05</v>
      </c>
      <c r="N3420" t="b">
        <v>1</v>
      </c>
      <c r="O3420" t="s">
        <v>8271</v>
      </c>
      <c r="P3420">
        <f t="shared" si="319"/>
        <v>101</v>
      </c>
      <c r="Q3420" t="str">
        <f t="shared" si="322"/>
        <v>theater</v>
      </c>
      <c r="R3420" t="str">
        <f t="shared" si="323"/>
        <v>plays</v>
      </c>
      <c r="S3420" s="10">
        <f t="shared" si="320"/>
        <v>41752.83457175926</v>
      </c>
      <c r="T3420" s="10">
        <f t="shared" si="321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6">
        <f t="shared" si="318"/>
        <v>63.7</v>
      </c>
      <c r="N3421" t="b">
        <v>1</v>
      </c>
      <c r="O3421" t="s">
        <v>8271</v>
      </c>
      <c r="P3421">
        <f t="shared" si="319"/>
        <v>107</v>
      </c>
      <c r="Q3421" t="str">
        <f t="shared" si="322"/>
        <v>theater</v>
      </c>
      <c r="R3421" t="str">
        <f t="shared" si="323"/>
        <v>plays</v>
      </c>
      <c r="S3421" s="10">
        <f t="shared" si="320"/>
        <v>42448.821585648147</v>
      </c>
      <c r="T3421" s="10">
        <f t="shared" si="321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6">
        <f t="shared" si="318"/>
        <v>28.41</v>
      </c>
      <c r="N3422" t="b">
        <v>1</v>
      </c>
      <c r="O3422" t="s">
        <v>8271</v>
      </c>
      <c r="P3422">
        <f t="shared" si="319"/>
        <v>138</v>
      </c>
      <c r="Q3422" t="str">
        <f t="shared" si="322"/>
        <v>theater</v>
      </c>
      <c r="R3422" t="str">
        <f t="shared" si="323"/>
        <v>plays</v>
      </c>
      <c r="S3422" s="10">
        <f t="shared" si="320"/>
        <v>42405.090300925927</v>
      </c>
      <c r="T3422" s="10">
        <f t="shared" si="321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6">
        <f t="shared" si="318"/>
        <v>103.21</v>
      </c>
      <c r="N3423" t="b">
        <v>1</v>
      </c>
      <c r="O3423" t="s">
        <v>8271</v>
      </c>
      <c r="P3423">
        <f t="shared" si="319"/>
        <v>101</v>
      </c>
      <c r="Q3423" t="str">
        <f t="shared" si="322"/>
        <v>theater</v>
      </c>
      <c r="R3423" t="str">
        <f t="shared" si="323"/>
        <v>plays</v>
      </c>
      <c r="S3423" s="10">
        <f t="shared" si="320"/>
        <v>42037.791238425925</v>
      </c>
      <c r="T3423" s="10">
        <f t="shared" si="321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6">
        <f t="shared" si="318"/>
        <v>71.150000000000006</v>
      </c>
      <c r="N3424" t="b">
        <v>1</v>
      </c>
      <c r="O3424" t="s">
        <v>8271</v>
      </c>
      <c r="P3424">
        <f t="shared" si="319"/>
        <v>109</v>
      </c>
      <c r="Q3424" t="str">
        <f t="shared" si="322"/>
        <v>theater</v>
      </c>
      <c r="R3424" t="str">
        <f t="shared" si="323"/>
        <v>plays</v>
      </c>
      <c r="S3424" s="10">
        <f t="shared" si="320"/>
        <v>42323.562222222223</v>
      </c>
      <c r="T3424" s="10">
        <f t="shared" si="321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6">
        <f t="shared" si="318"/>
        <v>35</v>
      </c>
      <c r="N3425" t="b">
        <v>1</v>
      </c>
      <c r="O3425" t="s">
        <v>8271</v>
      </c>
      <c r="P3425">
        <f t="shared" si="319"/>
        <v>140</v>
      </c>
      <c r="Q3425" t="str">
        <f t="shared" si="322"/>
        <v>theater</v>
      </c>
      <c r="R3425" t="str">
        <f t="shared" si="323"/>
        <v>plays</v>
      </c>
      <c r="S3425" s="10">
        <f t="shared" si="320"/>
        <v>42088.911354166667</v>
      </c>
      <c r="T3425" s="10">
        <f t="shared" si="321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6">
        <f t="shared" si="318"/>
        <v>81.78</v>
      </c>
      <c r="N3426" t="b">
        <v>1</v>
      </c>
      <c r="O3426" t="s">
        <v>8271</v>
      </c>
      <c r="P3426">
        <f t="shared" si="319"/>
        <v>104</v>
      </c>
      <c r="Q3426" t="str">
        <f t="shared" si="322"/>
        <v>theater</v>
      </c>
      <c r="R3426" t="str">
        <f t="shared" si="323"/>
        <v>plays</v>
      </c>
      <c r="S3426" s="10">
        <f t="shared" si="320"/>
        <v>42018.676898148144</v>
      </c>
      <c r="T3426" s="10">
        <f t="shared" si="321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6">
        <f t="shared" si="318"/>
        <v>297.02999999999997</v>
      </c>
      <c r="N3427" t="b">
        <v>1</v>
      </c>
      <c r="O3427" t="s">
        <v>8271</v>
      </c>
      <c r="P3427">
        <f t="shared" si="319"/>
        <v>103</v>
      </c>
      <c r="Q3427" t="str">
        <f t="shared" si="322"/>
        <v>theater</v>
      </c>
      <c r="R3427" t="str">
        <f t="shared" si="323"/>
        <v>plays</v>
      </c>
      <c r="S3427" s="10">
        <f t="shared" si="320"/>
        <v>41884.617314814815</v>
      </c>
      <c r="T3427" s="10">
        <f t="shared" si="321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6">
        <f t="shared" si="318"/>
        <v>46.61</v>
      </c>
      <c r="N3428" t="b">
        <v>1</v>
      </c>
      <c r="O3428" t="s">
        <v>8271</v>
      </c>
      <c r="P3428">
        <f t="shared" si="319"/>
        <v>108</v>
      </c>
      <c r="Q3428" t="str">
        <f t="shared" si="322"/>
        <v>theater</v>
      </c>
      <c r="R3428" t="str">
        <f t="shared" si="323"/>
        <v>plays</v>
      </c>
      <c r="S3428" s="10">
        <f t="shared" si="320"/>
        <v>41884.056747685187</v>
      </c>
      <c r="T3428" s="10">
        <f t="shared" si="321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6">
        <f t="shared" si="318"/>
        <v>51.72</v>
      </c>
      <c r="N3429" t="b">
        <v>1</v>
      </c>
      <c r="O3429" t="s">
        <v>8271</v>
      </c>
      <c r="P3429">
        <f t="shared" si="319"/>
        <v>100</v>
      </c>
      <c r="Q3429" t="str">
        <f t="shared" si="322"/>
        <v>theater</v>
      </c>
      <c r="R3429" t="str">
        <f t="shared" si="323"/>
        <v>plays</v>
      </c>
      <c r="S3429" s="10">
        <f t="shared" si="320"/>
        <v>41792.645277777774</v>
      </c>
      <c r="T3429" s="10">
        <f t="shared" si="321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6">
        <f t="shared" si="318"/>
        <v>40.29</v>
      </c>
      <c r="N3430" t="b">
        <v>1</v>
      </c>
      <c r="O3430" t="s">
        <v>8271</v>
      </c>
      <c r="P3430">
        <f t="shared" si="319"/>
        <v>103</v>
      </c>
      <c r="Q3430" t="str">
        <f t="shared" si="322"/>
        <v>theater</v>
      </c>
      <c r="R3430" t="str">
        <f t="shared" si="323"/>
        <v>plays</v>
      </c>
      <c r="S3430" s="10">
        <f t="shared" si="320"/>
        <v>42038.720451388886</v>
      </c>
      <c r="T3430" s="10">
        <f t="shared" si="321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6">
        <f t="shared" si="318"/>
        <v>16.25</v>
      </c>
      <c r="N3431" t="b">
        <v>1</v>
      </c>
      <c r="O3431" t="s">
        <v>8271</v>
      </c>
      <c r="P3431">
        <f t="shared" si="319"/>
        <v>130</v>
      </c>
      <c r="Q3431" t="str">
        <f t="shared" si="322"/>
        <v>theater</v>
      </c>
      <c r="R3431" t="str">
        <f t="shared" si="323"/>
        <v>plays</v>
      </c>
      <c r="S3431" s="10">
        <f t="shared" si="320"/>
        <v>42662.021539351852</v>
      </c>
      <c r="T3431" s="10">
        <f t="shared" si="321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6">
        <f t="shared" si="318"/>
        <v>30.15</v>
      </c>
      <c r="N3432" t="b">
        <v>1</v>
      </c>
      <c r="O3432" t="s">
        <v>8271</v>
      </c>
      <c r="P3432">
        <f t="shared" si="319"/>
        <v>109</v>
      </c>
      <c r="Q3432" t="str">
        <f t="shared" si="322"/>
        <v>theater</v>
      </c>
      <c r="R3432" t="str">
        <f t="shared" si="323"/>
        <v>plays</v>
      </c>
      <c r="S3432" s="10">
        <f t="shared" si="320"/>
        <v>41820.945613425924</v>
      </c>
      <c r="T3432" s="10">
        <f t="shared" si="321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6">
        <f t="shared" si="318"/>
        <v>95.24</v>
      </c>
      <c r="N3433" t="b">
        <v>1</v>
      </c>
      <c r="O3433" t="s">
        <v>8271</v>
      </c>
      <c r="P3433">
        <f t="shared" si="319"/>
        <v>100</v>
      </c>
      <c r="Q3433" t="str">
        <f t="shared" si="322"/>
        <v>theater</v>
      </c>
      <c r="R3433" t="str">
        <f t="shared" si="323"/>
        <v>plays</v>
      </c>
      <c r="S3433" s="10">
        <f t="shared" si="320"/>
        <v>41839.730937500004</v>
      </c>
      <c r="T3433" s="10">
        <f t="shared" si="321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6">
        <f t="shared" si="318"/>
        <v>52.21</v>
      </c>
      <c r="N3434" t="b">
        <v>1</v>
      </c>
      <c r="O3434" t="s">
        <v>8271</v>
      </c>
      <c r="P3434">
        <f t="shared" si="319"/>
        <v>110</v>
      </c>
      <c r="Q3434" t="str">
        <f t="shared" si="322"/>
        <v>theater</v>
      </c>
      <c r="R3434" t="str">
        <f t="shared" si="323"/>
        <v>plays</v>
      </c>
      <c r="S3434" s="10">
        <f t="shared" si="320"/>
        <v>42380.581180555557</v>
      </c>
      <c r="T3434" s="10">
        <f t="shared" si="321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6">
        <f t="shared" si="318"/>
        <v>134.15</v>
      </c>
      <c r="N3435" t="b">
        <v>1</v>
      </c>
      <c r="O3435" t="s">
        <v>8271</v>
      </c>
      <c r="P3435">
        <f t="shared" si="319"/>
        <v>100</v>
      </c>
      <c r="Q3435" t="str">
        <f t="shared" si="322"/>
        <v>theater</v>
      </c>
      <c r="R3435" t="str">
        <f t="shared" si="323"/>
        <v>plays</v>
      </c>
      <c r="S3435" s="10">
        <f t="shared" si="320"/>
        <v>41776.063136574077</v>
      </c>
      <c r="T3435" s="10">
        <f t="shared" si="321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6">
        <f t="shared" si="318"/>
        <v>62.83</v>
      </c>
      <c r="N3436" t="b">
        <v>1</v>
      </c>
      <c r="O3436" t="s">
        <v>8271</v>
      </c>
      <c r="P3436">
        <f t="shared" si="319"/>
        <v>106</v>
      </c>
      <c r="Q3436" t="str">
        <f t="shared" si="322"/>
        <v>theater</v>
      </c>
      <c r="R3436" t="str">
        <f t="shared" si="323"/>
        <v>plays</v>
      </c>
      <c r="S3436" s="10">
        <f t="shared" si="320"/>
        <v>41800.380428240744</v>
      </c>
      <c r="T3436" s="10">
        <f t="shared" si="321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6">
        <f t="shared" si="318"/>
        <v>58.95</v>
      </c>
      <c r="N3437" t="b">
        <v>1</v>
      </c>
      <c r="O3437" t="s">
        <v>8271</v>
      </c>
      <c r="P3437">
        <f t="shared" si="319"/>
        <v>112</v>
      </c>
      <c r="Q3437" t="str">
        <f t="shared" si="322"/>
        <v>theater</v>
      </c>
      <c r="R3437" t="str">
        <f t="shared" si="323"/>
        <v>plays</v>
      </c>
      <c r="S3437" s="10">
        <f t="shared" si="320"/>
        <v>42572.61681712963</v>
      </c>
      <c r="T3437" s="10">
        <f t="shared" si="321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6">
        <f t="shared" si="318"/>
        <v>143.11000000000001</v>
      </c>
      <c r="N3438" t="b">
        <v>1</v>
      </c>
      <c r="O3438" t="s">
        <v>8271</v>
      </c>
      <c r="P3438">
        <f t="shared" si="319"/>
        <v>106</v>
      </c>
      <c r="Q3438" t="str">
        <f t="shared" si="322"/>
        <v>theater</v>
      </c>
      <c r="R3438" t="str">
        <f t="shared" si="323"/>
        <v>plays</v>
      </c>
      <c r="S3438" s="10">
        <f t="shared" si="320"/>
        <v>41851.541585648149</v>
      </c>
      <c r="T3438" s="10">
        <f t="shared" si="321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6">
        <f t="shared" si="318"/>
        <v>84.17</v>
      </c>
      <c r="N3439" t="b">
        <v>1</v>
      </c>
      <c r="O3439" t="s">
        <v>8271</v>
      </c>
      <c r="P3439">
        <f t="shared" si="319"/>
        <v>101</v>
      </c>
      <c r="Q3439" t="str">
        <f t="shared" si="322"/>
        <v>theater</v>
      </c>
      <c r="R3439" t="str">
        <f t="shared" si="323"/>
        <v>plays</v>
      </c>
      <c r="S3439" s="10">
        <f t="shared" si="320"/>
        <v>42205.710879629631</v>
      </c>
      <c r="T3439" s="10">
        <f t="shared" si="321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6">
        <f t="shared" si="318"/>
        <v>186.07</v>
      </c>
      <c r="N3440" t="b">
        <v>1</v>
      </c>
      <c r="O3440" t="s">
        <v>8271</v>
      </c>
      <c r="P3440">
        <f t="shared" si="319"/>
        <v>104</v>
      </c>
      <c r="Q3440" t="str">
        <f t="shared" si="322"/>
        <v>theater</v>
      </c>
      <c r="R3440" t="str">
        <f t="shared" si="323"/>
        <v>plays</v>
      </c>
      <c r="S3440" s="10">
        <f t="shared" si="320"/>
        <v>42100.927858796291</v>
      </c>
      <c r="T3440" s="10">
        <f t="shared" si="321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6">
        <f t="shared" si="318"/>
        <v>89.79</v>
      </c>
      <c r="N3441" t="b">
        <v>1</v>
      </c>
      <c r="O3441" t="s">
        <v>8271</v>
      </c>
      <c r="P3441">
        <f t="shared" si="319"/>
        <v>135</v>
      </c>
      <c r="Q3441" t="str">
        <f t="shared" si="322"/>
        <v>theater</v>
      </c>
      <c r="R3441" t="str">
        <f t="shared" si="323"/>
        <v>plays</v>
      </c>
      <c r="S3441" s="10">
        <f t="shared" si="320"/>
        <v>42374.911226851851</v>
      </c>
      <c r="T3441" s="10">
        <f t="shared" si="321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6">
        <f t="shared" si="318"/>
        <v>64.16</v>
      </c>
      <c r="N3442" t="b">
        <v>1</v>
      </c>
      <c r="O3442" t="s">
        <v>8271</v>
      </c>
      <c r="P3442">
        <f t="shared" si="319"/>
        <v>105</v>
      </c>
      <c r="Q3442" t="str">
        <f t="shared" si="322"/>
        <v>theater</v>
      </c>
      <c r="R3442" t="str">
        <f t="shared" si="323"/>
        <v>plays</v>
      </c>
      <c r="S3442" s="10">
        <f t="shared" si="320"/>
        <v>41809.12300925926</v>
      </c>
      <c r="T3442" s="10">
        <f t="shared" si="321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6">
        <f t="shared" si="318"/>
        <v>59.65</v>
      </c>
      <c r="N3443" t="b">
        <v>1</v>
      </c>
      <c r="O3443" t="s">
        <v>8271</v>
      </c>
      <c r="P3443">
        <f t="shared" si="319"/>
        <v>103</v>
      </c>
      <c r="Q3443" t="str">
        <f t="shared" si="322"/>
        <v>theater</v>
      </c>
      <c r="R3443" t="str">
        <f t="shared" si="323"/>
        <v>plays</v>
      </c>
      <c r="S3443" s="10">
        <f t="shared" si="320"/>
        <v>42294.429641203707</v>
      </c>
      <c r="T3443" s="10">
        <f t="shared" si="321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6">
        <f t="shared" si="318"/>
        <v>31.25</v>
      </c>
      <c r="N3444" t="b">
        <v>1</v>
      </c>
      <c r="O3444" t="s">
        <v>8271</v>
      </c>
      <c r="P3444">
        <f t="shared" si="319"/>
        <v>100</v>
      </c>
      <c r="Q3444" t="str">
        <f t="shared" si="322"/>
        <v>theater</v>
      </c>
      <c r="R3444" t="str">
        <f t="shared" si="323"/>
        <v>plays</v>
      </c>
      <c r="S3444" s="10">
        <f t="shared" si="320"/>
        <v>42124.841111111105</v>
      </c>
      <c r="T3444" s="10">
        <f t="shared" si="321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6">
        <f t="shared" si="318"/>
        <v>41.22</v>
      </c>
      <c r="N3445" t="b">
        <v>1</v>
      </c>
      <c r="O3445" t="s">
        <v>8271</v>
      </c>
      <c r="P3445">
        <f t="shared" si="319"/>
        <v>186</v>
      </c>
      <c r="Q3445" t="str">
        <f t="shared" si="322"/>
        <v>theater</v>
      </c>
      <c r="R3445" t="str">
        <f t="shared" si="323"/>
        <v>plays</v>
      </c>
      <c r="S3445" s="10">
        <f t="shared" si="320"/>
        <v>41861.524837962963</v>
      </c>
      <c r="T3445" s="10">
        <f t="shared" si="321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6">
        <f t="shared" si="318"/>
        <v>43.35</v>
      </c>
      <c r="N3446" t="b">
        <v>1</v>
      </c>
      <c r="O3446" t="s">
        <v>8271</v>
      </c>
      <c r="P3446">
        <f t="shared" si="319"/>
        <v>289</v>
      </c>
      <c r="Q3446" t="str">
        <f t="shared" si="322"/>
        <v>theater</v>
      </c>
      <c r="R3446" t="str">
        <f t="shared" si="323"/>
        <v>plays</v>
      </c>
      <c r="S3446" s="10">
        <f t="shared" si="320"/>
        <v>42521.291504629626</v>
      </c>
      <c r="T3446" s="10">
        <f t="shared" si="321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6">
        <f t="shared" si="318"/>
        <v>64.52</v>
      </c>
      <c r="N3447" t="b">
        <v>1</v>
      </c>
      <c r="O3447" t="s">
        <v>8271</v>
      </c>
      <c r="P3447">
        <f t="shared" si="319"/>
        <v>100</v>
      </c>
      <c r="Q3447" t="str">
        <f t="shared" si="322"/>
        <v>theater</v>
      </c>
      <c r="R3447" t="str">
        <f t="shared" si="323"/>
        <v>plays</v>
      </c>
      <c r="S3447" s="10">
        <f t="shared" si="320"/>
        <v>42272.530509259261</v>
      </c>
      <c r="T3447" s="10">
        <f t="shared" si="321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6">
        <f t="shared" si="318"/>
        <v>43.28</v>
      </c>
      <c r="N3448" t="b">
        <v>1</v>
      </c>
      <c r="O3448" t="s">
        <v>8271</v>
      </c>
      <c r="P3448">
        <f t="shared" si="319"/>
        <v>108</v>
      </c>
      <c r="Q3448" t="str">
        <f t="shared" si="322"/>
        <v>theater</v>
      </c>
      <c r="R3448" t="str">
        <f t="shared" si="323"/>
        <v>plays</v>
      </c>
      <c r="S3448" s="10">
        <f t="shared" si="320"/>
        <v>42016.832465277781</v>
      </c>
      <c r="T3448" s="10">
        <f t="shared" si="321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6">
        <f t="shared" si="318"/>
        <v>77</v>
      </c>
      <c r="N3449" t="b">
        <v>1</v>
      </c>
      <c r="O3449" t="s">
        <v>8271</v>
      </c>
      <c r="P3449">
        <f t="shared" si="319"/>
        <v>108</v>
      </c>
      <c r="Q3449" t="str">
        <f t="shared" si="322"/>
        <v>theater</v>
      </c>
      <c r="R3449" t="str">
        <f t="shared" si="323"/>
        <v>plays</v>
      </c>
      <c r="S3449" s="10">
        <f t="shared" si="320"/>
        <v>42402.889027777783</v>
      </c>
      <c r="T3449" s="10">
        <f t="shared" si="321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6">
        <f t="shared" si="318"/>
        <v>51.22</v>
      </c>
      <c r="N3450" t="b">
        <v>1</v>
      </c>
      <c r="O3450" t="s">
        <v>8271</v>
      </c>
      <c r="P3450">
        <f t="shared" si="319"/>
        <v>110</v>
      </c>
      <c r="Q3450" t="str">
        <f t="shared" si="322"/>
        <v>theater</v>
      </c>
      <c r="R3450" t="str">
        <f t="shared" si="323"/>
        <v>plays</v>
      </c>
      <c r="S3450" s="10">
        <f t="shared" si="320"/>
        <v>41960.119085648148</v>
      </c>
      <c r="T3450" s="10">
        <f t="shared" si="321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6">
        <f t="shared" si="318"/>
        <v>68.25</v>
      </c>
      <c r="N3451" t="b">
        <v>1</v>
      </c>
      <c r="O3451" t="s">
        <v>8271</v>
      </c>
      <c r="P3451">
        <f t="shared" si="319"/>
        <v>171</v>
      </c>
      <c r="Q3451" t="str">
        <f t="shared" si="322"/>
        <v>theater</v>
      </c>
      <c r="R3451" t="str">
        <f t="shared" si="323"/>
        <v>plays</v>
      </c>
      <c r="S3451" s="10">
        <f t="shared" si="320"/>
        <v>42532.052523148144</v>
      </c>
      <c r="T3451" s="10">
        <f t="shared" si="321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6">
        <f t="shared" si="318"/>
        <v>19.489999999999998</v>
      </c>
      <c r="N3452" t="b">
        <v>1</v>
      </c>
      <c r="O3452" t="s">
        <v>8271</v>
      </c>
      <c r="P3452">
        <f t="shared" si="319"/>
        <v>152</v>
      </c>
      <c r="Q3452" t="str">
        <f t="shared" si="322"/>
        <v>theater</v>
      </c>
      <c r="R3452" t="str">
        <f t="shared" si="323"/>
        <v>plays</v>
      </c>
      <c r="S3452" s="10">
        <f t="shared" si="320"/>
        <v>42036.704525462963</v>
      </c>
      <c r="T3452" s="10">
        <f t="shared" si="321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6">
        <f t="shared" si="318"/>
        <v>41.13</v>
      </c>
      <c r="N3453" t="b">
        <v>1</v>
      </c>
      <c r="O3453" t="s">
        <v>8271</v>
      </c>
      <c r="P3453">
        <f t="shared" si="319"/>
        <v>101</v>
      </c>
      <c r="Q3453" t="str">
        <f t="shared" si="322"/>
        <v>theater</v>
      </c>
      <c r="R3453" t="str">
        <f t="shared" si="323"/>
        <v>plays</v>
      </c>
      <c r="S3453" s="10">
        <f t="shared" si="320"/>
        <v>42088.723692129628</v>
      </c>
      <c r="T3453" s="10">
        <f t="shared" si="321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6">
        <f t="shared" si="318"/>
        <v>41.41</v>
      </c>
      <c r="N3454" t="b">
        <v>1</v>
      </c>
      <c r="O3454" t="s">
        <v>8271</v>
      </c>
      <c r="P3454">
        <f t="shared" si="319"/>
        <v>153</v>
      </c>
      <c r="Q3454" t="str">
        <f t="shared" si="322"/>
        <v>theater</v>
      </c>
      <c r="R3454" t="str">
        <f t="shared" si="323"/>
        <v>plays</v>
      </c>
      <c r="S3454" s="10">
        <f t="shared" si="320"/>
        <v>41820.639189814814</v>
      </c>
      <c r="T3454" s="10">
        <f t="shared" si="321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6">
        <f t="shared" si="318"/>
        <v>27.5</v>
      </c>
      <c r="N3455" t="b">
        <v>1</v>
      </c>
      <c r="O3455" t="s">
        <v>8271</v>
      </c>
      <c r="P3455">
        <f t="shared" si="319"/>
        <v>128</v>
      </c>
      <c r="Q3455" t="str">
        <f t="shared" si="322"/>
        <v>theater</v>
      </c>
      <c r="R3455" t="str">
        <f t="shared" si="323"/>
        <v>plays</v>
      </c>
      <c r="S3455" s="10">
        <f t="shared" si="320"/>
        <v>42535.97865740741</v>
      </c>
      <c r="T3455" s="10">
        <f t="shared" si="321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6">
        <f t="shared" si="318"/>
        <v>33.57</v>
      </c>
      <c r="N3456" t="b">
        <v>1</v>
      </c>
      <c r="O3456" t="s">
        <v>8271</v>
      </c>
      <c r="P3456">
        <f t="shared" si="319"/>
        <v>101</v>
      </c>
      <c r="Q3456" t="str">
        <f t="shared" si="322"/>
        <v>theater</v>
      </c>
      <c r="R3456" t="str">
        <f t="shared" si="323"/>
        <v>plays</v>
      </c>
      <c r="S3456" s="10">
        <f t="shared" si="320"/>
        <v>41821.698599537034</v>
      </c>
      <c r="T3456" s="10">
        <f t="shared" si="321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6">
        <f t="shared" si="318"/>
        <v>145.87</v>
      </c>
      <c r="N3457" t="b">
        <v>1</v>
      </c>
      <c r="O3457" t="s">
        <v>8271</v>
      </c>
      <c r="P3457">
        <f t="shared" si="319"/>
        <v>101</v>
      </c>
      <c r="Q3457" t="str">
        <f t="shared" si="322"/>
        <v>theater</v>
      </c>
      <c r="R3457" t="str">
        <f t="shared" si="323"/>
        <v>plays</v>
      </c>
      <c r="S3457" s="10">
        <f t="shared" si="320"/>
        <v>42626.7503125</v>
      </c>
      <c r="T3457" s="10">
        <f t="shared" si="321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6">
        <f t="shared" ref="M3458:M3521" si="324">ROUND(SUM(E3458/L3458),2)</f>
        <v>358.69</v>
      </c>
      <c r="N3458" t="b">
        <v>1</v>
      </c>
      <c r="O3458" t="s">
        <v>8271</v>
      </c>
      <c r="P3458">
        <f t="shared" ref="P3458:P3521" si="325">+ROUND(SUM(E3458/D3458)*100,0)</f>
        <v>191</v>
      </c>
      <c r="Q3458" t="str">
        <f t="shared" si="322"/>
        <v>theater</v>
      </c>
      <c r="R3458" t="str">
        <f t="shared" si="323"/>
        <v>plays</v>
      </c>
      <c r="S3458" s="10">
        <f t="shared" ref="S3458:S3521" si="326">(((J3458/60)/60)/24)+DATE(1970,1,1)</f>
        <v>41821.205636574072</v>
      </c>
      <c r="T3458" s="10">
        <f t="shared" ref="T3458:T3521" si="327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6">
        <f t="shared" si="324"/>
        <v>50.98</v>
      </c>
      <c r="N3459" t="b">
        <v>1</v>
      </c>
      <c r="O3459" t="s">
        <v>8271</v>
      </c>
      <c r="P3459">
        <f t="shared" si="325"/>
        <v>140</v>
      </c>
      <c r="Q3459" t="str">
        <f t="shared" ref="Q3459:Q3522" si="328">LEFT(O3459,FIND("/",O3459)-1)</f>
        <v>theater</v>
      </c>
      <c r="R3459" t="str">
        <f t="shared" ref="R3459:R3522" si="329">RIGHT(O3459,LEN(O3459)-FIND("/",O3459))</f>
        <v>plays</v>
      </c>
      <c r="S3459" s="10">
        <f t="shared" si="326"/>
        <v>42016.706678240742</v>
      </c>
      <c r="T3459" s="10">
        <f t="shared" si="327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6">
        <f t="shared" si="324"/>
        <v>45.04</v>
      </c>
      <c r="N3460" t="b">
        <v>1</v>
      </c>
      <c r="O3460" t="s">
        <v>8271</v>
      </c>
      <c r="P3460">
        <f t="shared" si="325"/>
        <v>124</v>
      </c>
      <c r="Q3460" t="str">
        <f t="shared" si="328"/>
        <v>theater</v>
      </c>
      <c r="R3460" t="str">
        <f t="shared" si="329"/>
        <v>plays</v>
      </c>
      <c r="S3460" s="10">
        <f t="shared" si="326"/>
        <v>42011.202581018515</v>
      </c>
      <c r="T3460" s="10">
        <f t="shared" si="327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6">
        <f t="shared" si="324"/>
        <v>17.53</v>
      </c>
      <c r="N3461" t="b">
        <v>1</v>
      </c>
      <c r="O3461" t="s">
        <v>8271</v>
      </c>
      <c r="P3461">
        <f t="shared" si="325"/>
        <v>126</v>
      </c>
      <c r="Q3461" t="str">
        <f t="shared" si="328"/>
        <v>theater</v>
      </c>
      <c r="R3461" t="str">
        <f t="shared" si="329"/>
        <v>plays</v>
      </c>
      <c r="S3461" s="10">
        <f t="shared" si="326"/>
        <v>42480.479861111111</v>
      </c>
      <c r="T3461" s="10">
        <f t="shared" si="327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6">
        <f t="shared" si="324"/>
        <v>50</v>
      </c>
      <c r="N3462" t="b">
        <v>1</v>
      </c>
      <c r="O3462" t="s">
        <v>8271</v>
      </c>
      <c r="P3462">
        <f t="shared" si="325"/>
        <v>190</v>
      </c>
      <c r="Q3462" t="str">
        <f t="shared" si="328"/>
        <v>theater</v>
      </c>
      <c r="R3462" t="str">
        <f t="shared" si="329"/>
        <v>plays</v>
      </c>
      <c r="S3462" s="10">
        <f t="shared" si="326"/>
        <v>41852.527222222219</v>
      </c>
      <c r="T3462" s="10">
        <f t="shared" si="327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6">
        <f t="shared" si="324"/>
        <v>57.92</v>
      </c>
      <c r="N3463" t="b">
        <v>1</v>
      </c>
      <c r="O3463" t="s">
        <v>8271</v>
      </c>
      <c r="P3463">
        <f t="shared" si="325"/>
        <v>139</v>
      </c>
      <c r="Q3463" t="str">
        <f t="shared" si="328"/>
        <v>theater</v>
      </c>
      <c r="R3463" t="str">
        <f t="shared" si="329"/>
        <v>plays</v>
      </c>
      <c r="S3463" s="10">
        <f t="shared" si="326"/>
        <v>42643.632858796293</v>
      </c>
      <c r="T3463" s="10">
        <f t="shared" si="327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6">
        <f t="shared" si="324"/>
        <v>29.71</v>
      </c>
      <c r="N3464" t="b">
        <v>1</v>
      </c>
      <c r="O3464" t="s">
        <v>8271</v>
      </c>
      <c r="P3464">
        <f t="shared" si="325"/>
        <v>202</v>
      </c>
      <c r="Q3464" t="str">
        <f t="shared" si="328"/>
        <v>theater</v>
      </c>
      <c r="R3464" t="str">
        <f t="shared" si="329"/>
        <v>plays</v>
      </c>
      <c r="S3464" s="10">
        <f t="shared" si="326"/>
        <v>42179.898472222223</v>
      </c>
      <c r="T3464" s="10">
        <f t="shared" si="327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6">
        <f t="shared" si="324"/>
        <v>90.68</v>
      </c>
      <c r="N3465" t="b">
        <v>1</v>
      </c>
      <c r="O3465" t="s">
        <v>8271</v>
      </c>
      <c r="P3465">
        <f t="shared" si="325"/>
        <v>103</v>
      </c>
      <c r="Q3465" t="str">
        <f t="shared" si="328"/>
        <v>theater</v>
      </c>
      <c r="R3465" t="str">
        <f t="shared" si="329"/>
        <v>plays</v>
      </c>
      <c r="S3465" s="10">
        <f t="shared" si="326"/>
        <v>42612.918807870374</v>
      </c>
      <c r="T3465" s="10">
        <f t="shared" si="327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6">
        <f t="shared" si="324"/>
        <v>55.01</v>
      </c>
      <c r="N3466" t="b">
        <v>1</v>
      </c>
      <c r="O3466" t="s">
        <v>8271</v>
      </c>
      <c r="P3466">
        <f t="shared" si="325"/>
        <v>102</v>
      </c>
      <c r="Q3466" t="str">
        <f t="shared" si="328"/>
        <v>theater</v>
      </c>
      <c r="R3466" t="str">
        <f t="shared" si="329"/>
        <v>plays</v>
      </c>
      <c r="S3466" s="10">
        <f t="shared" si="326"/>
        <v>42575.130057870367</v>
      </c>
      <c r="T3466" s="10">
        <f t="shared" si="327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6">
        <f t="shared" si="324"/>
        <v>57.22</v>
      </c>
      <c r="N3467" t="b">
        <v>1</v>
      </c>
      <c r="O3467" t="s">
        <v>8271</v>
      </c>
      <c r="P3467">
        <f t="shared" si="325"/>
        <v>103</v>
      </c>
      <c r="Q3467" t="str">
        <f t="shared" si="328"/>
        <v>theater</v>
      </c>
      <c r="R3467" t="str">
        <f t="shared" si="329"/>
        <v>plays</v>
      </c>
      <c r="S3467" s="10">
        <f t="shared" si="326"/>
        <v>42200.625833333332</v>
      </c>
      <c r="T3467" s="10">
        <f t="shared" si="327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6">
        <f t="shared" si="324"/>
        <v>72.95</v>
      </c>
      <c r="N3468" t="b">
        <v>1</v>
      </c>
      <c r="O3468" t="s">
        <v>8271</v>
      </c>
      <c r="P3468">
        <f t="shared" si="325"/>
        <v>127</v>
      </c>
      <c r="Q3468" t="str">
        <f t="shared" si="328"/>
        <v>theater</v>
      </c>
      <c r="R3468" t="str">
        <f t="shared" si="329"/>
        <v>plays</v>
      </c>
      <c r="S3468" s="10">
        <f t="shared" si="326"/>
        <v>42420.019097222219</v>
      </c>
      <c r="T3468" s="10">
        <f t="shared" si="327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6">
        <f t="shared" si="324"/>
        <v>64.47</v>
      </c>
      <c r="N3469" t="b">
        <v>1</v>
      </c>
      <c r="O3469" t="s">
        <v>8271</v>
      </c>
      <c r="P3469">
        <f t="shared" si="325"/>
        <v>101</v>
      </c>
      <c r="Q3469" t="str">
        <f t="shared" si="328"/>
        <v>theater</v>
      </c>
      <c r="R3469" t="str">
        <f t="shared" si="329"/>
        <v>plays</v>
      </c>
      <c r="S3469" s="10">
        <f t="shared" si="326"/>
        <v>42053.671666666662</v>
      </c>
      <c r="T3469" s="10">
        <f t="shared" si="327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6">
        <f t="shared" si="324"/>
        <v>716.35</v>
      </c>
      <c r="N3470" t="b">
        <v>1</v>
      </c>
      <c r="O3470" t="s">
        <v>8271</v>
      </c>
      <c r="P3470">
        <f t="shared" si="325"/>
        <v>122</v>
      </c>
      <c r="Q3470" t="str">
        <f t="shared" si="328"/>
        <v>theater</v>
      </c>
      <c r="R3470" t="str">
        <f t="shared" si="329"/>
        <v>plays</v>
      </c>
      <c r="S3470" s="10">
        <f t="shared" si="326"/>
        <v>42605.765381944439</v>
      </c>
      <c r="T3470" s="10">
        <f t="shared" si="327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6">
        <f t="shared" si="324"/>
        <v>50.4</v>
      </c>
      <c r="N3471" t="b">
        <v>1</v>
      </c>
      <c r="O3471" t="s">
        <v>8271</v>
      </c>
      <c r="P3471">
        <f t="shared" si="325"/>
        <v>113</v>
      </c>
      <c r="Q3471" t="str">
        <f t="shared" si="328"/>
        <v>theater</v>
      </c>
      <c r="R3471" t="str">
        <f t="shared" si="329"/>
        <v>plays</v>
      </c>
      <c r="S3471" s="10">
        <f t="shared" si="326"/>
        <v>42458.641724537039</v>
      </c>
      <c r="T3471" s="10">
        <f t="shared" si="327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6">
        <f t="shared" si="324"/>
        <v>41.67</v>
      </c>
      <c r="N3472" t="b">
        <v>1</v>
      </c>
      <c r="O3472" t="s">
        <v>8271</v>
      </c>
      <c r="P3472">
        <f t="shared" si="325"/>
        <v>150</v>
      </c>
      <c r="Q3472" t="str">
        <f t="shared" si="328"/>
        <v>theater</v>
      </c>
      <c r="R3472" t="str">
        <f t="shared" si="329"/>
        <v>plays</v>
      </c>
      <c r="S3472" s="10">
        <f t="shared" si="326"/>
        <v>42529.022013888884</v>
      </c>
      <c r="T3472" s="10">
        <f t="shared" si="327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6">
        <f t="shared" si="324"/>
        <v>35.770000000000003</v>
      </c>
      <c r="N3473" t="b">
        <v>1</v>
      </c>
      <c r="O3473" t="s">
        <v>8271</v>
      </c>
      <c r="P3473">
        <f t="shared" si="325"/>
        <v>215</v>
      </c>
      <c r="Q3473" t="str">
        <f t="shared" si="328"/>
        <v>theater</v>
      </c>
      <c r="R3473" t="str">
        <f t="shared" si="329"/>
        <v>plays</v>
      </c>
      <c r="S3473" s="10">
        <f t="shared" si="326"/>
        <v>41841.820486111108</v>
      </c>
      <c r="T3473" s="10">
        <f t="shared" si="327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6">
        <f t="shared" si="324"/>
        <v>88.74</v>
      </c>
      <c r="N3474" t="b">
        <v>1</v>
      </c>
      <c r="O3474" t="s">
        <v>8271</v>
      </c>
      <c r="P3474">
        <f t="shared" si="325"/>
        <v>102</v>
      </c>
      <c r="Q3474" t="str">
        <f t="shared" si="328"/>
        <v>theater</v>
      </c>
      <c r="R3474" t="str">
        <f t="shared" si="329"/>
        <v>plays</v>
      </c>
      <c r="S3474" s="10">
        <f t="shared" si="326"/>
        <v>41928.170497685183</v>
      </c>
      <c r="T3474" s="10">
        <f t="shared" si="327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6">
        <f t="shared" si="324"/>
        <v>148.47999999999999</v>
      </c>
      <c r="N3475" t="b">
        <v>1</v>
      </c>
      <c r="O3475" t="s">
        <v>8271</v>
      </c>
      <c r="P3475">
        <f t="shared" si="325"/>
        <v>100</v>
      </c>
      <c r="Q3475" t="str">
        <f t="shared" si="328"/>
        <v>theater</v>
      </c>
      <c r="R3475" t="str">
        <f t="shared" si="329"/>
        <v>plays</v>
      </c>
      <c r="S3475" s="10">
        <f t="shared" si="326"/>
        <v>42062.834444444445</v>
      </c>
      <c r="T3475" s="10">
        <f t="shared" si="327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6">
        <f t="shared" si="324"/>
        <v>51.79</v>
      </c>
      <c r="N3476" t="b">
        <v>1</v>
      </c>
      <c r="O3476" t="s">
        <v>8271</v>
      </c>
      <c r="P3476">
        <f t="shared" si="325"/>
        <v>101</v>
      </c>
      <c r="Q3476" t="str">
        <f t="shared" si="328"/>
        <v>theater</v>
      </c>
      <c r="R3476" t="str">
        <f t="shared" si="329"/>
        <v>plays</v>
      </c>
      <c r="S3476" s="10">
        <f t="shared" si="326"/>
        <v>42541.501516203702</v>
      </c>
      <c r="T3476" s="10">
        <f t="shared" si="327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6">
        <f t="shared" si="324"/>
        <v>20</v>
      </c>
      <c r="N3477" t="b">
        <v>1</v>
      </c>
      <c r="O3477" t="s">
        <v>8271</v>
      </c>
      <c r="P3477">
        <f t="shared" si="325"/>
        <v>113</v>
      </c>
      <c r="Q3477" t="str">
        <f t="shared" si="328"/>
        <v>theater</v>
      </c>
      <c r="R3477" t="str">
        <f t="shared" si="329"/>
        <v>plays</v>
      </c>
      <c r="S3477" s="10">
        <f t="shared" si="326"/>
        <v>41918.880833333329</v>
      </c>
      <c r="T3477" s="10">
        <f t="shared" si="327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6">
        <f t="shared" si="324"/>
        <v>52</v>
      </c>
      <c r="N3478" t="b">
        <v>1</v>
      </c>
      <c r="O3478" t="s">
        <v>8271</v>
      </c>
      <c r="P3478">
        <f t="shared" si="325"/>
        <v>104</v>
      </c>
      <c r="Q3478" t="str">
        <f t="shared" si="328"/>
        <v>theater</v>
      </c>
      <c r="R3478" t="str">
        <f t="shared" si="329"/>
        <v>plays</v>
      </c>
      <c r="S3478" s="10">
        <f t="shared" si="326"/>
        <v>41921.279976851853</v>
      </c>
      <c r="T3478" s="10">
        <f t="shared" si="327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6">
        <f t="shared" si="324"/>
        <v>53.23</v>
      </c>
      <c r="N3479" t="b">
        <v>1</v>
      </c>
      <c r="O3479" t="s">
        <v>8271</v>
      </c>
      <c r="P3479">
        <f t="shared" si="325"/>
        <v>115</v>
      </c>
      <c r="Q3479" t="str">
        <f t="shared" si="328"/>
        <v>theater</v>
      </c>
      <c r="R3479" t="str">
        <f t="shared" si="329"/>
        <v>plays</v>
      </c>
      <c r="S3479" s="10">
        <f t="shared" si="326"/>
        <v>42128.736608796295</v>
      </c>
      <c r="T3479" s="10">
        <f t="shared" si="327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6">
        <f t="shared" si="324"/>
        <v>39.6</v>
      </c>
      <c r="N3480" t="b">
        <v>1</v>
      </c>
      <c r="O3480" t="s">
        <v>8271</v>
      </c>
      <c r="P3480">
        <f t="shared" si="325"/>
        <v>113</v>
      </c>
      <c r="Q3480" t="str">
        <f t="shared" si="328"/>
        <v>theater</v>
      </c>
      <c r="R3480" t="str">
        <f t="shared" si="329"/>
        <v>plays</v>
      </c>
      <c r="S3480" s="10">
        <f t="shared" si="326"/>
        <v>42053.916921296302</v>
      </c>
      <c r="T3480" s="10">
        <f t="shared" si="327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6">
        <f t="shared" si="324"/>
        <v>34.25</v>
      </c>
      <c r="N3481" t="b">
        <v>1</v>
      </c>
      <c r="O3481" t="s">
        <v>8271</v>
      </c>
      <c r="P3481">
        <f t="shared" si="325"/>
        <v>128</v>
      </c>
      <c r="Q3481" t="str">
        <f t="shared" si="328"/>
        <v>theater</v>
      </c>
      <c r="R3481" t="str">
        <f t="shared" si="329"/>
        <v>plays</v>
      </c>
      <c r="S3481" s="10">
        <f t="shared" si="326"/>
        <v>41781.855092592588</v>
      </c>
      <c r="T3481" s="10">
        <f t="shared" si="327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6">
        <f t="shared" si="324"/>
        <v>164.62</v>
      </c>
      <c r="N3482" t="b">
        <v>1</v>
      </c>
      <c r="O3482" t="s">
        <v>8271</v>
      </c>
      <c r="P3482">
        <f t="shared" si="325"/>
        <v>143</v>
      </c>
      <c r="Q3482" t="str">
        <f t="shared" si="328"/>
        <v>theater</v>
      </c>
      <c r="R3482" t="str">
        <f t="shared" si="329"/>
        <v>plays</v>
      </c>
      <c r="S3482" s="10">
        <f t="shared" si="326"/>
        <v>42171.317442129628</v>
      </c>
      <c r="T3482" s="10">
        <f t="shared" si="327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6">
        <f t="shared" si="324"/>
        <v>125.05</v>
      </c>
      <c r="N3483" t="b">
        <v>1</v>
      </c>
      <c r="O3483" t="s">
        <v>8271</v>
      </c>
      <c r="P3483">
        <f t="shared" si="325"/>
        <v>119</v>
      </c>
      <c r="Q3483" t="str">
        <f t="shared" si="328"/>
        <v>theater</v>
      </c>
      <c r="R3483" t="str">
        <f t="shared" si="329"/>
        <v>plays</v>
      </c>
      <c r="S3483" s="10">
        <f t="shared" si="326"/>
        <v>41989.24754629629</v>
      </c>
      <c r="T3483" s="10">
        <f t="shared" si="327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6">
        <f t="shared" si="324"/>
        <v>51.88</v>
      </c>
      <c r="N3484" t="b">
        <v>1</v>
      </c>
      <c r="O3484" t="s">
        <v>8271</v>
      </c>
      <c r="P3484">
        <f t="shared" si="325"/>
        <v>138</v>
      </c>
      <c r="Q3484" t="str">
        <f t="shared" si="328"/>
        <v>theater</v>
      </c>
      <c r="R3484" t="str">
        <f t="shared" si="329"/>
        <v>plays</v>
      </c>
      <c r="S3484" s="10">
        <f t="shared" si="326"/>
        <v>41796.771597222221</v>
      </c>
      <c r="T3484" s="10">
        <f t="shared" si="327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6">
        <f t="shared" si="324"/>
        <v>40.29</v>
      </c>
      <c r="N3485" t="b">
        <v>1</v>
      </c>
      <c r="O3485" t="s">
        <v>8271</v>
      </c>
      <c r="P3485">
        <f t="shared" si="325"/>
        <v>160</v>
      </c>
      <c r="Q3485" t="str">
        <f t="shared" si="328"/>
        <v>theater</v>
      </c>
      <c r="R3485" t="str">
        <f t="shared" si="329"/>
        <v>plays</v>
      </c>
      <c r="S3485" s="10">
        <f t="shared" si="326"/>
        <v>41793.668761574074</v>
      </c>
      <c r="T3485" s="10">
        <f t="shared" si="327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6">
        <f t="shared" si="324"/>
        <v>64.91</v>
      </c>
      <c r="N3486" t="b">
        <v>1</v>
      </c>
      <c r="O3486" t="s">
        <v>8271</v>
      </c>
      <c r="P3486">
        <f t="shared" si="325"/>
        <v>114</v>
      </c>
      <c r="Q3486" t="str">
        <f t="shared" si="328"/>
        <v>theater</v>
      </c>
      <c r="R3486" t="str">
        <f t="shared" si="329"/>
        <v>plays</v>
      </c>
      <c r="S3486" s="10">
        <f t="shared" si="326"/>
        <v>42506.760405092587</v>
      </c>
      <c r="T3486" s="10">
        <f t="shared" si="327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6">
        <f t="shared" si="324"/>
        <v>55.33</v>
      </c>
      <c r="N3487" t="b">
        <v>1</v>
      </c>
      <c r="O3487" t="s">
        <v>8271</v>
      </c>
      <c r="P3487">
        <f t="shared" si="325"/>
        <v>101</v>
      </c>
      <c r="Q3487" t="str">
        <f t="shared" si="328"/>
        <v>theater</v>
      </c>
      <c r="R3487" t="str">
        <f t="shared" si="329"/>
        <v>plays</v>
      </c>
      <c r="S3487" s="10">
        <f t="shared" si="326"/>
        <v>42372.693055555559</v>
      </c>
      <c r="T3487" s="10">
        <f t="shared" si="327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6">
        <f t="shared" si="324"/>
        <v>83.14</v>
      </c>
      <c r="N3488" t="b">
        <v>1</v>
      </c>
      <c r="O3488" t="s">
        <v>8271</v>
      </c>
      <c r="P3488">
        <f t="shared" si="325"/>
        <v>155</v>
      </c>
      <c r="Q3488" t="str">
        <f t="shared" si="328"/>
        <v>theater</v>
      </c>
      <c r="R3488" t="str">
        <f t="shared" si="329"/>
        <v>plays</v>
      </c>
      <c r="S3488" s="10">
        <f t="shared" si="326"/>
        <v>42126.87501157407</v>
      </c>
      <c r="T3488" s="10">
        <f t="shared" si="327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6">
        <f t="shared" si="324"/>
        <v>38.71</v>
      </c>
      <c r="N3489" t="b">
        <v>1</v>
      </c>
      <c r="O3489" t="s">
        <v>8271</v>
      </c>
      <c r="P3489">
        <f t="shared" si="325"/>
        <v>128</v>
      </c>
      <c r="Q3489" t="str">
        <f t="shared" si="328"/>
        <v>theater</v>
      </c>
      <c r="R3489" t="str">
        <f t="shared" si="329"/>
        <v>plays</v>
      </c>
      <c r="S3489" s="10">
        <f t="shared" si="326"/>
        <v>42149.940416666665</v>
      </c>
      <c r="T3489" s="10">
        <f t="shared" si="327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6">
        <f t="shared" si="324"/>
        <v>125.38</v>
      </c>
      <c r="N3490" t="b">
        <v>1</v>
      </c>
      <c r="O3490" t="s">
        <v>8271</v>
      </c>
      <c r="P3490">
        <f t="shared" si="325"/>
        <v>121</v>
      </c>
      <c r="Q3490" t="str">
        <f t="shared" si="328"/>
        <v>theater</v>
      </c>
      <c r="R3490" t="str">
        <f t="shared" si="329"/>
        <v>plays</v>
      </c>
      <c r="S3490" s="10">
        <f t="shared" si="326"/>
        <v>42087.768055555556</v>
      </c>
      <c r="T3490" s="10">
        <f t="shared" si="327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6">
        <f t="shared" si="324"/>
        <v>78.260000000000005</v>
      </c>
      <c r="N3491" t="b">
        <v>1</v>
      </c>
      <c r="O3491" t="s">
        <v>8271</v>
      </c>
      <c r="P3491">
        <f t="shared" si="325"/>
        <v>113</v>
      </c>
      <c r="Q3491" t="str">
        <f t="shared" si="328"/>
        <v>theater</v>
      </c>
      <c r="R3491" t="str">
        <f t="shared" si="329"/>
        <v>plays</v>
      </c>
      <c r="S3491" s="10">
        <f t="shared" si="326"/>
        <v>41753.635775462964</v>
      </c>
      <c r="T3491" s="10">
        <f t="shared" si="327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6">
        <f t="shared" si="324"/>
        <v>47.22</v>
      </c>
      <c r="N3492" t="b">
        <v>1</v>
      </c>
      <c r="O3492" t="s">
        <v>8271</v>
      </c>
      <c r="P3492">
        <f t="shared" si="325"/>
        <v>128</v>
      </c>
      <c r="Q3492" t="str">
        <f t="shared" si="328"/>
        <v>theater</v>
      </c>
      <c r="R3492" t="str">
        <f t="shared" si="329"/>
        <v>plays</v>
      </c>
      <c r="S3492" s="10">
        <f t="shared" si="326"/>
        <v>42443.802361111113</v>
      </c>
      <c r="T3492" s="10">
        <f t="shared" si="327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6">
        <f t="shared" si="324"/>
        <v>79.099999999999994</v>
      </c>
      <c r="N3493" t="b">
        <v>1</v>
      </c>
      <c r="O3493" t="s">
        <v>8271</v>
      </c>
      <c r="P3493">
        <f t="shared" si="325"/>
        <v>158</v>
      </c>
      <c r="Q3493" t="str">
        <f t="shared" si="328"/>
        <v>theater</v>
      </c>
      <c r="R3493" t="str">
        <f t="shared" si="329"/>
        <v>plays</v>
      </c>
      <c r="S3493" s="10">
        <f t="shared" si="326"/>
        <v>42121.249814814815</v>
      </c>
      <c r="T3493" s="10">
        <f t="shared" si="327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6">
        <f t="shared" si="324"/>
        <v>114.29</v>
      </c>
      <c r="N3494" t="b">
        <v>1</v>
      </c>
      <c r="O3494" t="s">
        <v>8271</v>
      </c>
      <c r="P3494">
        <f t="shared" si="325"/>
        <v>105</v>
      </c>
      <c r="Q3494" t="str">
        <f t="shared" si="328"/>
        <v>theater</v>
      </c>
      <c r="R3494" t="str">
        <f t="shared" si="329"/>
        <v>plays</v>
      </c>
      <c r="S3494" s="10">
        <f t="shared" si="326"/>
        <v>42268.009224537032</v>
      </c>
      <c r="T3494" s="10">
        <f t="shared" si="327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6">
        <f t="shared" si="324"/>
        <v>51.72</v>
      </c>
      <c r="N3495" t="b">
        <v>1</v>
      </c>
      <c r="O3495" t="s">
        <v>8271</v>
      </c>
      <c r="P3495">
        <f t="shared" si="325"/>
        <v>100</v>
      </c>
      <c r="Q3495" t="str">
        <f t="shared" si="328"/>
        <v>theater</v>
      </c>
      <c r="R3495" t="str">
        <f t="shared" si="329"/>
        <v>plays</v>
      </c>
      <c r="S3495" s="10">
        <f t="shared" si="326"/>
        <v>41848.866157407407</v>
      </c>
      <c r="T3495" s="10">
        <f t="shared" si="327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6">
        <f t="shared" si="324"/>
        <v>30.77</v>
      </c>
      <c r="N3496" t="b">
        <v>1</v>
      </c>
      <c r="O3496" t="s">
        <v>8271</v>
      </c>
      <c r="P3496">
        <f t="shared" si="325"/>
        <v>100</v>
      </c>
      <c r="Q3496" t="str">
        <f t="shared" si="328"/>
        <v>theater</v>
      </c>
      <c r="R3496" t="str">
        <f t="shared" si="329"/>
        <v>plays</v>
      </c>
      <c r="S3496" s="10">
        <f t="shared" si="326"/>
        <v>42689.214988425927</v>
      </c>
      <c r="T3496" s="10">
        <f t="shared" si="327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6">
        <f t="shared" si="324"/>
        <v>74.209999999999994</v>
      </c>
      <c r="N3497" t="b">
        <v>1</v>
      </c>
      <c r="O3497" t="s">
        <v>8271</v>
      </c>
      <c r="P3497">
        <f t="shared" si="325"/>
        <v>107</v>
      </c>
      <c r="Q3497" t="str">
        <f t="shared" si="328"/>
        <v>theater</v>
      </c>
      <c r="R3497" t="str">
        <f t="shared" si="329"/>
        <v>plays</v>
      </c>
      <c r="S3497" s="10">
        <f t="shared" si="326"/>
        <v>41915.762835648151</v>
      </c>
      <c r="T3497" s="10">
        <f t="shared" si="327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6">
        <f t="shared" si="324"/>
        <v>47.85</v>
      </c>
      <c r="N3498" t="b">
        <v>1</v>
      </c>
      <c r="O3498" t="s">
        <v>8271</v>
      </c>
      <c r="P3498">
        <f t="shared" si="325"/>
        <v>124</v>
      </c>
      <c r="Q3498" t="str">
        <f t="shared" si="328"/>
        <v>theater</v>
      </c>
      <c r="R3498" t="str">
        <f t="shared" si="329"/>
        <v>plays</v>
      </c>
      <c r="S3498" s="10">
        <f t="shared" si="326"/>
        <v>42584.846828703703</v>
      </c>
      <c r="T3498" s="10">
        <f t="shared" si="327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6">
        <f t="shared" si="324"/>
        <v>34.409999999999997</v>
      </c>
      <c r="N3499" t="b">
        <v>1</v>
      </c>
      <c r="O3499" t="s">
        <v>8271</v>
      </c>
      <c r="P3499">
        <f t="shared" si="325"/>
        <v>109</v>
      </c>
      <c r="Q3499" t="str">
        <f t="shared" si="328"/>
        <v>theater</v>
      </c>
      <c r="R3499" t="str">
        <f t="shared" si="329"/>
        <v>plays</v>
      </c>
      <c r="S3499" s="10">
        <f t="shared" si="326"/>
        <v>42511.741944444439</v>
      </c>
      <c r="T3499" s="10">
        <f t="shared" si="327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6">
        <f t="shared" si="324"/>
        <v>40.24</v>
      </c>
      <c r="N3500" t="b">
        <v>1</v>
      </c>
      <c r="O3500" t="s">
        <v>8271</v>
      </c>
      <c r="P3500">
        <f t="shared" si="325"/>
        <v>102</v>
      </c>
      <c r="Q3500" t="str">
        <f t="shared" si="328"/>
        <v>theater</v>
      </c>
      <c r="R3500" t="str">
        <f t="shared" si="329"/>
        <v>plays</v>
      </c>
      <c r="S3500" s="10">
        <f t="shared" si="326"/>
        <v>42459.15861111111</v>
      </c>
      <c r="T3500" s="10">
        <f t="shared" si="327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6">
        <f t="shared" si="324"/>
        <v>60.29</v>
      </c>
      <c r="N3501" t="b">
        <v>1</v>
      </c>
      <c r="O3501" t="s">
        <v>8271</v>
      </c>
      <c r="P3501">
        <f t="shared" si="325"/>
        <v>106</v>
      </c>
      <c r="Q3501" t="str">
        <f t="shared" si="328"/>
        <v>theater</v>
      </c>
      <c r="R3501" t="str">
        <f t="shared" si="329"/>
        <v>plays</v>
      </c>
      <c r="S3501" s="10">
        <f t="shared" si="326"/>
        <v>42132.036168981482</v>
      </c>
      <c r="T3501" s="10">
        <f t="shared" si="327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6">
        <f t="shared" si="324"/>
        <v>25.31</v>
      </c>
      <c r="N3502" t="b">
        <v>1</v>
      </c>
      <c r="O3502" t="s">
        <v>8271</v>
      </c>
      <c r="P3502">
        <f t="shared" si="325"/>
        <v>106</v>
      </c>
      <c r="Q3502" t="str">
        <f t="shared" si="328"/>
        <v>theater</v>
      </c>
      <c r="R3502" t="str">
        <f t="shared" si="329"/>
        <v>plays</v>
      </c>
      <c r="S3502" s="10">
        <f t="shared" si="326"/>
        <v>42419.91942129629</v>
      </c>
      <c r="T3502" s="10">
        <f t="shared" si="327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6">
        <f t="shared" si="324"/>
        <v>35.950000000000003</v>
      </c>
      <c r="N3503" t="b">
        <v>1</v>
      </c>
      <c r="O3503" t="s">
        <v>8271</v>
      </c>
      <c r="P3503">
        <f t="shared" si="325"/>
        <v>101</v>
      </c>
      <c r="Q3503" t="str">
        <f t="shared" si="328"/>
        <v>theater</v>
      </c>
      <c r="R3503" t="str">
        <f t="shared" si="329"/>
        <v>plays</v>
      </c>
      <c r="S3503" s="10">
        <f t="shared" si="326"/>
        <v>42233.763831018514</v>
      </c>
      <c r="T3503" s="10">
        <f t="shared" si="32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6">
        <f t="shared" si="324"/>
        <v>136</v>
      </c>
      <c r="N3504" t="b">
        <v>1</v>
      </c>
      <c r="O3504" t="s">
        <v>8271</v>
      </c>
      <c r="P3504">
        <f t="shared" si="325"/>
        <v>105</v>
      </c>
      <c r="Q3504" t="str">
        <f t="shared" si="328"/>
        <v>theater</v>
      </c>
      <c r="R3504" t="str">
        <f t="shared" si="329"/>
        <v>plays</v>
      </c>
      <c r="S3504" s="10">
        <f t="shared" si="326"/>
        <v>42430.839398148149</v>
      </c>
      <c r="T3504" s="10">
        <f t="shared" si="327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6">
        <f t="shared" si="324"/>
        <v>70.760000000000005</v>
      </c>
      <c r="N3505" t="b">
        <v>1</v>
      </c>
      <c r="O3505" t="s">
        <v>8271</v>
      </c>
      <c r="P3505">
        <f t="shared" si="325"/>
        <v>108</v>
      </c>
      <c r="Q3505" t="str">
        <f t="shared" si="328"/>
        <v>theater</v>
      </c>
      <c r="R3505" t="str">
        <f t="shared" si="329"/>
        <v>plays</v>
      </c>
      <c r="S3505" s="10">
        <f t="shared" si="326"/>
        <v>42545.478333333333</v>
      </c>
      <c r="T3505" s="10">
        <f t="shared" si="32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6">
        <f t="shared" si="324"/>
        <v>125</v>
      </c>
      <c r="N3506" t="b">
        <v>1</v>
      </c>
      <c r="O3506" t="s">
        <v>8271</v>
      </c>
      <c r="P3506">
        <f t="shared" si="325"/>
        <v>100</v>
      </c>
      <c r="Q3506" t="str">
        <f t="shared" si="328"/>
        <v>theater</v>
      </c>
      <c r="R3506" t="str">
        <f t="shared" si="329"/>
        <v>plays</v>
      </c>
      <c r="S3506" s="10">
        <f t="shared" si="326"/>
        <v>42297.748738425929</v>
      </c>
      <c r="T3506" s="10">
        <f t="shared" si="32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6">
        <f t="shared" si="324"/>
        <v>66.510000000000005</v>
      </c>
      <c r="N3507" t="b">
        <v>1</v>
      </c>
      <c r="O3507" t="s">
        <v>8271</v>
      </c>
      <c r="P3507">
        <f t="shared" si="325"/>
        <v>104</v>
      </c>
      <c r="Q3507" t="str">
        <f t="shared" si="328"/>
        <v>theater</v>
      </c>
      <c r="R3507" t="str">
        <f t="shared" si="329"/>
        <v>plays</v>
      </c>
      <c r="S3507" s="10">
        <f t="shared" si="326"/>
        <v>41760.935706018521</v>
      </c>
      <c r="T3507" s="10">
        <f t="shared" si="327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6">
        <f t="shared" si="324"/>
        <v>105</v>
      </c>
      <c r="N3508" t="b">
        <v>1</v>
      </c>
      <c r="O3508" t="s">
        <v>8271</v>
      </c>
      <c r="P3508">
        <f t="shared" si="325"/>
        <v>102</v>
      </c>
      <c r="Q3508" t="str">
        <f t="shared" si="328"/>
        <v>theater</v>
      </c>
      <c r="R3508" t="str">
        <f t="shared" si="329"/>
        <v>plays</v>
      </c>
      <c r="S3508" s="10">
        <f t="shared" si="326"/>
        <v>41829.734259259261</v>
      </c>
      <c r="T3508" s="10">
        <f t="shared" si="327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6">
        <f t="shared" si="324"/>
        <v>145</v>
      </c>
      <c r="N3509" t="b">
        <v>1</v>
      </c>
      <c r="O3509" t="s">
        <v>8271</v>
      </c>
      <c r="P3509">
        <f t="shared" si="325"/>
        <v>104</v>
      </c>
      <c r="Q3509" t="str">
        <f t="shared" si="328"/>
        <v>theater</v>
      </c>
      <c r="R3509" t="str">
        <f t="shared" si="329"/>
        <v>plays</v>
      </c>
      <c r="S3509" s="10">
        <f t="shared" si="326"/>
        <v>42491.92288194444</v>
      </c>
      <c r="T3509" s="10">
        <f t="shared" si="327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6">
        <f t="shared" si="324"/>
        <v>12</v>
      </c>
      <c r="N3510" t="b">
        <v>1</v>
      </c>
      <c r="O3510" t="s">
        <v>8271</v>
      </c>
      <c r="P3510">
        <f t="shared" si="325"/>
        <v>180</v>
      </c>
      <c r="Q3510" t="str">
        <f t="shared" si="328"/>
        <v>theater</v>
      </c>
      <c r="R3510" t="str">
        <f t="shared" si="329"/>
        <v>plays</v>
      </c>
      <c r="S3510" s="10">
        <f t="shared" si="326"/>
        <v>42477.729780092588</v>
      </c>
      <c r="T3510" s="10">
        <f t="shared" si="327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6">
        <f t="shared" si="324"/>
        <v>96.67</v>
      </c>
      <c r="N3511" t="b">
        <v>1</v>
      </c>
      <c r="O3511" t="s">
        <v>8271</v>
      </c>
      <c r="P3511">
        <f t="shared" si="325"/>
        <v>106</v>
      </c>
      <c r="Q3511" t="str">
        <f t="shared" si="328"/>
        <v>theater</v>
      </c>
      <c r="R3511" t="str">
        <f t="shared" si="329"/>
        <v>plays</v>
      </c>
      <c r="S3511" s="10">
        <f t="shared" si="326"/>
        <v>41950.859560185185</v>
      </c>
      <c r="T3511" s="10">
        <f t="shared" si="327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6">
        <f t="shared" si="324"/>
        <v>60.33</v>
      </c>
      <c r="N3512" t="b">
        <v>1</v>
      </c>
      <c r="O3512" t="s">
        <v>8271</v>
      </c>
      <c r="P3512">
        <f t="shared" si="325"/>
        <v>101</v>
      </c>
      <c r="Q3512" t="str">
        <f t="shared" si="328"/>
        <v>theater</v>
      </c>
      <c r="R3512" t="str">
        <f t="shared" si="329"/>
        <v>plays</v>
      </c>
      <c r="S3512" s="10">
        <f t="shared" si="326"/>
        <v>41802.62090277778</v>
      </c>
      <c r="T3512" s="10">
        <f t="shared" si="327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6">
        <f t="shared" si="324"/>
        <v>79.89</v>
      </c>
      <c r="N3513" t="b">
        <v>1</v>
      </c>
      <c r="O3513" t="s">
        <v>8271</v>
      </c>
      <c r="P3513">
        <f t="shared" si="325"/>
        <v>101</v>
      </c>
      <c r="Q3513" t="str">
        <f t="shared" si="328"/>
        <v>theater</v>
      </c>
      <c r="R3513" t="str">
        <f t="shared" si="329"/>
        <v>plays</v>
      </c>
      <c r="S3513" s="10">
        <f t="shared" si="326"/>
        <v>41927.873784722222</v>
      </c>
      <c r="T3513" s="10">
        <f t="shared" si="327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6">
        <f t="shared" si="324"/>
        <v>58.82</v>
      </c>
      <c r="N3514" t="b">
        <v>1</v>
      </c>
      <c r="O3514" t="s">
        <v>8271</v>
      </c>
      <c r="P3514">
        <f t="shared" si="325"/>
        <v>100</v>
      </c>
      <c r="Q3514" t="str">
        <f t="shared" si="328"/>
        <v>theater</v>
      </c>
      <c r="R3514" t="str">
        <f t="shared" si="329"/>
        <v>plays</v>
      </c>
      <c r="S3514" s="10">
        <f t="shared" si="326"/>
        <v>42057.536944444444</v>
      </c>
      <c r="T3514" s="10">
        <f t="shared" si="327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6">
        <f t="shared" si="324"/>
        <v>75.34</v>
      </c>
      <c r="N3515" t="b">
        <v>1</v>
      </c>
      <c r="O3515" t="s">
        <v>8271</v>
      </c>
      <c r="P3515">
        <f t="shared" si="325"/>
        <v>118</v>
      </c>
      <c r="Q3515" t="str">
        <f t="shared" si="328"/>
        <v>theater</v>
      </c>
      <c r="R3515" t="str">
        <f t="shared" si="329"/>
        <v>plays</v>
      </c>
      <c r="S3515" s="10">
        <f t="shared" si="326"/>
        <v>41781.096203703702</v>
      </c>
      <c r="T3515" s="10">
        <f t="shared" si="327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6">
        <f t="shared" si="324"/>
        <v>55</v>
      </c>
      <c r="N3516" t="b">
        <v>1</v>
      </c>
      <c r="O3516" t="s">
        <v>8271</v>
      </c>
      <c r="P3516">
        <f t="shared" si="325"/>
        <v>110</v>
      </c>
      <c r="Q3516" t="str">
        <f t="shared" si="328"/>
        <v>theater</v>
      </c>
      <c r="R3516" t="str">
        <f t="shared" si="329"/>
        <v>plays</v>
      </c>
      <c r="S3516" s="10">
        <f t="shared" si="326"/>
        <v>42020.846666666665</v>
      </c>
      <c r="T3516" s="10">
        <f t="shared" si="327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6">
        <f t="shared" si="324"/>
        <v>66.959999999999994</v>
      </c>
      <c r="N3517" t="b">
        <v>1</v>
      </c>
      <c r="O3517" t="s">
        <v>8271</v>
      </c>
      <c r="P3517">
        <f t="shared" si="325"/>
        <v>103</v>
      </c>
      <c r="Q3517" t="str">
        <f t="shared" si="328"/>
        <v>theater</v>
      </c>
      <c r="R3517" t="str">
        <f t="shared" si="329"/>
        <v>plays</v>
      </c>
      <c r="S3517" s="10">
        <f t="shared" si="326"/>
        <v>42125.772812499999</v>
      </c>
      <c r="T3517" s="10">
        <f t="shared" si="327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6">
        <f t="shared" si="324"/>
        <v>227.27</v>
      </c>
      <c r="N3518" t="b">
        <v>1</v>
      </c>
      <c r="O3518" t="s">
        <v>8271</v>
      </c>
      <c r="P3518">
        <f t="shared" si="325"/>
        <v>100</v>
      </c>
      <c r="Q3518" t="str">
        <f t="shared" si="328"/>
        <v>theater</v>
      </c>
      <c r="R3518" t="str">
        <f t="shared" si="329"/>
        <v>plays</v>
      </c>
      <c r="S3518" s="10">
        <f t="shared" si="326"/>
        <v>41856.010069444441</v>
      </c>
      <c r="T3518" s="10">
        <f t="shared" si="327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6">
        <f t="shared" si="324"/>
        <v>307.69</v>
      </c>
      <c r="N3519" t="b">
        <v>1</v>
      </c>
      <c r="O3519" t="s">
        <v>8271</v>
      </c>
      <c r="P3519">
        <f t="shared" si="325"/>
        <v>100</v>
      </c>
      <c r="Q3519" t="str">
        <f t="shared" si="328"/>
        <v>theater</v>
      </c>
      <c r="R3519" t="str">
        <f t="shared" si="329"/>
        <v>plays</v>
      </c>
      <c r="S3519" s="10">
        <f t="shared" si="326"/>
        <v>41794.817523148151</v>
      </c>
      <c r="T3519" s="10">
        <f t="shared" si="327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6">
        <f t="shared" si="324"/>
        <v>50.02</v>
      </c>
      <c r="N3520" t="b">
        <v>1</v>
      </c>
      <c r="O3520" t="s">
        <v>8271</v>
      </c>
      <c r="P3520">
        <f t="shared" si="325"/>
        <v>110</v>
      </c>
      <c r="Q3520" t="str">
        <f t="shared" si="328"/>
        <v>theater</v>
      </c>
      <c r="R3520" t="str">
        <f t="shared" si="329"/>
        <v>plays</v>
      </c>
      <c r="S3520" s="10">
        <f t="shared" si="326"/>
        <v>41893.783553240741</v>
      </c>
      <c r="T3520" s="10">
        <f t="shared" si="327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6">
        <f t="shared" si="324"/>
        <v>72.39</v>
      </c>
      <c r="N3521" t="b">
        <v>1</v>
      </c>
      <c r="O3521" t="s">
        <v>8271</v>
      </c>
      <c r="P3521">
        <f t="shared" si="325"/>
        <v>101</v>
      </c>
      <c r="Q3521" t="str">
        <f t="shared" si="328"/>
        <v>theater</v>
      </c>
      <c r="R3521" t="str">
        <f t="shared" si="329"/>
        <v>plays</v>
      </c>
      <c r="S3521" s="10">
        <f t="shared" si="326"/>
        <v>42037.598958333328</v>
      </c>
      <c r="T3521" s="10">
        <f t="shared" si="327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6">
        <f t="shared" ref="M3522:M3585" si="330">ROUND(SUM(E3522/L3522),2)</f>
        <v>95.95</v>
      </c>
      <c r="N3522" t="b">
        <v>1</v>
      </c>
      <c r="O3522" t="s">
        <v>8271</v>
      </c>
      <c r="P3522">
        <f t="shared" ref="P3522:P3585" si="331">+ROUND(SUM(E3522/D3522)*100,0)</f>
        <v>101</v>
      </c>
      <c r="Q3522" t="str">
        <f t="shared" si="328"/>
        <v>theater</v>
      </c>
      <c r="R3522" t="str">
        <f t="shared" si="329"/>
        <v>plays</v>
      </c>
      <c r="S3522" s="10">
        <f t="shared" ref="S3522:S3585" si="332">(((J3522/60)/60)/24)+DATE(1970,1,1)</f>
        <v>42227.824212962965</v>
      </c>
      <c r="T3522" s="10">
        <f t="shared" ref="T3522:T3585" si="333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6">
        <f t="shared" si="330"/>
        <v>45.62</v>
      </c>
      <c r="N3523" t="b">
        <v>1</v>
      </c>
      <c r="O3523" t="s">
        <v>8271</v>
      </c>
      <c r="P3523">
        <f t="shared" si="331"/>
        <v>169</v>
      </c>
      <c r="Q3523" t="str">
        <f t="shared" ref="Q3523:Q3586" si="334">LEFT(O3523,FIND("/",O3523)-1)</f>
        <v>theater</v>
      </c>
      <c r="R3523" t="str">
        <f t="shared" ref="R3523:R3586" si="335">RIGHT(O3523,LEN(O3523)-FIND("/",O3523))</f>
        <v>plays</v>
      </c>
      <c r="S3523" s="10">
        <f t="shared" si="332"/>
        <v>41881.361342592594</v>
      </c>
      <c r="T3523" s="10">
        <f t="shared" si="333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6">
        <f t="shared" si="330"/>
        <v>41.03</v>
      </c>
      <c r="N3524" t="b">
        <v>1</v>
      </c>
      <c r="O3524" t="s">
        <v>8271</v>
      </c>
      <c r="P3524">
        <f t="shared" si="331"/>
        <v>100</v>
      </c>
      <c r="Q3524" t="str">
        <f t="shared" si="334"/>
        <v>theater</v>
      </c>
      <c r="R3524" t="str">
        <f t="shared" si="335"/>
        <v>plays</v>
      </c>
      <c r="S3524" s="10">
        <f t="shared" si="332"/>
        <v>42234.789884259255</v>
      </c>
      <c r="T3524" s="10">
        <f t="shared" si="33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6">
        <f t="shared" si="330"/>
        <v>56.83</v>
      </c>
      <c r="N3525" t="b">
        <v>1</v>
      </c>
      <c r="O3525" t="s">
        <v>8271</v>
      </c>
      <c r="P3525">
        <f t="shared" si="331"/>
        <v>114</v>
      </c>
      <c r="Q3525" t="str">
        <f t="shared" si="334"/>
        <v>theater</v>
      </c>
      <c r="R3525" t="str">
        <f t="shared" si="335"/>
        <v>plays</v>
      </c>
      <c r="S3525" s="10">
        <f t="shared" si="332"/>
        <v>42581.397546296299</v>
      </c>
      <c r="T3525" s="10">
        <f t="shared" si="33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6">
        <f t="shared" si="330"/>
        <v>137.24</v>
      </c>
      <c r="N3526" t="b">
        <v>1</v>
      </c>
      <c r="O3526" t="s">
        <v>8271</v>
      </c>
      <c r="P3526">
        <f t="shared" si="331"/>
        <v>102</v>
      </c>
      <c r="Q3526" t="str">
        <f t="shared" si="334"/>
        <v>theater</v>
      </c>
      <c r="R3526" t="str">
        <f t="shared" si="335"/>
        <v>plays</v>
      </c>
      <c r="S3526" s="10">
        <f t="shared" si="332"/>
        <v>41880.76357638889</v>
      </c>
      <c r="T3526" s="10">
        <f t="shared" si="33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6">
        <f t="shared" si="330"/>
        <v>75.709999999999994</v>
      </c>
      <c r="N3527" t="b">
        <v>1</v>
      </c>
      <c r="O3527" t="s">
        <v>8271</v>
      </c>
      <c r="P3527">
        <f t="shared" si="331"/>
        <v>106</v>
      </c>
      <c r="Q3527" t="str">
        <f t="shared" si="334"/>
        <v>theater</v>
      </c>
      <c r="R3527" t="str">
        <f t="shared" si="335"/>
        <v>plays</v>
      </c>
      <c r="S3527" s="10">
        <f t="shared" si="332"/>
        <v>42214.6956712963</v>
      </c>
      <c r="T3527" s="10">
        <f t="shared" si="33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6">
        <f t="shared" si="330"/>
        <v>99</v>
      </c>
      <c r="N3528" t="b">
        <v>1</v>
      </c>
      <c r="O3528" t="s">
        <v>8271</v>
      </c>
      <c r="P3528">
        <f t="shared" si="331"/>
        <v>102</v>
      </c>
      <c r="Q3528" t="str">
        <f t="shared" si="334"/>
        <v>theater</v>
      </c>
      <c r="R3528" t="str">
        <f t="shared" si="335"/>
        <v>plays</v>
      </c>
      <c r="S3528" s="10">
        <f t="shared" si="332"/>
        <v>42460.335312499999</v>
      </c>
      <c r="T3528" s="10">
        <f t="shared" si="33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6">
        <f t="shared" si="330"/>
        <v>81.569999999999993</v>
      </c>
      <c r="N3529" t="b">
        <v>1</v>
      </c>
      <c r="O3529" t="s">
        <v>8271</v>
      </c>
      <c r="P3529">
        <f t="shared" si="331"/>
        <v>117</v>
      </c>
      <c r="Q3529" t="str">
        <f t="shared" si="334"/>
        <v>theater</v>
      </c>
      <c r="R3529" t="str">
        <f t="shared" si="335"/>
        <v>plays</v>
      </c>
      <c r="S3529" s="10">
        <f t="shared" si="332"/>
        <v>42167.023206018523</v>
      </c>
      <c r="T3529" s="10">
        <f t="shared" si="33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6">
        <f t="shared" si="330"/>
        <v>45.11</v>
      </c>
      <c r="N3530" t="b">
        <v>1</v>
      </c>
      <c r="O3530" t="s">
        <v>8271</v>
      </c>
      <c r="P3530">
        <f t="shared" si="331"/>
        <v>101</v>
      </c>
      <c r="Q3530" t="str">
        <f t="shared" si="334"/>
        <v>theater</v>
      </c>
      <c r="R3530" t="str">
        <f t="shared" si="335"/>
        <v>plays</v>
      </c>
      <c r="S3530" s="10">
        <f t="shared" si="332"/>
        <v>42733.50136574074</v>
      </c>
      <c r="T3530" s="10">
        <f t="shared" si="33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6">
        <f t="shared" si="330"/>
        <v>36.67</v>
      </c>
      <c r="N3531" t="b">
        <v>1</v>
      </c>
      <c r="O3531" t="s">
        <v>8271</v>
      </c>
      <c r="P3531">
        <f t="shared" si="331"/>
        <v>132</v>
      </c>
      <c r="Q3531" t="str">
        <f t="shared" si="334"/>
        <v>theater</v>
      </c>
      <c r="R3531" t="str">
        <f t="shared" si="335"/>
        <v>plays</v>
      </c>
      <c r="S3531" s="10">
        <f t="shared" si="332"/>
        <v>42177.761782407411</v>
      </c>
      <c r="T3531" s="10">
        <f t="shared" si="33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6">
        <f t="shared" si="330"/>
        <v>125</v>
      </c>
      <c r="N3532" t="b">
        <v>1</v>
      </c>
      <c r="O3532" t="s">
        <v>8271</v>
      </c>
      <c r="P3532">
        <f t="shared" si="331"/>
        <v>100</v>
      </c>
      <c r="Q3532" t="str">
        <f t="shared" si="334"/>
        <v>theater</v>
      </c>
      <c r="R3532" t="str">
        <f t="shared" si="335"/>
        <v>plays</v>
      </c>
      <c r="S3532" s="10">
        <f t="shared" si="332"/>
        <v>42442.623344907406</v>
      </c>
      <c r="T3532" s="10">
        <f t="shared" si="33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6">
        <f t="shared" si="330"/>
        <v>49.23</v>
      </c>
      <c r="N3533" t="b">
        <v>1</v>
      </c>
      <c r="O3533" t="s">
        <v>8271</v>
      </c>
      <c r="P3533">
        <f t="shared" si="331"/>
        <v>128</v>
      </c>
      <c r="Q3533" t="str">
        <f t="shared" si="334"/>
        <v>theater</v>
      </c>
      <c r="R3533" t="str">
        <f t="shared" si="335"/>
        <v>plays</v>
      </c>
      <c r="S3533" s="10">
        <f t="shared" si="332"/>
        <v>42521.654328703706</v>
      </c>
      <c r="T3533" s="10">
        <f t="shared" si="33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6">
        <f t="shared" si="330"/>
        <v>42.3</v>
      </c>
      <c r="N3534" t="b">
        <v>1</v>
      </c>
      <c r="O3534" t="s">
        <v>8271</v>
      </c>
      <c r="P3534">
        <f t="shared" si="331"/>
        <v>119</v>
      </c>
      <c r="Q3534" t="str">
        <f t="shared" si="334"/>
        <v>theater</v>
      </c>
      <c r="R3534" t="str">
        <f t="shared" si="335"/>
        <v>plays</v>
      </c>
      <c r="S3534" s="10">
        <f t="shared" si="332"/>
        <v>41884.599849537037</v>
      </c>
      <c r="T3534" s="10">
        <f t="shared" si="33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6">
        <f t="shared" si="330"/>
        <v>78.88</v>
      </c>
      <c r="N3535" t="b">
        <v>1</v>
      </c>
      <c r="O3535" t="s">
        <v>8271</v>
      </c>
      <c r="P3535">
        <f t="shared" si="331"/>
        <v>126</v>
      </c>
      <c r="Q3535" t="str">
        <f t="shared" si="334"/>
        <v>theater</v>
      </c>
      <c r="R3535" t="str">
        <f t="shared" si="335"/>
        <v>plays</v>
      </c>
      <c r="S3535" s="10">
        <f t="shared" si="332"/>
        <v>42289.761192129634</v>
      </c>
      <c r="T3535" s="10">
        <f t="shared" si="33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6">
        <f t="shared" si="330"/>
        <v>38.28</v>
      </c>
      <c r="N3536" t="b">
        <v>1</v>
      </c>
      <c r="O3536" t="s">
        <v>8271</v>
      </c>
      <c r="P3536">
        <f t="shared" si="331"/>
        <v>156</v>
      </c>
      <c r="Q3536" t="str">
        <f t="shared" si="334"/>
        <v>theater</v>
      </c>
      <c r="R3536" t="str">
        <f t="shared" si="335"/>
        <v>plays</v>
      </c>
      <c r="S3536" s="10">
        <f t="shared" si="332"/>
        <v>42243.6252662037</v>
      </c>
      <c r="T3536" s="10">
        <f t="shared" si="33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6">
        <f t="shared" si="330"/>
        <v>44.85</v>
      </c>
      <c r="N3537" t="b">
        <v>1</v>
      </c>
      <c r="O3537" t="s">
        <v>8271</v>
      </c>
      <c r="P3537">
        <f t="shared" si="331"/>
        <v>103</v>
      </c>
      <c r="Q3537" t="str">
        <f t="shared" si="334"/>
        <v>theater</v>
      </c>
      <c r="R3537" t="str">
        <f t="shared" si="335"/>
        <v>plays</v>
      </c>
      <c r="S3537" s="10">
        <f t="shared" si="332"/>
        <v>42248.640162037031</v>
      </c>
      <c r="T3537" s="10">
        <f t="shared" si="33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6">
        <f t="shared" si="330"/>
        <v>13.53</v>
      </c>
      <c r="N3538" t="b">
        <v>1</v>
      </c>
      <c r="O3538" t="s">
        <v>8271</v>
      </c>
      <c r="P3538">
        <f t="shared" si="331"/>
        <v>153</v>
      </c>
      <c r="Q3538" t="str">
        <f t="shared" si="334"/>
        <v>theater</v>
      </c>
      <c r="R3538" t="str">
        <f t="shared" si="335"/>
        <v>plays</v>
      </c>
      <c r="S3538" s="10">
        <f t="shared" si="332"/>
        <v>42328.727141203708</v>
      </c>
      <c r="T3538" s="10">
        <f t="shared" si="33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6">
        <f t="shared" si="330"/>
        <v>43.5</v>
      </c>
      <c r="N3539" t="b">
        <v>1</v>
      </c>
      <c r="O3539" t="s">
        <v>8271</v>
      </c>
      <c r="P3539">
        <f t="shared" si="331"/>
        <v>180</v>
      </c>
      <c r="Q3539" t="str">
        <f t="shared" si="334"/>
        <v>theater</v>
      </c>
      <c r="R3539" t="str">
        <f t="shared" si="335"/>
        <v>plays</v>
      </c>
      <c r="S3539" s="10">
        <f t="shared" si="332"/>
        <v>41923.354351851849</v>
      </c>
      <c r="T3539" s="10">
        <f t="shared" si="33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6">
        <f t="shared" si="330"/>
        <v>30.95</v>
      </c>
      <c r="N3540" t="b">
        <v>1</v>
      </c>
      <c r="O3540" t="s">
        <v>8271</v>
      </c>
      <c r="P3540">
        <f t="shared" si="331"/>
        <v>128</v>
      </c>
      <c r="Q3540" t="str">
        <f t="shared" si="334"/>
        <v>theater</v>
      </c>
      <c r="R3540" t="str">
        <f t="shared" si="335"/>
        <v>plays</v>
      </c>
      <c r="S3540" s="10">
        <f t="shared" si="332"/>
        <v>42571.420601851853</v>
      </c>
      <c r="T3540" s="10">
        <f t="shared" si="33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6">
        <f t="shared" si="330"/>
        <v>55.23</v>
      </c>
      <c r="N3541" t="b">
        <v>1</v>
      </c>
      <c r="O3541" t="s">
        <v>8271</v>
      </c>
      <c r="P3541">
        <f t="shared" si="331"/>
        <v>120</v>
      </c>
      <c r="Q3541" t="str">
        <f t="shared" si="334"/>
        <v>theater</v>
      </c>
      <c r="R3541" t="str">
        <f t="shared" si="335"/>
        <v>plays</v>
      </c>
      <c r="S3541" s="10">
        <f t="shared" si="332"/>
        <v>42600.756041666667</v>
      </c>
      <c r="T3541" s="10">
        <f t="shared" si="33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6">
        <f t="shared" si="330"/>
        <v>46.13</v>
      </c>
      <c r="N3542" t="b">
        <v>1</v>
      </c>
      <c r="O3542" t="s">
        <v>8271</v>
      </c>
      <c r="P3542">
        <f t="shared" si="331"/>
        <v>123</v>
      </c>
      <c r="Q3542" t="str">
        <f t="shared" si="334"/>
        <v>theater</v>
      </c>
      <c r="R3542" t="str">
        <f t="shared" si="335"/>
        <v>plays</v>
      </c>
      <c r="S3542" s="10">
        <f t="shared" si="332"/>
        <v>42517.003368055557</v>
      </c>
      <c r="T3542" s="10">
        <f t="shared" si="33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6">
        <f t="shared" si="330"/>
        <v>39.380000000000003</v>
      </c>
      <c r="N3543" t="b">
        <v>1</v>
      </c>
      <c r="O3543" t="s">
        <v>8271</v>
      </c>
      <c r="P3543">
        <f t="shared" si="331"/>
        <v>105</v>
      </c>
      <c r="Q3543" t="str">
        <f t="shared" si="334"/>
        <v>theater</v>
      </c>
      <c r="R3543" t="str">
        <f t="shared" si="335"/>
        <v>plays</v>
      </c>
      <c r="S3543" s="10">
        <f t="shared" si="332"/>
        <v>42222.730034722219</v>
      </c>
      <c r="T3543" s="10">
        <f t="shared" si="33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6">
        <f t="shared" si="330"/>
        <v>66.150000000000006</v>
      </c>
      <c r="N3544" t="b">
        <v>1</v>
      </c>
      <c r="O3544" t="s">
        <v>8271</v>
      </c>
      <c r="P3544">
        <f t="shared" si="331"/>
        <v>102</v>
      </c>
      <c r="Q3544" t="str">
        <f t="shared" si="334"/>
        <v>theater</v>
      </c>
      <c r="R3544" t="str">
        <f t="shared" si="335"/>
        <v>plays</v>
      </c>
      <c r="S3544" s="10">
        <f t="shared" si="332"/>
        <v>41829.599791666667</v>
      </c>
      <c r="T3544" s="10">
        <f t="shared" si="33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6">
        <f t="shared" si="330"/>
        <v>54.14</v>
      </c>
      <c r="N3545" t="b">
        <v>1</v>
      </c>
      <c r="O3545" t="s">
        <v>8271</v>
      </c>
      <c r="P3545">
        <f t="shared" si="331"/>
        <v>105</v>
      </c>
      <c r="Q3545" t="str">
        <f t="shared" si="334"/>
        <v>theater</v>
      </c>
      <c r="R3545" t="str">
        <f t="shared" si="335"/>
        <v>plays</v>
      </c>
      <c r="S3545" s="10">
        <f t="shared" si="332"/>
        <v>42150.755312499998</v>
      </c>
      <c r="T3545" s="10">
        <f t="shared" si="33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6">
        <f t="shared" si="330"/>
        <v>104.17</v>
      </c>
      <c r="N3546" t="b">
        <v>1</v>
      </c>
      <c r="O3546" t="s">
        <v>8271</v>
      </c>
      <c r="P3546">
        <f t="shared" si="331"/>
        <v>100</v>
      </c>
      <c r="Q3546" t="str">
        <f t="shared" si="334"/>
        <v>theater</v>
      </c>
      <c r="R3546" t="str">
        <f t="shared" si="335"/>
        <v>plays</v>
      </c>
      <c r="S3546" s="10">
        <f t="shared" si="332"/>
        <v>42040.831678240742</v>
      </c>
      <c r="T3546" s="10">
        <f t="shared" si="33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6">
        <f t="shared" si="330"/>
        <v>31.38</v>
      </c>
      <c r="N3547" t="b">
        <v>1</v>
      </c>
      <c r="O3547" t="s">
        <v>8271</v>
      </c>
      <c r="P3547">
        <f t="shared" si="331"/>
        <v>100</v>
      </c>
      <c r="Q3547" t="str">
        <f t="shared" si="334"/>
        <v>theater</v>
      </c>
      <c r="R3547" t="str">
        <f t="shared" si="335"/>
        <v>plays</v>
      </c>
      <c r="S3547" s="10">
        <f t="shared" si="332"/>
        <v>42075.807395833333</v>
      </c>
      <c r="T3547" s="10">
        <f t="shared" si="33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6">
        <f t="shared" si="330"/>
        <v>59.21</v>
      </c>
      <c r="N3548" t="b">
        <v>1</v>
      </c>
      <c r="O3548" t="s">
        <v>8271</v>
      </c>
      <c r="P3548">
        <f t="shared" si="331"/>
        <v>102</v>
      </c>
      <c r="Q3548" t="str">
        <f t="shared" si="334"/>
        <v>theater</v>
      </c>
      <c r="R3548" t="str">
        <f t="shared" si="335"/>
        <v>plays</v>
      </c>
      <c r="S3548" s="10">
        <f t="shared" si="332"/>
        <v>42073.660694444443</v>
      </c>
      <c r="T3548" s="10">
        <f t="shared" si="33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6">
        <f t="shared" si="330"/>
        <v>119.18</v>
      </c>
      <c r="N3549" t="b">
        <v>1</v>
      </c>
      <c r="O3549" t="s">
        <v>8271</v>
      </c>
      <c r="P3549">
        <f t="shared" si="331"/>
        <v>114</v>
      </c>
      <c r="Q3549" t="str">
        <f t="shared" si="334"/>
        <v>theater</v>
      </c>
      <c r="R3549" t="str">
        <f t="shared" si="335"/>
        <v>plays</v>
      </c>
      <c r="S3549" s="10">
        <f t="shared" si="332"/>
        <v>42480.078715277778</v>
      </c>
      <c r="T3549" s="10">
        <f t="shared" si="33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6">
        <f t="shared" si="330"/>
        <v>164.62</v>
      </c>
      <c r="N3550" t="b">
        <v>1</v>
      </c>
      <c r="O3550" t="s">
        <v>8271</v>
      </c>
      <c r="P3550">
        <f t="shared" si="331"/>
        <v>102</v>
      </c>
      <c r="Q3550" t="str">
        <f t="shared" si="334"/>
        <v>theater</v>
      </c>
      <c r="R3550" t="str">
        <f t="shared" si="335"/>
        <v>plays</v>
      </c>
      <c r="S3550" s="10">
        <f t="shared" si="332"/>
        <v>42411.942291666666</v>
      </c>
      <c r="T3550" s="10">
        <f t="shared" si="33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6">
        <f t="shared" si="330"/>
        <v>24.29</v>
      </c>
      <c r="N3551" t="b">
        <v>1</v>
      </c>
      <c r="O3551" t="s">
        <v>8271</v>
      </c>
      <c r="P3551">
        <f t="shared" si="331"/>
        <v>102</v>
      </c>
      <c r="Q3551" t="str">
        <f t="shared" si="334"/>
        <v>theater</v>
      </c>
      <c r="R3551" t="str">
        <f t="shared" si="335"/>
        <v>plays</v>
      </c>
      <c r="S3551" s="10">
        <f t="shared" si="332"/>
        <v>42223.394363425927</v>
      </c>
      <c r="T3551" s="10">
        <f t="shared" si="33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6">
        <f t="shared" si="330"/>
        <v>40.94</v>
      </c>
      <c r="N3552" t="b">
        <v>1</v>
      </c>
      <c r="O3552" t="s">
        <v>8271</v>
      </c>
      <c r="P3552">
        <f t="shared" si="331"/>
        <v>105</v>
      </c>
      <c r="Q3552" t="str">
        <f t="shared" si="334"/>
        <v>theater</v>
      </c>
      <c r="R3552" t="str">
        <f t="shared" si="335"/>
        <v>plays</v>
      </c>
      <c r="S3552" s="10">
        <f t="shared" si="332"/>
        <v>42462.893495370372</v>
      </c>
      <c r="T3552" s="10">
        <f t="shared" si="33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6">
        <f t="shared" si="330"/>
        <v>61.1</v>
      </c>
      <c r="N3553" t="b">
        <v>1</v>
      </c>
      <c r="O3553" t="s">
        <v>8271</v>
      </c>
      <c r="P3553">
        <f t="shared" si="331"/>
        <v>102</v>
      </c>
      <c r="Q3553" t="str">
        <f t="shared" si="334"/>
        <v>theater</v>
      </c>
      <c r="R3553" t="str">
        <f t="shared" si="335"/>
        <v>plays</v>
      </c>
      <c r="S3553" s="10">
        <f t="shared" si="332"/>
        <v>41753.515856481477</v>
      </c>
      <c r="T3553" s="10">
        <f t="shared" si="33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6">
        <f t="shared" si="330"/>
        <v>38.65</v>
      </c>
      <c r="N3554" t="b">
        <v>1</v>
      </c>
      <c r="O3554" t="s">
        <v>8271</v>
      </c>
      <c r="P3554">
        <f t="shared" si="331"/>
        <v>100</v>
      </c>
      <c r="Q3554" t="str">
        <f t="shared" si="334"/>
        <v>theater</v>
      </c>
      <c r="R3554" t="str">
        <f t="shared" si="335"/>
        <v>plays</v>
      </c>
      <c r="S3554" s="10">
        <f t="shared" si="332"/>
        <v>41788.587083333332</v>
      </c>
      <c r="T3554" s="10">
        <f t="shared" si="33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6">
        <f t="shared" si="330"/>
        <v>56.2</v>
      </c>
      <c r="N3555" t="b">
        <v>1</v>
      </c>
      <c r="O3555" t="s">
        <v>8271</v>
      </c>
      <c r="P3555">
        <f t="shared" si="331"/>
        <v>106</v>
      </c>
      <c r="Q3555" t="str">
        <f t="shared" si="334"/>
        <v>theater</v>
      </c>
      <c r="R3555" t="str">
        <f t="shared" si="335"/>
        <v>plays</v>
      </c>
      <c r="S3555" s="10">
        <f t="shared" si="332"/>
        <v>42196.028703703705</v>
      </c>
      <c r="T3555" s="10">
        <f t="shared" si="33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6">
        <f t="shared" si="330"/>
        <v>107</v>
      </c>
      <c r="N3556" t="b">
        <v>1</v>
      </c>
      <c r="O3556" t="s">
        <v>8271</v>
      </c>
      <c r="P3556">
        <f t="shared" si="331"/>
        <v>113</v>
      </c>
      <c r="Q3556" t="str">
        <f t="shared" si="334"/>
        <v>theater</v>
      </c>
      <c r="R3556" t="str">
        <f t="shared" si="335"/>
        <v>plays</v>
      </c>
      <c r="S3556" s="10">
        <f t="shared" si="332"/>
        <v>42016.050451388888</v>
      </c>
      <c r="T3556" s="10">
        <f t="shared" si="33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6">
        <f t="shared" si="330"/>
        <v>171.43</v>
      </c>
      <c r="N3557" t="b">
        <v>1</v>
      </c>
      <c r="O3557" t="s">
        <v>8271</v>
      </c>
      <c r="P3557">
        <f t="shared" si="331"/>
        <v>100</v>
      </c>
      <c r="Q3557" t="str">
        <f t="shared" si="334"/>
        <v>theater</v>
      </c>
      <c r="R3557" t="str">
        <f t="shared" si="335"/>
        <v>plays</v>
      </c>
      <c r="S3557" s="10">
        <f t="shared" si="332"/>
        <v>42661.442060185189</v>
      </c>
      <c r="T3557" s="10">
        <f t="shared" si="33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6">
        <f t="shared" si="330"/>
        <v>110.5</v>
      </c>
      <c r="N3558" t="b">
        <v>1</v>
      </c>
      <c r="O3558" t="s">
        <v>8271</v>
      </c>
      <c r="P3558">
        <f t="shared" si="331"/>
        <v>100</v>
      </c>
      <c r="Q3558" t="str">
        <f t="shared" si="334"/>
        <v>theater</v>
      </c>
      <c r="R3558" t="str">
        <f t="shared" si="335"/>
        <v>plays</v>
      </c>
      <c r="S3558" s="10">
        <f t="shared" si="332"/>
        <v>41808.649583333332</v>
      </c>
      <c r="T3558" s="10">
        <f t="shared" si="33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6">
        <f t="shared" si="330"/>
        <v>179.28</v>
      </c>
      <c r="N3559" t="b">
        <v>1</v>
      </c>
      <c r="O3559" t="s">
        <v>8271</v>
      </c>
      <c r="P3559">
        <f t="shared" si="331"/>
        <v>100</v>
      </c>
      <c r="Q3559" t="str">
        <f t="shared" si="334"/>
        <v>theater</v>
      </c>
      <c r="R3559" t="str">
        <f t="shared" si="335"/>
        <v>plays</v>
      </c>
      <c r="S3559" s="10">
        <f t="shared" si="332"/>
        <v>41730.276747685188</v>
      </c>
      <c r="T3559" s="10">
        <f t="shared" si="33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6">
        <f t="shared" si="330"/>
        <v>22.91</v>
      </c>
      <c r="N3560" t="b">
        <v>1</v>
      </c>
      <c r="O3560" t="s">
        <v>8271</v>
      </c>
      <c r="P3560">
        <f t="shared" si="331"/>
        <v>144</v>
      </c>
      <c r="Q3560" t="str">
        <f t="shared" si="334"/>
        <v>theater</v>
      </c>
      <c r="R3560" t="str">
        <f t="shared" si="335"/>
        <v>plays</v>
      </c>
      <c r="S3560" s="10">
        <f t="shared" si="332"/>
        <v>42139.816840277781</v>
      </c>
      <c r="T3560" s="10">
        <f t="shared" si="33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6">
        <f t="shared" si="330"/>
        <v>43.13</v>
      </c>
      <c r="N3561" t="b">
        <v>1</v>
      </c>
      <c r="O3561" t="s">
        <v>8271</v>
      </c>
      <c r="P3561">
        <f t="shared" si="331"/>
        <v>104</v>
      </c>
      <c r="Q3561" t="str">
        <f t="shared" si="334"/>
        <v>theater</v>
      </c>
      <c r="R3561" t="str">
        <f t="shared" si="335"/>
        <v>plays</v>
      </c>
      <c r="S3561" s="10">
        <f t="shared" si="332"/>
        <v>42194.096157407403</v>
      </c>
      <c r="T3561" s="10">
        <f t="shared" si="33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6">
        <f t="shared" si="330"/>
        <v>46.89</v>
      </c>
      <c r="N3562" t="b">
        <v>1</v>
      </c>
      <c r="O3562" t="s">
        <v>8271</v>
      </c>
      <c r="P3562">
        <f t="shared" si="331"/>
        <v>108</v>
      </c>
      <c r="Q3562" t="str">
        <f t="shared" si="334"/>
        <v>theater</v>
      </c>
      <c r="R3562" t="str">
        <f t="shared" si="335"/>
        <v>plays</v>
      </c>
      <c r="S3562" s="10">
        <f t="shared" si="332"/>
        <v>42115.889652777783</v>
      </c>
      <c r="T3562" s="10">
        <f t="shared" si="33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6">
        <f t="shared" si="330"/>
        <v>47.41</v>
      </c>
      <c r="N3563" t="b">
        <v>1</v>
      </c>
      <c r="O3563" t="s">
        <v>8271</v>
      </c>
      <c r="P3563">
        <f t="shared" si="331"/>
        <v>102</v>
      </c>
      <c r="Q3563" t="str">
        <f t="shared" si="334"/>
        <v>theater</v>
      </c>
      <c r="R3563" t="str">
        <f t="shared" si="335"/>
        <v>plays</v>
      </c>
      <c r="S3563" s="10">
        <f t="shared" si="332"/>
        <v>42203.680300925931</v>
      </c>
      <c r="T3563" s="10">
        <f t="shared" si="33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6">
        <f t="shared" si="330"/>
        <v>15.13</v>
      </c>
      <c r="N3564" t="b">
        <v>1</v>
      </c>
      <c r="O3564" t="s">
        <v>8271</v>
      </c>
      <c r="P3564">
        <f t="shared" si="331"/>
        <v>149</v>
      </c>
      <c r="Q3564" t="str">
        <f t="shared" si="334"/>
        <v>theater</v>
      </c>
      <c r="R3564" t="str">
        <f t="shared" si="335"/>
        <v>plays</v>
      </c>
      <c r="S3564" s="10">
        <f t="shared" si="332"/>
        <v>42433.761886574073</v>
      </c>
      <c r="T3564" s="10">
        <f t="shared" si="33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6">
        <f t="shared" si="330"/>
        <v>21.1</v>
      </c>
      <c r="N3565" t="b">
        <v>1</v>
      </c>
      <c r="O3565" t="s">
        <v>8271</v>
      </c>
      <c r="P3565">
        <f t="shared" si="331"/>
        <v>105</v>
      </c>
      <c r="Q3565" t="str">
        <f t="shared" si="334"/>
        <v>theater</v>
      </c>
      <c r="R3565" t="str">
        <f t="shared" si="335"/>
        <v>plays</v>
      </c>
      <c r="S3565" s="10">
        <f t="shared" si="332"/>
        <v>42555.671944444446</v>
      </c>
      <c r="T3565" s="10">
        <f t="shared" si="33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6">
        <f t="shared" si="330"/>
        <v>59.12</v>
      </c>
      <c r="N3566" t="b">
        <v>1</v>
      </c>
      <c r="O3566" t="s">
        <v>8271</v>
      </c>
      <c r="P3566">
        <f t="shared" si="331"/>
        <v>101</v>
      </c>
      <c r="Q3566" t="str">
        <f t="shared" si="334"/>
        <v>theater</v>
      </c>
      <c r="R3566" t="str">
        <f t="shared" si="335"/>
        <v>plays</v>
      </c>
      <c r="S3566" s="10">
        <f t="shared" si="332"/>
        <v>42236.623252314821</v>
      </c>
      <c r="T3566" s="10">
        <f t="shared" si="33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6">
        <f t="shared" si="330"/>
        <v>97.92</v>
      </c>
      <c r="N3567" t="b">
        <v>1</v>
      </c>
      <c r="O3567" t="s">
        <v>8271</v>
      </c>
      <c r="P3567">
        <f t="shared" si="331"/>
        <v>131</v>
      </c>
      <c r="Q3567" t="str">
        <f t="shared" si="334"/>
        <v>theater</v>
      </c>
      <c r="R3567" t="str">
        <f t="shared" si="335"/>
        <v>plays</v>
      </c>
      <c r="S3567" s="10">
        <f t="shared" si="332"/>
        <v>41974.743148148147</v>
      </c>
      <c r="T3567" s="10">
        <f t="shared" si="33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6">
        <f t="shared" si="330"/>
        <v>55.13</v>
      </c>
      <c r="N3568" t="b">
        <v>1</v>
      </c>
      <c r="O3568" t="s">
        <v>8271</v>
      </c>
      <c r="P3568">
        <f t="shared" si="331"/>
        <v>105</v>
      </c>
      <c r="Q3568" t="str">
        <f t="shared" si="334"/>
        <v>theater</v>
      </c>
      <c r="R3568" t="str">
        <f t="shared" si="335"/>
        <v>plays</v>
      </c>
      <c r="S3568" s="10">
        <f t="shared" si="332"/>
        <v>41997.507905092592</v>
      </c>
      <c r="T3568" s="10">
        <f t="shared" si="33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6">
        <f t="shared" si="330"/>
        <v>26.54</v>
      </c>
      <c r="N3569" t="b">
        <v>1</v>
      </c>
      <c r="O3569" t="s">
        <v>8271</v>
      </c>
      <c r="P3569">
        <f t="shared" si="331"/>
        <v>109</v>
      </c>
      <c r="Q3569" t="str">
        <f t="shared" si="334"/>
        <v>theater</v>
      </c>
      <c r="R3569" t="str">
        <f t="shared" si="335"/>
        <v>plays</v>
      </c>
      <c r="S3569" s="10">
        <f t="shared" si="332"/>
        <v>42135.810694444444</v>
      </c>
      <c r="T3569" s="10">
        <f t="shared" si="33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6">
        <f t="shared" si="330"/>
        <v>58.42</v>
      </c>
      <c r="N3570" t="b">
        <v>1</v>
      </c>
      <c r="O3570" t="s">
        <v>8271</v>
      </c>
      <c r="P3570">
        <f t="shared" si="331"/>
        <v>111</v>
      </c>
      <c r="Q3570" t="str">
        <f t="shared" si="334"/>
        <v>theater</v>
      </c>
      <c r="R3570" t="str">
        <f t="shared" si="335"/>
        <v>plays</v>
      </c>
      <c r="S3570" s="10">
        <f t="shared" si="332"/>
        <v>41869.740671296298</v>
      </c>
      <c r="T3570" s="10">
        <f t="shared" si="33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6">
        <f t="shared" si="330"/>
        <v>122.54</v>
      </c>
      <c r="N3571" t="b">
        <v>1</v>
      </c>
      <c r="O3571" t="s">
        <v>8271</v>
      </c>
      <c r="P3571">
        <f t="shared" si="331"/>
        <v>100</v>
      </c>
      <c r="Q3571" t="str">
        <f t="shared" si="334"/>
        <v>theater</v>
      </c>
      <c r="R3571" t="str">
        <f t="shared" si="335"/>
        <v>plays</v>
      </c>
      <c r="S3571" s="10">
        <f t="shared" si="332"/>
        <v>41982.688611111109</v>
      </c>
      <c r="T3571" s="10">
        <f t="shared" si="33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6">
        <f t="shared" si="330"/>
        <v>87.96</v>
      </c>
      <c r="N3572" t="b">
        <v>1</v>
      </c>
      <c r="O3572" t="s">
        <v>8271</v>
      </c>
      <c r="P3572">
        <f t="shared" si="331"/>
        <v>114</v>
      </c>
      <c r="Q3572" t="str">
        <f t="shared" si="334"/>
        <v>theater</v>
      </c>
      <c r="R3572" t="str">
        <f t="shared" si="335"/>
        <v>plays</v>
      </c>
      <c r="S3572" s="10">
        <f t="shared" si="332"/>
        <v>41976.331979166673</v>
      </c>
      <c r="T3572" s="10">
        <f t="shared" si="33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6">
        <f t="shared" si="330"/>
        <v>73.239999999999995</v>
      </c>
      <c r="N3573" t="b">
        <v>1</v>
      </c>
      <c r="O3573" t="s">
        <v>8271</v>
      </c>
      <c r="P3573">
        <f t="shared" si="331"/>
        <v>122</v>
      </c>
      <c r="Q3573" t="str">
        <f t="shared" si="334"/>
        <v>theater</v>
      </c>
      <c r="R3573" t="str">
        <f t="shared" si="335"/>
        <v>plays</v>
      </c>
      <c r="S3573" s="10">
        <f t="shared" si="332"/>
        <v>41912.858946759261</v>
      </c>
      <c r="T3573" s="10">
        <f t="shared" si="33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6">
        <f t="shared" si="330"/>
        <v>55.56</v>
      </c>
      <c r="N3574" t="b">
        <v>1</v>
      </c>
      <c r="O3574" t="s">
        <v>8271</v>
      </c>
      <c r="P3574">
        <f t="shared" si="331"/>
        <v>100</v>
      </c>
      <c r="Q3574" t="str">
        <f t="shared" si="334"/>
        <v>theater</v>
      </c>
      <c r="R3574" t="str">
        <f t="shared" si="335"/>
        <v>plays</v>
      </c>
      <c r="S3574" s="10">
        <f t="shared" si="332"/>
        <v>42146.570393518516</v>
      </c>
      <c r="T3574" s="10">
        <f t="shared" si="33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6">
        <f t="shared" si="330"/>
        <v>39.54</v>
      </c>
      <c r="N3575" t="b">
        <v>1</v>
      </c>
      <c r="O3575" t="s">
        <v>8271</v>
      </c>
      <c r="P3575">
        <f t="shared" si="331"/>
        <v>103</v>
      </c>
      <c r="Q3575" t="str">
        <f t="shared" si="334"/>
        <v>theater</v>
      </c>
      <c r="R3575" t="str">
        <f t="shared" si="335"/>
        <v>plays</v>
      </c>
      <c r="S3575" s="10">
        <f t="shared" si="332"/>
        <v>41921.375532407408</v>
      </c>
      <c r="T3575" s="10">
        <f t="shared" si="33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6">
        <f t="shared" si="330"/>
        <v>136.78</v>
      </c>
      <c r="N3576" t="b">
        <v>1</v>
      </c>
      <c r="O3576" t="s">
        <v>8271</v>
      </c>
      <c r="P3576">
        <f t="shared" si="331"/>
        <v>106</v>
      </c>
      <c r="Q3576" t="str">
        <f t="shared" si="334"/>
        <v>theater</v>
      </c>
      <c r="R3576" t="str">
        <f t="shared" si="335"/>
        <v>plays</v>
      </c>
      <c r="S3576" s="10">
        <f t="shared" si="332"/>
        <v>41926.942685185182</v>
      </c>
      <c r="T3576" s="10">
        <f t="shared" si="33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6">
        <f t="shared" si="330"/>
        <v>99.34</v>
      </c>
      <c r="N3577" t="b">
        <v>1</v>
      </c>
      <c r="O3577" t="s">
        <v>8271</v>
      </c>
      <c r="P3577">
        <f t="shared" si="331"/>
        <v>101</v>
      </c>
      <c r="Q3577" t="str">
        <f t="shared" si="334"/>
        <v>theater</v>
      </c>
      <c r="R3577" t="str">
        <f t="shared" si="335"/>
        <v>plays</v>
      </c>
      <c r="S3577" s="10">
        <f t="shared" si="332"/>
        <v>42561.783877314811</v>
      </c>
      <c r="T3577" s="10">
        <f t="shared" si="33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6">
        <f t="shared" si="330"/>
        <v>20</v>
      </c>
      <c r="N3578" t="b">
        <v>1</v>
      </c>
      <c r="O3578" t="s">
        <v>8271</v>
      </c>
      <c r="P3578">
        <f t="shared" si="331"/>
        <v>100</v>
      </c>
      <c r="Q3578" t="str">
        <f t="shared" si="334"/>
        <v>theater</v>
      </c>
      <c r="R3578" t="str">
        <f t="shared" si="335"/>
        <v>plays</v>
      </c>
      <c r="S3578" s="10">
        <f t="shared" si="332"/>
        <v>42649.54923611111</v>
      </c>
      <c r="T3578" s="10">
        <f t="shared" si="33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6">
        <f t="shared" si="330"/>
        <v>28.89</v>
      </c>
      <c r="N3579" t="b">
        <v>1</v>
      </c>
      <c r="O3579" t="s">
        <v>8271</v>
      </c>
      <c r="P3579">
        <f t="shared" si="331"/>
        <v>130</v>
      </c>
      <c r="Q3579" t="str">
        <f t="shared" si="334"/>
        <v>theater</v>
      </c>
      <c r="R3579" t="str">
        <f t="shared" si="335"/>
        <v>plays</v>
      </c>
      <c r="S3579" s="10">
        <f t="shared" si="332"/>
        <v>42093.786840277782</v>
      </c>
      <c r="T3579" s="10">
        <f t="shared" si="33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6">
        <f t="shared" si="330"/>
        <v>40.549999999999997</v>
      </c>
      <c r="N3580" t="b">
        <v>1</v>
      </c>
      <c r="O3580" t="s">
        <v>8271</v>
      </c>
      <c r="P3580">
        <f t="shared" si="331"/>
        <v>100</v>
      </c>
      <c r="Q3580" t="str">
        <f t="shared" si="334"/>
        <v>theater</v>
      </c>
      <c r="R3580" t="str">
        <f t="shared" si="335"/>
        <v>plays</v>
      </c>
      <c r="S3580" s="10">
        <f t="shared" si="332"/>
        <v>42460.733530092592</v>
      </c>
      <c r="T3580" s="10">
        <f t="shared" si="33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6">
        <f t="shared" si="330"/>
        <v>35.71</v>
      </c>
      <c r="N3581" t="b">
        <v>1</v>
      </c>
      <c r="O3581" t="s">
        <v>8271</v>
      </c>
      <c r="P3581">
        <f t="shared" si="331"/>
        <v>100</v>
      </c>
      <c r="Q3581" t="str">
        <f t="shared" si="334"/>
        <v>theater</v>
      </c>
      <c r="R3581" t="str">
        <f t="shared" si="335"/>
        <v>plays</v>
      </c>
      <c r="S3581" s="10">
        <f t="shared" si="332"/>
        <v>42430.762222222227</v>
      </c>
      <c r="T3581" s="10">
        <f t="shared" si="33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6">
        <f t="shared" si="330"/>
        <v>37.96</v>
      </c>
      <c r="N3582" t="b">
        <v>1</v>
      </c>
      <c r="O3582" t="s">
        <v>8271</v>
      </c>
      <c r="P3582">
        <f t="shared" si="331"/>
        <v>114</v>
      </c>
      <c r="Q3582" t="str">
        <f t="shared" si="334"/>
        <v>theater</v>
      </c>
      <c r="R3582" t="str">
        <f t="shared" si="335"/>
        <v>plays</v>
      </c>
      <c r="S3582" s="10">
        <f t="shared" si="332"/>
        <v>42026.176180555558</v>
      </c>
      <c r="T3582" s="10">
        <f t="shared" si="33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6">
        <f t="shared" si="330"/>
        <v>33.33</v>
      </c>
      <c r="N3583" t="b">
        <v>1</v>
      </c>
      <c r="O3583" t="s">
        <v>8271</v>
      </c>
      <c r="P3583">
        <f t="shared" si="331"/>
        <v>100</v>
      </c>
      <c r="Q3583" t="str">
        <f t="shared" si="334"/>
        <v>theater</v>
      </c>
      <c r="R3583" t="str">
        <f t="shared" si="335"/>
        <v>plays</v>
      </c>
      <c r="S3583" s="10">
        <f t="shared" si="332"/>
        <v>41836.471180555556</v>
      </c>
      <c r="T3583" s="10">
        <f t="shared" si="33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6">
        <f t="shared" si="330"/>
        <v>58.57</v>
      </c>
      <c r="N3584" t="b">
        <v>1</v>
      </c>
      <c r="O3584" t="s">
        <v>8271</v>
      </c>
      <c r="P3584">
        <f t="shared" si="331"/>
        <v>287</v>
      </c>
      <c r="Q3584" t="str">
        <f t="shared" si="334"/>
        <v>theater</v>
      </c>
      <c r="R3584" t="str">
        <f t="shared" si="335"/>
        <v>plays</v>
      </c>
      <c r="S3584" s="10">
        <f t="shared" si="332"/>
        <v>42451.095856481479</v>
      </c>
      <c r="T3584" s="10">
        <f t="shared" si="33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6">
        <f t="shared" si="330"/>
        <v>135.63</v>
      </c>
      <c r="N3585" t="b">
        <v>1</v>
      </c>
      <c r="O3585" t="s">
        <v>8271</v>
      </c>
      <c r="P3585">
        <f t="shared" si="331"/>
        <v>109</v>
      </c>
      <c r="Q3585" t="str">
        <f t="shared" si="334"/>
        <v>theater</v>
      </c>
      <c r="R3585" t="str">
        <f t="shared" si="335"/>
        <v>plays</v>
      </c>
      <c r="S3585" s="10">
        <f t="shared" si="332"/>
        <v>42418.425983796296</v>
      </c>
      <c r="T3585" s="10">
        <f t="shared" si="33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6">
        <f t="shared" ref="M3586:M3649" si="336">ROUND(SUM(E3586/L3586),2)</f>
        <v>30.94</v>
      </c>
      <c r="N3586" t="b">
        <v>1</v>
      </c>
      <c r="O3586" t="s">
        <v>8271</v>
      </c>
      <c r="P3586">
        <f t="shared" ref="P3586:P3649" si="337">+ROUND(SUM(E3586/D3586)*100,0)</f>
        <v>116</v>
      </c>
      <c r="Q3586" t="str">
        <f t="shared" si="334"/>
        <v>theater</v>
      </c>
      <c r="R3586" t="str">
        <f t="shared" si="335"/>
        <v>plays</v>
      </c>
      <c r="S3586" s="10">
        <f t="shared" ref="S3586:S3649" si="338">(((J3586/60)/60)/24)+DATE(1970,1,1)</f>
        <v>42168.316481481481</v>
      </c>
      <c r="T3586" s="10">
        <f t="shared" ref="T3586:T3649" si="339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6">
        <f t="shared" si="336"/>
        <v>176.09</v>
      </c>
      <c r="N3587" t="b">
        <v>1</v>
      </c>
      <c r="O3587" t="s">
        <v>8271</v>
      </c>
      <c r="P3587">
        <f t="shared" si="337"/>
        <v>119</v>
      </c>
      <c r="Q3587" t="str">
        <f t="shared" ref="Q3587:Q3650" si="340">LEFT(O3587,FIND("/",O3587)-1)</f>
        <v>theater</v>
      </c>
      <c r="R3587" t="str">
        <f t="shared" ref="R3587:R3650" si="341">RIGHT(O3587,LEN(O3587)-FIND("/",O3587))</f>
        <v>plays</v>
      </c>
      <c r="S3587" s="10">
        <f t="shared" si="338"/>
        <v>41964.716319444444</v>
      </c>
      <c r="T3587" s="10">
        <f t="shared" si="339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6">
        <f t="shared" si="336"/>
        <v>151.97999999999999</v>
      </c>
      <c r="N3588" t="b">
        <v>1</v>
      </c>
      <c r="O3588" t="s">
        <v>8271</v>
      </c>
      <c r="P3588">
        <f t="shared" si="337"/>
        <v>109</v>
      </c>
      <c r="Q3588" t="str">
        <f t="shared" si="340"/>
        <v>theater</v>
      </c>
      <c r="R3588" t="str">
        <f t="shared" si="341"/>
        <v>plays</v>
      </c>
      <c r="S3588" s="10">
        <f t="shared" si="338"/>
        <v>42576.697569444441</v>
      </c>
      <c r="T3588" s="10">
        <f t="shared" si="339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6">
        <f t="shared" si="336"/>
        <v>22.61</v>
      </c>
      <c r="N3589" t="b">
        <v>1</v>
      </c>
      <c r="O3589" t="s">
        <v>8271</v>
      </c>
      <c r="P3589">
        <f t="shared" si="337"/>
        <v>127</v>
      </c>
      <c r="Q3589" t="str">
        <f t="shared" si="340"/>
        <v>theater</v>
      </c>
      <c r="R3589" t="str">
        <f t="shared" si="341"/>
        <v>plays</v>
      </c>
      <c r="S3589" s="10">
        <f t="shared" si="338"/>
        <v>42503.539976851855</v>
      </c>
      <c r="T3589" s="10">
        <f t="shared" si="339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6">
        <f t="shared" si="336"/>
        <v>18.27</v>
      </c>
      <c r="N3590" t="b">
        <v>1</v>
      </c>
      <c r="O3590" t="s">
        <v>8271</v>
      </c>
      <c r="P3590">
        <f t="shared" si="337"/>
        <v>101</v>
      </c>
      <c r="Q3590" t="str">
        <f t="shared" si="340"/>
        <v>theater</v>
      </c>
      <c r="R3590" t="str">
        <f t="shared" si="341"/>
        <v>plays</v>
      </c>
      <c r="S3590" s="10">
        <f t="shared" si="338"/>
        <v>42101.828819444447</v>
      </c>
      <c r="T3590" s="10">
        <f t="shared" si="339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6">
        <f t="shared" si="336"/>
        <v>82.26</v>
      </c>
      <c r="N3591" t="b">
        <v>1</v>
      </c>
      <c r="O3591" t="s">
        <v>8271</v>
      </c>
      <c r="P3591">
        <f t="shared" si="337"/>
        <v>128</v>
      </c>
      <c r="Q3591" t="str">
        <f t="shared" si="340"/>
        <v>theater</v>
      </c>
      <c r="R3591" t="str">
        <f t="shared" si="341"/>
        <v>plays</v>
      </c>
      <c r="S3591" s="10">
        <f t="shared" si="338"/>
        <v>42125.647534722222</v>
      </c>
      <c r="T3591" s="10">
        <f t="shared" si="339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6">
        <f t="shared" si="336"/>
        <v>68.53</v>
      </c>
      <c r="N3592" t="b">
        <v>1</v>
      </c>
      <c r="O3592" t="s">
        <v>8271</v>
      </c>
      <c r="P3592">
        <f t="shared" si="337"/>
        <v>100</v>
      </c>
      <c r="Q3592" t="str">
        <f t="shared" si="340"/>
        <v>theater</v>
      </c>
      <c r="R3592" t="str">
        <f t="shared" si="341"/>
        <v>plays</v>
      </c>
      <c r="S3592" s="10">
        <f t="shared" si="338"/>
        <v>41902.333726851852</v>
      </c>
      <c r="T3592" s="10">
        <f t="shared" si="339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6">
        <f t="shared" si="336"/>
        <v>68.06</v>
      </c>
      <c r="N3593" t="b">
        <v>1</v>
      </c>
      <c r="O3593" t="s">
        <v>8271</v>
      </c>
      <c r="P3593">
        <f t="shared" si="337"/>
        <v>175</v>
      </c>
      <c r="Q3593" t="str">
        <f t="shared" si="340"/>
        <v>theater</v>
      </c>
      <c r="R3593" t="str">
        <f t="shared" si="341"/>
        <v>plays</v>
      </c>
      <c r="S3593" s="10">
        <f t="shared" si="338"/>
        <v>42003.948425925926</v>
      </c>
      <c r="T3593" s="10">
        <f t="shared" si="339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6">
        <f t="shared" si="336"/>
        <v>72.709999999999994</v>
      </c>
      <c r="N3594" t="b">
        <v>1</v>
      </c>
      <c r="O3594" t="s">
        <v>8271</v>
      </c>
      <c r="P3594">
        <f t="shared" si="337"/>
        <v>127</v>
      </c>
      <c r="Q3594" t="str">
        <f t="shared" si="340"/>
        <v>theater</v>
      </c>
      <c r="R3594" t="str">
        <f t="shared" si="341"/>
        <v>plays</v>
      </c>
      <c r="S3594" s="10">
        <f t="shared" si="338"/>
        <v>41988.829942129625</v>
      </c>
      <c r="T3594" s="10">
        <f t="shared" si="339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6">
        <f t="shared" si="336"/>
        <v>77.19</v>
      </c>
      <c r="N3595" t="b">
        <v>1</v>
      </c>
      <c r="O3595" t="s">
        <v>8271</v>
      </c>
      <c r="P3595">
        <f t="shared" si="337"/>
        <v>111</v>
      </c>
      <c r="Q3595" t="str">
        <f t="shared" si="340"/>
        <v>theater</v>
      </c>
      <c r="R3595" t="str">
        <f t="shared" si="341"/>
        <v>plays</v>
      </c>
      <c r="S3595" s="10">
        <f t="shared" si="338"/>
        <v>41974.898599537039</v>
      </c>
      <c r="T3595" s="10">
        <f t="shared" si="339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6">
        <f t="shared" si="336"/>
        <v>55.97</v>
      </c>
      <c r="N3596" t="b">
        <v>1</v>
      </c>
      <c r="O3596" t="s">
        <v>8271</v>
      </c>
      <c r="P3596">
        <f t="shared" si="337"/>
        <v>126</v>
      </c>
      <c r="Q3596" t="str">
        <f t="shared" si="340"/>
        <v>theater</v>
      </c>
      <c r="R3596" t="str">
        <f t="shared" si="341"/>
        <v>plays</v>
      </c>
      <c r="S3596" s="10">
        <f t="shared" si="338"/>
        <v>42592.066921296297</v>
      </c>
      <c r="T3596" s="10">
        <f t="shared" si="339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6">
        <f t="shared" si="336"/>
        <v>49.69</v>
      </c>
      <c r="N3597" t="b">
        <v>1</v>
      </c>
      <c r="O3597" t="s">
        <v>8271</v>
      </c>
      <c r="P3597">
        <f t="shared" si="337"/>
        <v>119</v>
      </c>
      <c r="Q3597" t="str">
        <f t="shared" si="340"/>
        <v>theater</v>
      </c>
      <c r="R3597" t="str">
        <f t="shared" si="341"/>
        <v>plays</v>
      </c>
      <c r="S3597" s="10">
        <f t="shared" si="338"/>
        <v>42050.008368055554</v>
      </c>
      <c r="T3597" s="10">
        <f t="shared" si="339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6">
        <f t="shared" si="336"/>
        <v>79</v>
      </c>
      <c r="N3598" t="b">
        <v>1</v>
      </c>
      <c r="O3598" t="s">
        <v>8271</v>
      </c>
      <c r="P3598">
        <f t="shared" si="337"/>
        <v>108</v>
      </c>
      <c r="Q3598" t="str">
        <f t="shared" si="340"/>
        <v>theater</v>
      </c>
      <c r="R3598" t="str">
        <f t="shared" si="341"/>
        <v>plays</v>
      </c>
      <c r="S3598" s="10">
        <f t="shared" si="338"/>
        <v>41856.715069444443</v>
      </c>
      <c r="T3598" s="10">
        <f t="shared" si="339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6">
        <f t="shared" si="336"/>
        <v>77.73</v>
      </c>
      <c r="N3599" t="b">
        <v>1</v>
      </c>
      <c r="O3599" t="s">
        <v>8271</v>
      </c>
      <c r="P3599">
        <f t="shared" si="337"/>
        <v>103</v>
      </c>
      <c r="Q3599" t="str">
        <f t="shared" si="340"/>
        <v>theater</v>
      </c>
      <c r="R3599" t="str">
        <f t="shared" si="341"/>
        <v>plays</v>
      </c>
      <c r="S3599" s="10">
        <f t="shared" si="338"/>
        <v>42417.585532407407</v>
      </c>
      <c r="T3599" s="10">
        <f t="shared" si="339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6">
        <f t="shared" si="336"/>
        <v>40.78</v>
      </c>
      <c r="N3600" t="b">
        <v>1</v>
      </c>
      <c r="O3600" t="s">
        <v>8271</v>
      </c>
      <c r="P3600">
        <f t="shared" si="337"/>
        <v>110</v>
      </c>
      <c r="Q3600" t="str">
        <f t="shared" si="340"/>
        <v>theater</v>
      </c>
      <c r="R3600" t="str">
        <f t="shared" si="341"/>
        <v>plays</v>
      </c>
      <c r="S3600" s="10">
        <f t="shared" si="338"/>
        <v>41866.79886574074</v>
      </c>
      <c r="T3600" s="10">
        <f t="shared" si="339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6">
        <f t="shared" si="336"/>
        <v>59.41</v>
      </c>
      <c r="N3601" t="b">
        <v>1</v>
      </c>
      <c r="O3601" t="s">
        <v>8271</v>
      </c>
      <c r="P3601">
        <f t="shared" si="337"/>
        <v>202</v>
      </c>
      <c r="Q3601" t="str">
        <f t="shared" si="340"/>
        <v>theater</v>
      </c>
      <c r="R3601" t="str">
        <f t="shared" si="341"/>
        <v>plays</v>
      </c>
      <c r="S3601" s="10">
        <f t="shared" si="338"/>
        <v>42220.79487268519</v>
      </c>
      <c r="T3601" s="10">
        <f t="shared" si="339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6">
        <f t="shared" si="336"/>
        <v>3.25</v>
      </c>
      <c r="N3602" t="b">
        <v>1</v>
      </c>
      <c r="O3602" t="s">
        <v>8271</v>
      </c>
      <c r="P3602">
        <f t="shared" si="337"/>
        <v>130</v>
      </c>
      <c r="Q3602" t="str">
        <f t="shared" si="340"/>
        <v>theater</v>
      </c>
      <c r="R3602" t="str">
        <f t="shared" si="341"/>
        <v>plays</v>
      </c>
      <c r="S3602" s="10">
        <f t="shared" si="338"/>
        <v>42628.849120370374</v>
      </c>
      <c r="T3602" s="10">
        <f t="shared" si="339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6">
        <f t="shared" si="336"/>
        <v>39.380000000000003</v>
      </c>
      <c r="N3603" t="b">
        <v>1</v>
      </c>
      <c r="O3603" t="s">
        <v>8271</v>
      </c>
      <c r="P3603">
        <f t="shared" si="337"/>
        <v>104</v>
      </c>
      <c r="Q3603" t="str">
        <f t="shared" si="340"/>
        <v>theater</v>
      </c>
      <c r="R3603" t="str">
        <f t="shared" si="341"/>
        <v>plays</v>
      </c>
      <c r="S3603" s="10">
        <f t="shared" si="338"/>
        <v>41990.99863425926</v>
      </c>
      <c r="T3603" s="10">
        <f t="shared" si="339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6">
        <f t="shared" si="336"/>
        <v>81.67</v>
      </c>
      <c r="N3604" t="b">
        <v>1</v>
      </c>
      <c r="O3604" t="s">
        <v>8271</v>
      </c>
      <c r="P3604">
        <f t="shared" si="337"/>
        <v>100</v>
      </c>
      <c r="Q3604" t="str">
        <f t="shared" si="340"/>
        <v>theater</v>
      </c>
      <c r="R3604" t="str">
        <f t="shared" si="341"/>
        <v>plays</v>
      </c>
      <c r="S3604" s="10">
        <f t="shared" si="338"/>
        <v>42447.894432870366</v>
      </c>
      <c r="T3604" s="10">
        <f t="shared" si="339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6">
        <f t="shared" si="336"/>
        <v>44.91</v>
      </c>
      <c r="N3605" t="b">
        <v>1</v>
      </c>
      <c r="O3605" t="s">
        <v>8271</v>
      </c>
      <c r="P3605">
        <f t="shared" si="337"/>
        <v>171</v>
      </c>
      <c r="Q3605" t="str">
        <f t="shared" si="340"/>
        <v>theater</v>
      </c>
      <c r="R3605" t="str">
        <f t="shared" si="341"/>
        <v>plays</v>
      </c>
      <c r="S3605" s="10">
        <f t="shared" si="338"/>
        <v>42283.864351851851</v>
      </c>
      <c r="T3605" s="10">
        <f t="shared" si="339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6">
        <f t="shared" si="336"/>
        <v>49.06</v>
      </c>
      <c r="N3606" t="b">
        <v>1</v>
      </c>
      <c r="O3606" t="s">
        <v>8271</v>
      </c>
      <c r="P3606">
        <f t="shared" si="337"/>
        <v>113</v>
      </c>
      <c r="Q3606" t="str">
        <f t="shared" si="340"/>
        <v>theater</v>
      </c>
      <c r="R3606" t="str">
        <f t="shared" si="341"/>
        <v>plays</v>
      </c>
      <c r="S3606" s="10">
        <f t="shared" si="338"/>
        <v>42483.015694444446</v>
      </c>
      <c r="T3606" s="10">
        <f t="shared" si="339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6">
        <f t="shared" si="336"/>
        <v>30.67</v>
      </c>
      <c r="N3607" t="b">
        <v>1</v>
      </c>
      <c r="O3607" t="s">
        <v>8271</v>
      </c>
      <c r="P3607">
        <f t="shared" si="337"/>
        <v>184</v>
      </c>
      <c r="Q3607" t="str">
        <f t="shared" si="340"/>
        <v>theater</v>
      </c>
      <c r="R3607" t="str">
        <f t="shared" si="341"/>
        <v>plays</v>
      </c>
      <c r="S3607" s="10">
        <f t="shared" si="338"/>
        <v>42383.793124999997</v>
      </c>
      <c r="T3607" s="10">
        <f t="shared" si="339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6">
        <f t="shared" si="336"/>
        <v>61.06</v>
      </c>
      <c r="N3608" t="b">
        <v>1</v>
      </c>
      <c r="O3608" t="s">
        <v>8271</v>
      </c>
      <c r="P3608">
        <f t="shared" si="337"/>
        <v>130</v>
      </c>
      <c r="Q3608" t="str">
        <f t="shared" si="340"/>
        <v>theater</v>
      </c>
      <c r="R3608" t="str">
        <f t="shared" si="341"/>
        <v>plays</v>
      </c>
      <c r="S3608" s="10">
        <f t="shared" si="338"/>
        <v>42566.604826388888</v>
      </c>
      <c r="T3608" s="10">
        <f t="shared" si="339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6">
        <f t="shared" si="336"/>
        <v>29</v>
      </c>
      <c r="N3609" t="b">
        <v>1</v>
      </c>
      <c r="O3609" t="s">
        <v>8271</v>
      </c>
      <c r="P3609">
        <f t="shared" si="337"/>
        <v>105</v>
      </c>
      <c r="Q3609" t="str">
        <f t="shared" si="340"/>
        <v>theater</v>
      </c>
      <c r="R3609" t="str">
        <f t="shared" si="341"/>
        <v>plays</v>
      </c>
      <c r="S3609" s="10">
        <f t="shared" si="338"/>
        <v>42338.963912037041</v>
      </c>
      <c r="T3609" s="10">
        <f t="shared" si="339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6">
        <f t="shared" si="336"/>
        <v>29.63</v>
      </c>
      <c r="N3610" t="b">
        <v>1</v>
      </c>
      <c r="O3610" t="s">
        <v>8271</v>
      </c>
      <c r="P3610">
        <f t="shared" si="337"/>
        <v>100</v>
      </c>
      <c r="Q3610" t="str">
        <f t="shared" si="340"/>
        <v>theater</v>
      </c>
      <c r="R3610" t="str">
        <f t="shared" si="341"/>
        <v>plays</v>
      </c>
      <c r="S3610" s="10">
        <f t="shared" si="338"/>
        <v>42506.709375000006</v>
      </c>
      <c r="T3610" s="10">
        <f t="shared" si="339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6">
        <f t="shared" si="336"/>
        <v>143.1</v>
      </c>
      <c r="N3611" t="b">
        <v>1</v>
      </c>
      <c r="O3611" t="s">
        <v>8271</v>
      </c>
      <c r="P3611">
        <f t="shared" si="337"/>
        <v>153</v>
      </c>
      <c r="Q3611" t="str">
        <f t="shared" si="340"/>
        <v>theater</v>
      </c>
      <c r="R3611" t="str">
        <f t="shared" si="341"/>
        <v>plays</v>
      </c>
      <c r="S3611" s="10">
        <f t="shared" si="338"/>
        <v>42429.991724537031</v>
      </c>
      <c r="T3611" s="10">
        <f t="shared" si="339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6">
        <f t="shared" si="336"/>
        <v>52.35</v>
      </c>
      <c r="N3612" t="b">
        <v>1</v>
      </c>
      <c r="O3612" t="s">
        <v>8271</v>
      </c>
      <c r="P3612">
        <f t="shared" si="337"/>
        <v>162</v>
      </c>
      <c r="Q3612" t="str">
        <f t="shared" si="340"/>
        <v>theater</v>
      </c>
      <c r="R3612" t="str">
        <f t="shared" si="341"/>
        <v>plays</v>
      </c>
      <c r="S3612" s="10">
        <f t="shared" si="338"/>
        <v>42203.432129629626</v>
      </c>
      <c r="T3612" s="10">
        <f t="shared" si="339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6">
        <f t="shared" si="336"/>
        <v>66.67</v>
      </c>
      <c r="N3613" t="b">
        <v>1</v>
      </c>
      <c r="O3613" t="s">
        <v>8271</v>
      </c>
      <c r="P3613">
        <f t="shared" si="337"/>
        <v>136</v>
      </c>
      <c r="Q3613" t="str">
        <f t="shared" si="340"/>
        <v>theater</v>
      </c>
      <c r="R3613" t="str">
        <f t="shared" si="341"/>
        <v>plays</v>
      </c>
      <c r="S3613" s="10">
        <f t="shared" si="338"/>
        <v>42072.370381944449</v>
      </c>
      <c r="T3613" s="10">
        <f t="shared" si="339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6">
        <f t="shared" si="336"/>
        <v>126.67</v>
      </c>
      <c r="N3614" t="b">
        <v>1</v>
      </c>
      <c r="O3614" t="s">
        <v>8271</v>
      </c>
      <c r="P3614">
        <f t="shared" si="337"/>
        <v>144</v>
      </c>
      <c r="Q3614" t="str">
        <f t="shared" si="340"/>
        <v>theater</v>
      </c>
      <c r="R3614" t="str">
        <f t="shared" si="341"/>
        <v>plays</v>
      </c>
      <c r="S3614" s="10">
        <f t="shared" si="338"/>
        <v>41789.726979166669</v>
      </c>
      <c r="T3614" s="10">
        <f t="shared" si="339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6">
        <f t="shared" si="336"/>
        <v>62.5</v>
      </c>
      <c r="N3615" t="b">
        <v>1</v>
      </c>
      <c r="O3615" t="s">
        <v>8271</v>
      </c>
      <c r="P3615">
        <f t="shared" si="337"/>
        <v>100</v>
      </c>
      <c r="Q3615" t="str">
        <f t="shared" si="340"/>
        <v>theater</v>
      </c>
      <c r="R3615" t="str">
        <f t="shared" si="341"/>
        <v>plays</v>
      </c>
      <c r="S3615" s="10">
        <f t="shared" si="338"/>
        <v>41788.58997685185</v>
      </c>
      <c r="T3615" s="10">
        <f t="shared" si="339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6">
        <f t="shared" si="336"/>
        <v>35.49</v>
      </c>
      <c r="N3616" t="b">
        <v>1</v>
      </c>
      <c r="O3616" t="s">
        <v>8271</v>
      </c>
      <c r="P3616">
        <f t="shared" si="337"/>
        <v>101</v>
      </c>
      <c r="Q3616" t="str">
        <f t="shared" si="340"/>
        <v>theater</v>
      </c>
      <c r="R3616" t="str">
        <f t="shared" si="341"/>
        <v>plays</v>
      </c>
      <c r="S3616" s="10">
        <f t="shared" si="338"/>
        <v>42144.041851851856</v>
      </c>
      <c r="T3616" s="10">
        <f t="shared" si="339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6">
        <f t="shared" si="336"/>
        <v>37.08</v>
      </c>
      <c r="N3617" t="b">
        <v>1</v>
      </c>
      <c r="O3617" t="s">
        <v>8271</v>
      </c>
      <c r="P3617">
        <f t="shared" si="337"/>
        <v>107</v>
      </c>
      <c r="Q3617" t="str">
        <f t="shared" si="340"/>
        <v>theater</v>
      </c>
      <c r="R3617" t="str">
        <f t="shared" si="341"/>
        <v>plays</v>
      </c>
      <c r="S3617" s="10">
        <f t="shared" si="338"/>
        <v>42318.593703703707</v>
      </c>
      <c r="T3617" s="10">
        <f t="shared" si="339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6">
        <f t="shared" si="336"/>
        <v>69.33</v>
      </c>
      <c r="N3618" t="b">
        <v>1</v>
      </c>
      <c r="O3618" t="s">
        <v>8271</v>
      </c>
      <c r="P3618">
        <f t="shared" si="337"/>
        <v>125</v>
      </c>
      <c r="Q3618" t="str">
        <f t="shared" si="340"/>
        <v>theater</v>
      </c>
      <c r="R3618" t="str">
        <f t="shared" si="341"/>
        <v>plays</v>
      </c>
      <c r="S3618" s="10">
        <f t="shared" si="338"/>
        <v>42052.949814814812</v>
      </c>
      <c r="T3618" s="10">
        <f t="shared" si="339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6">
        <f t="shared" si="336"/>
        <v>17.25</v>
      </c>
      <c r="N3619" t="b">
        <v>1</v>
      </c>
      <c r="O3619" t="s">
        <v>8271</v>
      </c>
      <c r="P3619">
        <f t="shared" si="337"/>
        <v>119</v>
      </c>
      <c r="Q3619" t="str">
        <f t="shared" si="340"/>
        <v>theater</v>
      </c>
      <c r="R3619" t="str">
        <f t="shared" si="341"/>
        <v>plays</v>
      </c>
      <c r="S3619" s="10">
        <f t="shared" si="338"/>
        <v>42779.610289351855</v>
      </c>
      <c r="T3619" s="10">
        <f t="shared" si="339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6">
        <f t="shared" si="336"/>
        <v>36.07</v>
      </c>
      <c r="N3620" t="b">
        <v>1</v>
      </c>
      <c r="O3620" t="s">
        <v>8271</v>
      </c>
      <c r="P3620">
        <f t="shared" si="337"/>
        <v>101</v>
      </c>
      <c r="Q3620" t="str">
        <f t="shared" si="340"/>
        <v>theater</v>
      </c>
      <c r="R3620" t="str">
        <f t="shared" si="341"/>
        <v>plays</v>
      </c>
      <c r="S3620" s="10">
        <f t="shared" si="338"/>
        <v>42128.627893518518</v>
      </c>
      <c r="T3620" s="10">
        <f t="shared" si="339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6">
        <f t="shared" si="336"/>
        <v>66.47</v>
      </c>
      <c r="N3621" t="b">
        <v>1</v>
      </c>
      <c r="O3621" t="s">
        <v>8271</v>
      </c>
      <c r="P3621">
        <f t="shared" si="337"/>
        <v>113</v>
      </c>
      <c r="Q3621" t="str">
        <f t="shared" si="340"/>
        <v>theater</v>
      </c>
      <c r="R3621" t="str">
        <f t="shared" si="341"/>
        <v>plays</v>
      </c>
      <c r="S3621" s="10">
        <f t="shared" si="338"/>
        <v>42661.132245370376</v>
      </c>
      <c r="T3621" s="10">
        <f t="shared" si="339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6">
        <f t="shared" si="336"/>
        <v>56.07</v>
      </c>
      <c r="N3622" t="b">
        <v>1</v>
      </c>
      <c r="O3622" t="s">
        <v>8271</v>
      </c>
      <c r="P3622">
        <f t="shared" si="337"/>
        <v>105</v>
      </c>
      <c r="Q3622" t="str">
        <f t="shared" si="340"/>
        <v>theater</v>
      </c>
      <c r="R3622" t="str">
        <f t="shared" si="341"/>
        <v>plays</v>
      </c>
      <c r="S3622" s="10">
        <f t="shared" si="338"/>
        <v>42037.938206018516</v>
      </c>
      <c r="T3622" s="10">
        <f t="shared" si="339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6">
        <f t="shared" si="336"/>
        <v>47.03</v>
      </c>
      <c r="N3623" t="b">
        <v>1</v>
      </c>
      <c r="O3623" t="s">
        <v>8271</v>
      </c>
      <c r="P3623">
        <f t="shared" si="337"/>
        <v>110</v>
      </c>
      <c r="Q3623" t="str">
        <f t="shared" si="340"/>
        <v>theater</v>
      </c>
      <c r="R3623" t="str">
        <f t="shared" si="341"/>
        <v>plays</v>
      </c>
      <c r="S3623" s="10">
        <f t="shared" si="338"/>
        <v>42619.935694444444</v>
      </c>
      <c r="T3623" s="10">
        <f t="shared" si="339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6">
        <f t="shared" si="336"/>
        <v>47.67</v>
      </c>
      <c r="N3624" t="b">
        <v>1</v>
      </c>
      <c r="O3624" t="s">
        <v>8271</v>
      </c>
      <c r="P3624">
        <f t="shared" si="337"/>
        <v>100</v>
      </c>
      <c r="Q3624" t="str">
        <f t="shared" si="340"/>
        <v>theater</v>
      </c>
      <c r="R3624" t="str">
        <f t="shared" si="341"/>
        <v>plays</v>
      </c>
      <c r="S3624" s="10">
        <f t="shared" si="338"/>
        <v>41877.221886574072</v>
      </c>
      <c r="T3624" s="10">
        <f t="shared" si="339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6">
        <f t="shared" si="336"/>
        <v>88.24</v>
      </c>
      <c r="N3625" t="b">
        <v>1</v>
      </c>
      <c r="O3625" t="s">
        <v>8271</v>
      </c>
      <c r="P3625">
        <f t="shared" si="337"/>
        <v>120</v>
      </c>
      <c r="Q3625" t="str">
        <f t="shared" si="340"/>
        <v>theater</v>
      </c>
      <c r="R3625" t="str">
        <f t="shared" si="341"/>
        <v>plays</v>
      </c>
      <c r="S3625" s="10">
        <f t="shared" si="338"/>
        <v>41828.736921296295</v>
      </c>
      <c r="T3625" s="10">
        <f t="shared" si="339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6">
        <f t="shared" si="336"/>
        <v>80.72</v>
      </c>
      <c r="N3626" t="b">
        <v>1</v>
      </c>
      <c r="O3626" t="s">
        <v>8271</v>
      </c>
      <c r="P3626">
        <f t="shared" si="337"/>
        <v>105</v>
      </c>
      <c r="Q3626" t="str">
        <f t="shared" si="340"/>
        <v>theater</v>
      </c>
      <c r="R3626" t="str">
        <f t="shared" si="341"/>
        <v>plays</v>
      </c>
      <c r="S3626" s="10">
        <f t="shared" si="338"/>
        <v>42545.774189814809</v>
      </c>
      <c r="T3626" s="10">
        <f t="shared" si="339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6">
        <f t="shared" si="336"/>
        <v>39.49</v>
      </c>
      <c r="N3627" t="b">
        <v>1</v>
      </c>
      <c r="O3627" t="s">
        <v>8271</v>
      </c>
      <c r="P3627">
        <f t="shared" si="337"/>
        <v>103</v>
      </c>
      <c r="Q3627" t="str">
        <f t="shared" si="340"/>
        <v>theater</v>
      </c>
      <c r="R3627" t="str">
        <f t="shared" si="341"/>
        <v>plays</v>
      </c>
      <c r="S3627" s="10">
        <f t="shared" si="338"/>
        <v>42157.652511574073</v>
      </c>
      <c r="T3627" s="10">
        <f t="shared" si="339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6">
        <f t="shared" si="336"/>
        <v>84.85</v>
      </c>
      <c r="N3628" t="b">
        <v>1</v>
      </c>
      <c r="O3628" t="s">
        <v>8271</v>
      </c>
      <c r="P3628">
        <f t="shared" si="337"/>
        <v>102</v>
      </c>
      <c r="Q3628" t="str">
        <f t="shared" si="340"/>
        <v>theater</v>
      </c>
      <c r="R3628" t="str">
        <f t="shared" si="341"/>
        <v>plays</v>
      </c>
      <c r="S3628" s="10">
        <f t="shared" si="338"/>
        <v>41846.667326388888</v>
      </c>
      <c r="T3628" s="10">
        <f t="shared" si="339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6">
        <f t="shared" si="336"/>
        <v>68.97</v>
      </c>
      <c r="N3629" t="b">
        <v>1</v>
      </c>
      <c r="O3629" t="s">
        <v>8271</v>
      </c>
      <c r="P3629">
        <f t="shared" si="337"/>
        <v>100</v>
      </c>
      <c r="Q3629" t="str">
        <f t="shared" si="340"/>
        <v>theater</v>
      </c>
      <c r="R3629" t="str">
        <f t="shared" si="341"/>
        <v>plays</v>
      </c>
      <c r="S3629" s="10">
        <f t="shared" si="338"/>
        <v>42460.741747685184</v>
      </c>
      <c r="T3629" s="10">
        <f t="shared" si="339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6" t="e">
        <f t="shared" si="336"/>
        <v>#DIV/0!</v>
      </c>
      <c r="N3630" t="b">
        <v>0</v>
      </c>
      <c r="O3630" t="s">
        <v>8305</v>
      </c>
      <c r="P3630">
        <f t="shared" si="337"/>
        <v>0</v>
      </c>
      <c r="Q3630" t="str">
        <f t="shared" si="340"/>
        <v>theater</v>
      </c>
      <c r="R3630" t="str">
        <f t="shared" si="341"/>
        <v>musical</v>
      </c>
      <c r="S3630" s="10">
        <f t="shared" si="338"/>
        <v>42291.833287037036</v>
      </c>
      <c r="T3630" s="10">
        <f t="shared" si="339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6">
        <f t="shared" si="336"/>
        <v>1</v>
      </c>
      <c r="N3631" t="b">
        <v>0</v>
      </c>
      <c r="O3631" t="s">
        <v>8305</v>
      </c>
      <c r="P3631">
        <f t="shared" si="337"/>
        <v>0</v>
      </c>
      <c r="Q3631" t="str">
        <f t="shared" si="340"/>
        <v>theater</v>
      </c>
      <c r="R3631" t="str">
        <f t="shared" si="341"/>
        <v>musical</v>
      </c>
      <c r="S3631" s="10">
        <f t="shared" si="338"/>
        <v>42437.094490740739</v>
      </c>
      <c r="T3631" s="10">
        <f t="shared" si="339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6">
        <f t="shared" si="336"/>
        <v>1</v>
      </c>
      <c r="N3632" t="b">
        <v>0</v>
      </c>
      <c r="O3632" t="s">
        <v>8305</v>
      </c>
      <c r="P3632">
        <f t="shared" si="337"/>
        <v>0</v>
      </c>
      <c r="Q3632" t="str">
        <f t="shared" si="340"/>
        <v>theater</v>
      </c>
      <c r="R3632" t="str">
        <f t="shared" si="341"/>
        <v>musical</v>
      </c>
      <c r="S3632" s="10">
        <f t="shared" si="338"/>
        <v>41942.84710648148</v>
      </c>
      <c r="T3632" s="10">
        <f t="shared" si="339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6">
        <f t="shared" si="336"/>
        <v>147.88</v>
      </c>
      <c r="N3633" t="b">
        <v>0</v>
      </c>
      <c r="O3633" t="s">
        <v>8305</v>
      </c>
      <c r="P3633">
        <f t="shared" si="337"/>
        <v>51</v>
      </c>
      <c r="Q3633" t="str">
        <f t="shared" si="340"/>
        <v>theater</v>
      </c>
      <c r="R3633" t="str">
        <f t="shared" si="341"/>
        <v>musical</v>
      </c>
      <c r="S3633" s="10">
        <f t="shared" si="338"/>
        <v>41880.753437499996</v>
      </c>
      <c r="T3633" s="10">
        <f t="shared" si="339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6">
        <f t="shared" si="336"/>
        <v>100</v>
      </c>
      <c r="N3634" t="b">
        <v>0</v>
      </c>
      <c r="O3634" t="s">
        <v>8305</v>
      </c>
      <c r="P3634">
        <f t="shared" si="337"/>
        <v>20</v>
      </c>
      <c r="Q3634" t="str">
        <f t="shared" si="340"/>
        <v>theater</v>
      </c>
      <c r="R3634" t="str">
        <f t="shared" si="341"/>
        <v>musical</v>
      </c>
      <c r="S3634" s="10">
        <f t="shared" si="338"/>
        <v>41946.936909722222</v>
      </c>
      <c r="T3634" s="10">
        <f t="shared" si="339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6">
        <f t="shared" si="336"/>
        <v>56.84</v>
      </c>
      <c r="N3635" t="b">
        <v>0</v>
      </c>
      <c r="O3635" t="s">
        <v>8305</v>
      </c>
      <c r="P3635">
        <f t="shared" si="337"/>
        <v>35</v>
      </c>
      <c r="Q3635" t="str">
        <f t="shared" si="340"/>
        <v>theater</v>
      </c>
      <c r="R3635" t="str">
        <f t="shared" si="341"/>
        <v>musical</v>
      </c>
      <c r="S3635" s="10">
        <f t="shared" si="338"/>
        <v>42649.623460648145</v>
      </c>
      <c r="T3635" s="10">
        <f t="shared" si="339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6">
        <f t="shared" si="336"/>
        <v>176.94</v>
      </c>
      <c r="N3636" t="b">
        <v>0</v>
      </c>
      <c r="O3636" t="s">
        <v>8305</v>
      </c>
      <c r="P3636">
        <f t="shared" si="337"/>
        <v>4</v>
      </c>
      <c r="Q3636" t="str">
        <f t="shared" si="340"/>
        <v>theater</v>
      </c>
      <c r="R3636" t="str">
        <f t="shared" si="341"/>
        <v>musical</v>
      </c>
      <c r="S3636" s="10">
        <f t="shared" si="338"/>
        <v>42701.166365740741</v>
      </c>
      <c r="T3636" s="10">
        <f t="shared" si="339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6">
        <f t="shared" si="336"/>
        <v>127.6</v>
      </c>
      <c r="N3637" t="b">
        <v>0</v>
      </c>
      <c r="O3637" t="s">
        <v>8305</v>
      </c>
      <c r="P3637">
        <f t="shared" si="337"/>
        <v>36</v>
      </c>
      <c r="Q3637" t="str">
        <f t="shared" si="340"/>
        <v>theater</v>
      </c>
      <c r="R3637" t="str">
        <f t="shared" si="341"/>
        <v>musical</v>
      </c>
      <c r="S3637" s="10">
        <f t="shared" si="338"/>
        <v>42450.88282407407</v>
      </c>
      <c r="T3637" s="10">
        <f t="shared" si="339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6" t="e">
        <f t="shared" si="336"/>
        <v>#DIV/0!</v>
      </c>
      <c r="N3638" t="b">
        <v>0</v>
      </c>
      <c r="O3638" t="s">
        <v>8305</v>
      </c>
      <c r="P3638">
        <f t="shared" si="337"/>
        <v>0</v>
      </c>
      <c r="Q3638" t="str">
        <f t="shared" si="340"/>
        <v>theater</v>
      </c>
      <c r="R3638" t="str">
        <f t="shared" si="341"/>
        <v>musical</v>
      </c>
      <c r="S3638" s="10">
        <f t="shared" si="338"/>
        <v>42226.694780092599</v>
      </c>
      <c r="T3638" s="10">
        <f t="shared" si="339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6">
        <f t="shared" si="336"/>
        <v>66.14</v>
      </c>
      <c r="N3639" t="b">
        <v>0</v>
      </c>
      <c r="O3639" t="s">
        <v>8305</v>
      </c>
      <c r="P3639">
        <f t="shared" si="337"/>
        <v>31</v>
      </c>
      <c r="Q3639" t="str">
        <f t="shared" si="340"/>
        <v>theater</v>
      </c>
      <c r="R3639" t="str">
        <f t="shared" si="341"/>
        <v>musical</v>
      </c>
      <c r="S3639" s="10">
        <f t="shared" si="338"/>
        <v>41975.700636574074</v>
      </c>
      <c r="T3639" s="10">
        <f t="shared" si="339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6">
        <f t="shared" si="336"/>
        <v>108</v>
      </c>
      <c r="N3640" t="b">
        <v>0</v>
      </c>
      <c r="O3640" t="s">
        <v>8305</v>
      </c>
      <c r="P3640">
        <f t="shared" si="337"/>
        <v>7</v>
      </c>
      <c r="Q3640" t="str">
        <f t="shared" si="340"/>
        <v>theater</v>
      </c>
      <c r="R3640" t="str">
        <f t="shared" si="341"/>
        <v>musical</v>
      </c>
      <c r="S3640" s="10">
        <f t="shared" si="338"/>
        <v>42053.672824074078</v>
      </c>
      <c r="T3640" s="10">
        <f t="shared" si="339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6">
        <f t="shared" si="336"/>
        <v>1</v>
      </c>
      <c r="N3641" t="b">
        <v>0</v>
      </c>
      <c r="O3641" t="s">
        <v>8305</v>
      </c>
      <c r="P3641">
        <f t="shared" si="337"/>
        <v>0</v>
      </c>
      <c r="Q3641" t="str">
        <f t="shared" si="340"/>
        <v>theater</v>
      </c>
      <c r="R3641" t="str">
        <f t="shared" si="341"/>
        <v>musical</v>
      </c>
      <c r="S3641" s="10">
        <f t="shared" si="338"/>
        <v>42590.677152777775</v>
      </c>
      <c r="T3641" s="10">
        <f t="shared" si="339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6">
        <f t="shared" si="336"/>
        <v>18.329999999999998</v>
      </c>
      <c r="N3642" t="b">
        <v>0</v>
      </c>
      <c r="O3642" t="s">
        <v>8305</v>
      </c>
      <c r="P3642">
        <f t="shared" si="337"/>
        <v>6</v>
      </c>
      <c r="Q3642" t="str">
        <f t="shared" si="340"/>
        <v>theater</v>
      </c>
      <c r="R3642" t="str">
        <f t="shared" si="341"/>
        <v>musical</v>
      </c>
      <c r="S3642" s="10">
        <f t="shared" si="338"/>
        <v>42104.781597222223</v>
      </c>
      <c r="T3642" s="10">
        <f t="shared" si="339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6" t="e">
        <f t="shared" si="336"/>
        <v>#DIV/0!</v>
      </c>
      <c r="N3643" t="b">
        <v>0</v>
      </c>
      <c r="O3643" t="s">
        <v>8305</v>
      </c>
      <c r="P3643">
        <f t="shared" si="337"/>
        <v>0</v>
      </c>
      <c r="Q3643" t="str">
        <f t="shared" si="340"/>
        <v>theater</v>
      </c>
      <c r="R3643" t="str">
        <f t="shared" si="341"/>
        <v>musical</v>
      </c>
      <c r="S3643" s="10">
        <f t="shared" si="338"/>
        <v>41899.627071759263</v>
      </c>
      <c r="T3643" s="10">
        <f t="shared" si="339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6">
        <f t="shared" si="336"/>
        <v>7.5</v>
      </c>
      <c r="N3644" t="b">
        <v>0</v>
      </c>
      <c r="O3644" t="s">
        <v>8305</v>
      </c>
      <c r="P3644">
        <f t="shared" si="337"/>
        <v>2</v>
      </c>
      <c r="Q3644" t="str">
        <f t="shared" si="340"/>
        <v>theater</v>
      </c>
      <c r="R3644" t="str">
        <f t="shared" si="341"/>
        <v>musical</v>
      </c>
      <c r="S3644" s="10">
        <f t="shared" si="338"/>
        <v>42297.816284722227</v>
      </c>
      <c r="T3644" s="10">
        <f t="shared" si="339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6" t="e">
        <f t="shared" si="336"/>
        <v>#DIV/0!</v>
      </c>
      <c r="N3645" t="b">
        <v>0</v>
      </c>
      <c r="O3645" t="s">
        <v>8305</v>
      </c>
      <c r="P3645">
        <f t="shared" si="337"/>
        <v>0</v>
      </c>
      <c r="Q3645" t="str">
        <f t="shared" si="340"/>
        <v>theater</v>
      </c>
      <c r="R3645" t="str">
        <f t="shared" si="341"/>
        <v>musical</v>
      </c>
      <c r="S3645" s="10">
        <f t="shared" si="338"/>
        <v>42285.143969907411</v>
      </c>
      <c r="T3645" s="10">
        <f t="shared" si="339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6">
        <f t="shared" si="336"/>
        <v>68.42</v>
      </c>
      <c r="N3646" t="b">
        <v>0</v>
      </c>
      <c r="O3646" t="s">
        <v>8305</v>
      </c>
      <c r="P3646">
        <f t="shared" si="337"/>
        <v>16</v>
      </c>
      <c r="Q3646" t="str">
        <f t="shared" si="340"/>
        <v>theater</v>
      </c>
      <c r="R3646" t="str">
        <f t="shared" si="341"/>
        <v>musical</v>
      </c>
      <c r="S3646" s="10">
        <f t="shared" si="338"/>
        <v>42409.241747685184</v>
      </c>
      <c r="T3646" s="10">
        <f t="shared" si="339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6">
        <f t="shared" si="336"/>
        <v>1</v>
      </c>
      <c r="N3647" t="b">
        <v>0</v>
      </c>
      <c r="O3647" t="s">
        <v>8305</v>
      </c>
      <c r="P3647">
        <f t="shared" si="337"/>
        <v>0</v>
      </c>
      <c r="Q3647" t="str">
        <f t="shared" si="340"/>
        <v>theater</v>
      </c>
      <c r="R3647" t="str">
        <f t="shared" si="341"/>
        <v>musical</v>
      </c>
      <c r="S3647" s="10">
        <f t="shared" si="338"/>
        <v>42665.970347222217</v>
      </c>
      <c r="T3647" s="10">
        <f t="shared" si="339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6">
        <f t="shared" si="336"/>
        <v>60.13</v>
      </c>
      <c r="N3648" t="b">
        <v>0</v>
      </c>
      <c r="O3648" t="s">
        <v>8305</v>
      </c>
      <c r="P3648">
        <f t="shared" si="337"/>
        <v>5</v>
      </c>
      <c r="Q3648" t="str">
        <f t="shared" si="340"/>
        <v>theater</v>
      </c>
      <c r="R3648" t="str">
        <f t="shared" si="341"/>
        <v>musical</v>
      </c>
      <c r="S3648" s="10">
        <f t="shared" si="338"/>
        <v>42140.421319444446</v>
      </c>
      <c r="T3648" s="10">
        <f t="shared" si="339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6">
        <f t="shared" si="336"/>
        <v>15</v>
      </c>
      <c r="N3649" t="b">
        <v>0</v>
      </c>
      <c r="O3649" t="s">
        <v>8305</v>
      </c>
      <c r="P3649">
        <f t="shared" si="337"/>
        <v>6</v>
      </c>
      <c r="Q3649" t="str">
        <f t="shared" si="340"/>
        <v>theater</v>
      </c>
      <c r="R3649" t="str">
        <f t="shared" si="341"/>
        <v>musical</v>
      </c>
      <c r="S3649" s="10">
        <f t="shared" si="338"/>
        <v>42598.749155092592</v>
      </c>
      <c r="T3649" s="10">
        <f t="shared" si="339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6">
        <f t="shared" ref="M3650:M3713" si="342">ROUND(SUM(E3650/L3650),2)</f>
        <v>550.04</v>
      </c>
      <c r="N3650" t="b">
        <v>1</v>
      </c>
      <c r="O3650" t="s">
        <v>8271</v>
      </c>
      <c r="P3650">
        <f t="shared" ref="P3650:P3713" si="343">+ROUND(SUM(E3650/D3650)*100,0)</f>
        <v>100</v>
      </c>
      <c r="Q3650" t="str">
        <f t="shared" si="340"/>
        <v>theater</v>
      </c>
      <c r="R3650" t="str">
        <f t="shared" si="341"/>
        <v>plays</v>
      </c>
      <c r="S3650" s="10">
        <f t="shared" ref="S3650:S3713" si="344">(((J3650/60)/60)/24)+DATE(1970,1,1)</f>
        <v>41887.292187500003</v>
      </c>
      <c r="T3650" s="10">
        <f t="shared" ref="T3650:T3713" si="345"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6">
        <f t="shared" si="342"/>
        <v>97.5</v>
      </c>
      <c r="N3651" t="b">
        <v>1</v>
      </c>
      <c r="O3651" t="s">
        <v>8271</v>
      </c>
      <c r="P3651">
        <f t="shared" si="343"/>
        <v>104</v>
      </c>
      <c r="Q3651" t="str">
        <f t="shared" ref="Q3651:Q3714" si="346">LEFT(O3651,FIND("/",O3651)-1)</f>
        <v>theater</v>
      </c>
      <c r="R3651" t="str">
        <f t="shared" ref="R3651:R3714" si="347">RIGHT(O3651,LEN(O3651)-FIND("/",O3651))</f>
        <v>plays</v>
      </c>
      <c r="S3651" s="10">
        <f t="shared" si="344"/>
        <v>41780.712893518517</v>
      </c>
      <c r="T3651" s="10">
        <f t="shared" si="345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6">
        <f t="shared" si="342"/>
        <v>29.41</v>
      </c>
      <c r="N3652" t="b">
        <v>1</v>
      </c>
      <c r="O3652" t="s">
        <v>8271</v>
      </c>
      <c r="P3652">
        <f t="shared" si="343"/>
        <v>100</v>
      </c>
      <c r="Q3652" t="str">
        <f t="shared" si="346"/>
        <v>theater</v>
      </c>
      <c r="R3652" t="str">
        <f t="shared" si="347"/>
        <v>plays</v>
      </c>
      <c r="S3652" s="10">
        <f t="shared" si="344"/>
        <v>42381.478981481487</v>
      </c>
      <c r="T3652" s="10">
        <f t="shared" si="345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6">
        <f t="shared" si="342"/>
        <v>57.78</v>
      </c>
      <c r="N3653" t="b">
        <v>1</v>
      </c>
      <c r="O3653" t="s">
        <v>8271</v>
      </c>
      <c r="P3653">
        <f t="shared" si="343"/>
        <v>104</v>
      </c>
      <c r="Q3653" t="str">
        <f t="shared" si="346"/>
        <v>theater</v>
      </c>
      <c r="R3653" t="str">
        <f t="shared" si="347"/>
        <v>plays</v>
      </c>
      <c r="S3653" s="10">
        <f t="shared" si="344"/>
        <v>41828.646319444444</v>
      </c>
      <c r="T3653" s="10">
        <f t="shared" si="345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6">
        <f t="shared" si="342"/>
        <v>44.24</v>
      </c>
      <c r="N3654" t="b">
        <v>1</v>
      </c>
      <c r="O3654" t="s">
        <v>8271</v>
      </c>
      <c r="P3654">
        <f t="shared" si="343"/>
        <v>251</v>
      </c>
      <c r="Q3654" t="str">
        <f t="shared" si="346"/>
        <v>theater</v>
      </c>
      <c r="R3654" t="str">
        <f t="shared" si="347"/>
        <v>plays</v>
      </c>
      <c r="S3654" s="10">
        <f t="shared" si="344"/>
        <v>42596.644699074073</v>
      </c>
      <c r="T3654" s="10">
        <f t="shared" si="345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6">
        <f t="shared" si="342"/>
        <v>60.91</v>
      </c>
      <c r="N3655" t="b">
        <v>1</v>
      </c>
      <c r="O3655" t="s">
        <v>8271</v>
      </c>
      <c r="P3655">
        <f t="shared" si="343"/>
        <v>101</v>
      </c>
      <c r="Q3655" t="str">
        <f t="shared" si="346"/>
        <v>theater</v>
      </c>
      <c r="R3655" t="str">
        <f t="shared" si="347"/>
        <v>plays</v>
      </c>
      <c r="S3655" s="10">
        <f t="shared" si="344"/>
        <v>42191.363506944443</v>
      </c>
      <c r="T3655" s="10">
        <f t="shared" si="345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6">
        <f t="shared" si="342"/>
        <v>68.84</v>
      </c>
      <c r="N3656" t="b">
        <v>1</v>
      </c>
      <c r="O3656" t="s">
        <v>8271</v>
      </c>
      <c r="P3656">
        <f t="shared" si="343"/>
        <v>174</v>
      </c>
      <c r="Q3656" t="str">
        <f t="shared" si="346"/>
        <v>theater</v>
      </c>
      <c r="R3656" t="str">
        <f t="shared" si="347"/>
        <v>plays</v>
      </c>
      <c r="S3656" s="10">
        <f t="shared" si="344"/>
        <v>42440.416504629626</v>
      </c>
      <c r="T3656" s="10">
        <f t="shared" si="345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6">
        <f t="shared" si="342"/>
        <v>73.58</v>
      </c>
      <c r="N3657" t="b">
        <v>1</v>
      </c>
      <c r="O3657" t="s">
        <v>8271</v>
      </c>
      <c r="P3657">
        <f t="shared" si="343"/>
        <v>116</v>
      </c>
      <c r="Q3657" t="str">
        <f t="shared" si="346"/>
        <v>theater</v>
      </c>
      <c r="R3657" t="str">
        <f t="shared" si="347"/>
        <v>plays</v>
      </c>
      <c r="S3657" s="10">
        <f t="shared" si="344"/>
        <v>42173.803217592591</v>
      </c>
      <c r="T3657" s="10">
        <f t="shared" si="345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6">
        <f t="shared" si="342"/>
        <v>115.02</v>
      </c>
      <c r="N3658" t="b">
        <v>1</v>
      </c>
      <c r="O3658" t="s">
        <v>8271</v>
      </c>
      <c r="P3658">
        <f t="shared" si="343"/>
        <v>106</v>
      </c>
      <c r="Q3658" t="str">
        <f t="shared" si="346"/>
        <v>theater</v>
      </c>
      <c r="R3658" t="str">
        <f t="shared" si="347"/>
        <v>plays</v>
      </c>
      <c r="S3658" s="10">
        <f t="shared" si="344"/>
        <v>42737.910138888896</v>
      </c>
      <c r="T3658" s="10">
        <f t="shared" si="345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6">
        <f t="shared" si="342"/>
        <v>110.75</v>
      </c>
      <c r="N3659" t="b">
        <v>1</v>
      </c>
      <c r="O3659" t="s">
        <v>8271</v>
      </c>
      <c r="P3659">
        <f t="shared" si="343"/>
        <v>111</v>
      </c>
      <c r="Q3659" t="str">
        <f t="shared" si="346"/>
        <v>theater</v>
      </c>
      <c r="R3659" t="str">
        <f t="shared" si="347"/>
        <v>plays</v>
      </c>
      <c r="S3659" s="10">
        <f t="shared" si="344"/>
        <v>42499.629849537043</v>
      </c>
      <c r="T3659" s="10">
        <f t="shared" si="345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6">
        <f t="shared" si="342"/>
        <v>75.5</v>
      </c>
      <c r="N3660" t="b">
        <v>1</v>
      </c>
      <c r="O3660" t="s">
        <v>8271</v>
      </c>
      <c r="P3660">
        <f t="shared" si="343"/>
        <v>101</v>
      </c>
      <c r="Q3660" t="str">
        <f t="shared" si="346"/>
        <v>theater</v>
      </c>
      <c r="R3660" t="str">
        <f t="shared" si="347"/>
        <v>plays</v>
      </c>
      <c r="S3660" s="10">
        <f t="shared" si="344"/>
        <v>41775.858564814815</v>
      </c>
      <c r="T3660" s="10">
        <f t="shared" si="345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6">
        <f t="shared" si="342"/>
        <v>235.46</v>
      </c>
      <c r="N3661" t="b">
        <v>1</v>
      </c>
      <c r="O3661" t="s">
        <v>8271</v>
      </c>
      <c r="P3661">
        <f t="shared" si="343"/>
        <v>102</v>
      </c>
      <c r="Q3661" t="str">
        <f t="shared" si="346"/>
        <v>theater</v>
      </c>
      <c r="R3661" t="str">
        <f t="shared" si="347"/>
        <v>plays</v>
      </c>
      <c r="S3661" s="10">
        <f t="shared" si="344"/>
        <v>42055.277199074073</v>
      </c>
      <c r="T3661" s="10">
        <f t="shared" si="345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6">
        <f t="shared" si="342"/>
        <v>11.36</v>
      </c>
      <c r="N3662" t="b">
        <v>1</v>
      </c>
      <c r="O3662" t="s">
        <v>8271</v>
      </c>
      <c r="P3662">
        <f t="shared" si="343"/>
        <v>100</v>
      </c>
      <c r="Q3662" t="str">
        <f t="shared" si="346"/>
        <v>theater</v>
      </c>
      <c r="R3662" t="str">
        <f t="shared" si="347"/>
        <v>plays</v>
      </c>
      <c r="S3662" s="10">
        <f t="shared" si="344"/>
        <v>41971.881076388891</v>
      </c>
      <c r="T3662" s="10">
        <f t="shared" si="345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6">
        <f t="shared" si="342"/>
        <v>92.5</v>
      </c>
      <c r="N3663" t="b">
        <v>1</v>
      </c>
      <c r="O3663" t="s">
        <v>8271</v>
      </c>
      <c r="P3663">
        <f t="shared" si="343"/>
        <v>111</v>
      </c>
      <c r="Q3663" t="str">
        <f t="shared" si="346"/>
        <v>theater</v>
      </c>
      <c r="R3663" t="str">
        <f t="shared" si="347"/>
        <v>plays</v>
      </c>
      <c r="S3663" s="10">
        <f t="shared" si="344"/>
        <v>42447.896666666667</v>
      </c>
      <c r="T3663" s="10">
        <f t="shared" si="345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6">
        <f t="shared" si="342"/>
        <v>202.85</v>
      </c>
      <c r="N3664" t="b">
        <v>1</v>
      </c>
      <c r="O3664" t="s">
        <v>8271</v>
      </c>
      <c r="P3664">
        <f t="shared" si="343"/>
        <v>101</v>
      </c>
      <c r="Q3664" t="str">
        <f t="shared" si="346"/>
        <v>theater</v>
      </c>
      <c r="R3664" t="str">
        <f t="shared" si="347"/>
        <v>plays</v>
      </c>
      <c r="S3664" s="10">
        <f t="shared" si="344"/>
        <v>42064.220069444447</v>
      </c>
      <c r="T3664" s="10">
        <f t="shared" si="345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6">
        <f t="shared" si="342"/>
        <v>26</v>
      </c>
      <c r="N3665" t="b">
        <v>1</v>
      </c>
      <c r="O3665" t="s">
        <v>8271</v>
      </c>
      <c r="P3665">
        <f t="shared" si="343"/>
        <v>104</v>
      </c>
      <c r="Q3665" t="str">
        <f t="shared" si="346"/>
        <v>theater</v>
      </c>
      <c r="R3665" t="str">
        <f t="shared" si="347"/>
        <v>plays</v>
      </c>
      <c r="S3665" s="10">
        <f t="shared" si="344"/>
        <v>42665.451736111107</v>
      </c>
      <c r="T3665" s="10">
        <f t="shared" si="345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6">
        <f t="shared" si="342"/>
        <v>46.05</v>
      </c>
      <c r="N3666" t="b">
        <v>1</v>
      </c>
      <c r="O3666" t="s">
        <v>8271</v>
      </c>
      <c r="P3666">
        <f t="shared" si="343"/>
        <v>109</v>
      </c>
      <c r="Q3666" t="str">
        <f t="shared" si="346"/>
        <v>theater</v>
      </c>
      <c r="R3666" t="str">
        <f t="shared" si="347"/>
        <v>plays</v>
      </c>
      <c r="S3666" s="10">
        <f t="shared" si="344"/>
        <v>42523.248715277776</v>
      </c>
      <c r="T3666" s="10">
        <f t="shared" si="345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6">
        <f t="shared" si="342"/>
        <v>51</v>
      </c>
      <c r="N3667" t="b">
        <v>1</v>
      </c>
      <c r="O3667" t="s">
        <v>8271</v>
      </c>
      <c r="P3667">
        <f t="shared" si="343"/>
        <v>115</v>
      </c>
      <c r="Q3667" t="str">
        <f t="shared" si="346"/>
        <v>theater</v>
      </c>
      <c r="R3667" t="str">
        <f t="shared" si="347"/>
        <v>plays</v>
      </c>
      <c r="S3667" s="10">
        <f t="shared" si="344"/>
        <v>42294.808124999996</v>
      </c>
      <c r="T3667" s="10">
        <f t="shared" si="345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6">
        <f t="shared" si="342"/>
        <v>31.58</v>
      </c>
      <c r="N3668" t="b">
        <v>1</v>
      </c>
      <c r="O3668" t="s">
        <v>8271</v>
      </c>
      <c r="P3668">
        <f t="shared" si="343"/>
        <v>100</v>
      </c>
      <c r="Q3668" t="str">
        <f t="shared" si="346"/>
        <v>theater</v>
      </c>
      <c r="R3668" t="str">
        <f t="shared" si="347"/>
        <v>plays</v>
      </c>
      <c r="S3668" s="10">
        <f t="shared" si="344"/>
        <v>41822.90488425926</v>
      </c>
      <c r="T3668" s="10">
        <f t="shared" si="345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6">
        <f t="shared" si="342"/>
        <v>53.36</v>
      </c>
      <c r="N3669" t="b">
        <v>1</v>
      </c>
      <c r="O3669" t="s">
        <v>8271</v>
      </c>
      <c r="P3669">
        <f t="shared" si="343"/>
        <v>103</v>
      </c>
      <c r="Q3669" t="str">
        <f t="shared" si="346"/>
        <v>theater</v>
      </c>
      <c r="R3669" t="str">
        <f t="shared" si="347"/>
        <v>plays</v>
      </c>
      <c r="S3669" s="10">
        <f t="shared" si="344"/>
        <v>42173.970127314817</v>
      </c>
      <c r="T3669" s="10">
        <f t="shared" si="345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6">
        <f t="shared" si="342"/>
        <v>36.96</v>
      </c>
      <c r="N3670" t="b">
        <v>1</v>
      </c>
      <c r="O3670" t="s">
        <v>8271</v>
      </c>
      <c r="P3670">
        <f t="shared" si="343"/>
        <v>104</v>
      </c>
      <c r="Q3670" t="str">
        <f t="shared" si="346"/>
        <v>theater</v>
      </c>
      <c r="R3670" t="str">
        <f t="shared" si="347"/>
        <v>plays</v>
      </c>
      <c r="S3670" s="10">
        <f t="shared" si="344"/>
        <v>42185.556157407409</v>
      </c>
      <c r="T3670" s="10">
        <f t="shared" si="345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6">
        <f t="shared" si="342"/>
        <v>81.290000000000006</v>
      </c>
      <c r="N3671" t="b">
        <v>1</v>
      </c>
      <c r="O3671" t="s">
        <v>8271</v>
      </c>
      <c r="P3671">
        <f t="shared" si="343"/>
        <v>138</v>
      </c>
      <c r="Q3671" t="str">
        <f t="shared" si="346"/>
        <v>theater</v>
      </c>
      <c r="R3671" t="str">
        <f t="shared" si="347"/>
        <v>plays</v>
      </c>
      <c r="S3671" s="10">
        <f t="shared" si="344"/>
        <v>42136.675196759257</v>
      </c>
      <c r="T3671" s="10">
        <f t="shared" si="345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6">
        <f t="shared" si="342"/>
        <v>20.079999999999998</v>
      </c>
      <c r="N3672" t="b">
        <v>1</v>
      </c>
      <c r="O3672" t="s">
        <v>8271</v>
      </c>
      <c r="P3672">
        <f t="shared" si="343"/>
        <v>110</v>
      </c>
      <c r="Q3672" t="str">
        <f t="shared" si="346"/>
        <v>theater</v>
      </c>
      <c r="R3672" t="str">
        <f t="shared" si="347"/>
        <v>plays</v>
      </c>
      <c r="S3672" s="10">
        <f t="shared" si="344"/>
        <v>42142.514016203699</v>
      </c>
      <c r="T3672" s="10">
        <f t="shared" si="345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6">
        <f t="shared" si="342"/>
        <v>88.25</v>
      </c>
      <c r="N3673" t="b">
        <v>1</v>
      </c>
      <c r="O3673" t="s">
        <v>8271</v>
      </c>
      <c r="P3673">
        <f t="shared" si="343"/>
        <v>101</v>
      </c>
      <c r="Q3673" t="str">
        <f t="shared" si="346"/>
        <v>theater</v>
      </c>
      <c r="R3673" t="str">
        <f t="shared" si="347"/>
        <v>plays</v>
      </c>
      <c r="S3673" s="10">
        <f t="shared" si="344"/>
        <v>41820.62809027778</v>
      </c>
      <c r="T3673" s="10">
        <f t="shared" si="345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6">
        <f t="shared" si="342"/>
        <v>53.44</v>
      </c>
      <c r="N3674" t="b">
        <v>1</v>
      </c>
      <c r="O3674" t="s">
        <v>8271</v>
      </c>
      <c r="P3674">
        <f t="shared" si="343"/>
        <v>102</v>
      </c>
      <c r="Q3674" t="str">
        <f t="shared" si="346"/>
        <v>theater</v>
      </c>
      <c r="R3674" t="str">
        <f t="shared" si="347"/>
        <v>plays</v>
      </c>
      <c r="S3674" s="10">
        <f t="shared" si="344"/>
        <v>41878.946574074071</v>
      </c>
      <c r="T3674" s="10">
        <f t="shared" si="345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6">
        <f t="shared" si="342"/>
        <v>39.869999999999997</v>
      </c>
      <c r="N3675" t="b">
        <v>1</v>
      </c>
      <c r="O3675" t="s">
        <v>8271</v>
      </c>
      <c r="P3675">
        <f t="shared" si="343"/>
        <v>114</v>
      </c>
      <c r="Q3675" t="str">
        <f t="shared" si="346"/>
        <v>theater</v>
      </c>
      <c r="R3675" t="str">
        <f t="shared" si="347"/>
        <v>plays</v>
      </c>
      <c r="S3675" s="10">
        <f t="shared" si="344"/>
        <v>41914.295104166667</v>
      </c>
      <c r="T3675" s="10">
        <f t="shared" si="34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6">
        <f t="shared" si="342"/>
        <v>145.16</v>
      </c>
      <c r="N3676" t="b">
        <v>1</v>
      </c>
      <c r="O3676" t="s">
        <v>8271</v>
      </c>
      <c r="P3676">
        <f t="shared" si="343"/>
        <v>100</v>
      </c>
      <c r="Q3676" t="str">
        <f t="shared" si="346"/>
        <v>theater</v>
      </c>
      <c r="R3676" t="str">
        <f t="shared" si="347"/>
        <v>plays</v>
      </c>
      <c r="S3676" s="10">
        <f t="shared" si="344"/>
        <v>42556.873020833329</v>
      </c>
      <c r="T3676" s="10">
        <f t="shared" si="345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6">
        <f t="shared" si="342"/>
        <v>23.33</v>
      </c>
      <c r="N3677" t="b">
        <v>1</v>
      </c>
      <c r="O3677" t="s">
        <v>8271</v>
      </c>
      <c r="P3677">
        <f t="shared" si="343"/>
        <v>140</v>
      </c>
      <c r="Q3677" t="str">
        <f t="shared" si="346"/>
        <v>theater</v>
      </c>
      <c r="R3677" t="str">
        <f t="shared" si="347"/>
        <v>plays</v>
      </c>
      <c r="S3677" s="10">
        <f t="shared" si="344"/>
        <v>42493.597013888888</v>
      </c>
      <c r="T3677" s="10">
        <f t="shared" si="345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6">
        <f t="shared" si="342"/>
        <v>64.38</v>
      </c>
      <c r="N3678" t="b">
        <v>1</v>
      </c>
      <c r="O3678" t="s">
        <v>8271</v>
      </c>
      <c r="P3678">
        <f t="shared" si="343"/>
        <v>129</v>
      </c>
      <c r="Q3678" t="str">
        <f t="shared" si="346"/>
        <v>theater</v>
      </c>
      <c r="R3678" t="str">
        <f t="shared" si="347"/>
        <v>plays</v>
      </c>
      <c r="S3678" s="10">
        <f t="shared" si="344"/>
        <v>41876.815787037034</v>
      </c>
      <c r="T3678" s="10">
        <f t="shared" si="345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6">
        <f t="shared" si="342"/>
        <v>62.05</v>
      </c>
      <c r="N3679" t="b">
        <v>1</v>
      </c>
      <c r="O3679" t="s">
        <v>8271</v>
      </c>
      <c r="P3679">
        <f t="shared" si="343"/>
        <v>103</v>
      </c>
      <c r="Q3679" t="str">
        <f t="shared" si="346"/>
        <v>theater</v>
      </c>
      <c r="R3679" t="str">
        <f t="shared" si="347"/>
        <v>plays</v>
      </c>
      <c r="S3679" s="10">
        <f t="shared" si="344"/>
        <v>41802.574282407404</v>
      </c>
      <c r="T3679" s="10">
        <f t="shared" si="345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6">
        <f t="shared" si="342"/>
        <v>66.13</v>
      </c>
      <c r="N3680" t="b">
        <v>1</v>
      </c>
      <c r="O3680" t="s">
        <v>8271</v>
      </c>
      <c r="P3680">
        <f t="shared" si="343"/>
        <v>103</v>
      </c>
      <c r="Q3680" t="str">
        <f t="shared" si="346"/>
        <v>theater</v>
      </c>
      <c r="R3680" t="str">
        <f t="shared" si="347"/>
        <v>plays</v>
      </c>
      <c r="S3680" s="10">
        <f t="shared" si="344"/>
        <v>42120.531226851846</v>
      </c>
      <c r="T3680" s="10">
        <f t="shared" si="345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6">
        <f t="shared" si="342"/>
        <v>73.400000000000006</v>
      </c>
      <c r="N3681" t="b">
        <v>1</v>
      </c>
      <c r="O3681" t="s">
        <v>8271</v>
      </c>
      <c r="P3681">
        <f t="shared" si="343"/>
        <v>110</v>
      </c>
      <c r="Q3681" t="str">
        <f t="shared" si="346"/>
        <v>theater</v>
      </c>
      <c r="R3681" t="str">
        <f t="shared" si="347"/>
        <v>plays</v>
      </c>
      <c r="S3681" s="10">
        <f t="shared" si="344"/>
        <v>41786.761354166665</v>
      </c>
      <c r="T3681" s="10">
        <f t="shared" si="345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6">
        <f t="shared" si="342"/>
        <v>99.5</v>
      </c>
      <c r="N3682" t="b">
        <v>1</v>
      </c>
      <c r="O3682" t="s">
        <v>8271</v>
      </c>
      <c r="P3682">
        <f t="shared" si="343"/>
        <v>113</v>
      </c>
      <c r="Q3682" t="str">
        <f t="shared" si="346"/>
        <v>theater</v>
      </c>
      <c r="R3682" t="str">
        <f t="shared" si="347"/>
        <v>plays</v>
      </c>
      <c r="S3682" s="10">
        <f t="shared" si="344"/>
        <v>42627.454097222217</v>
      </c>
      <c r="T3682" s="10">
        <f t="shared" si="345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6">
        <f t="shared" si="342"/>
        <v>62.17</v>
      </c>
      <c r="N3683" t="b">
        <v>1</v>
      </c>
      <c r="O3683" t="s">
        <v>8271</v>
      </c>
      <c r="P3683">
        <f t="shared" si="343"/>
        <v>112</v>
      </c>
      <c r="Q3683" t="str">
        <f t="shared" si="346"/>
        <v>theater</v>
      </c>
      <c r="R3683" t="str">
        <f t="shared" si="347"/>
        <v>plays</v>
      </c>
      <c r="S3683" s="10">
        <f t="shared" si="344"/>
        <v>42374.651504629626</v>
      </c>
      <c r="T3683" s="10">
        <f t="shared" si="345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6">
        <f t="shared" si="342"/>
        <v>62.33</v>
      </c>
      <c r="N3684" t="b">
        <v>1</v>
      </c>
      <c r="O3684" t="s">
        <v>8271</v>
      </c>
      <c r="P3684">
        <f t="shared" si="343"/>
        <v>139</v>
      </c>
      <c r="Q3684" t="str">
        <f t="shared" si="346"/>
        <v>theater</v>
      </c>
      <c r="R3684" t="str">
        <f t="shared" si="347"/>
        <v>plays</v>
      </c>
      <c r="S3684" s="10">
        <f t="shared" si="344"/>
        <v>41772.685393518521</v>
      </c>
      <c r="T3684" s="10">
        <f t="shared" si="345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6">
        <f t="shared" si="342"/>
        <v>58.79</v>
      </c>
      <c r="N3685" t="b">
        <v>1</v>
      </c>
      <c r="O3685" t="s">
        <v>8271</v>
      </c>
      <c r="P3685">
        <f t="shared" si="343"/>
        <v>111</v>
      </c>
      <c r="Q3685" t="str">
        <f t="shared" si="346"/>
        <v>theater</v>
      </c>
      <c r="R3685" t="str">
        <f t="shared" si="347"/>
        <v>plays</v>
      </c>
      <c r="S3685" s="10">
        <f t="shared" si="344"/>
        <v>42633.116851851853</v>
      </c>
      <c r="T3685" s="10">
        <f t="shared" si="345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6">
        <f t="shared" si="342"/>
        <v>45.35</v>
      </c>
      <c r="N3686" t="b">
        <v>1</v>
      </c>
      <c r="O3686" t="s">
        <v>8271</v>
      </c>
      <c r="P3686">
        <f t="shared" si="343"/>
        <v>139</v>
      </c>
      <c r="Q3686" t="str">
        <f t="shared" si="346"/>
        <v>theater</v>
      </c>
      <c r="R3686" t="str">
        <f t="shared" si="347"/>
        <v>plays</v>
      </c>
      <c r="S3686" s="10">
        <f t="shared" si="344"/>
        <v>42219.180393518516</v>
      </c>
      <c r="T3686" s="10">
        <f t="shared" si="345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6">
        <f t="shared" si="342"/>
        <v>41.94</v>
      </c>
      <c r="N3687" t="b">
        <v>1</v>
      </c>
      <c r="O3687" t="s">
        <v>8271</v>
      </c>
      <c r="P3687">
        <f t="shared" si="343"/>
        <v>106</v>
      </c>
      <c r="Q3687" t="str">
        <f t="shared" si="346"/>
        <v>theater</v>
      </c>
      <c r="R3687" t="str">
        <f t="shared" si="347"/>
        <v>plays</v>
      </c>
      <c r="S3687" s="10">
        <f t="shared" si="344"/>
        <v>41753.593275462961</v>
      </c>
      <c r="T3687" s="10">
        <f t="shared" si="345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6">
        <f t="shared" si="342"/>
        <v>59.17</v>
      </c>
      <c r="N3688" t="b">
        <v>1</v>
      </c>
      <c r="O3688" t="s">
        <v>8271</v>
      </c>
      <c r="P3688">
        <f t="shared" si="343"/>
        <v>101</v>
      </c>
      <c r="Q3688" t="str">
        <f t="shared" si="346"/>
        <v>theater</v>
      </c>
      <c r="R3688" t="str">
        <f t="shared" si="347"/>
        <v>plays</v>
      </c>
      <c r="S3688" s="10">
        <f t="shared" si="344"/>
        <v>42230.662731481483</v>
      </c>
      <c r="T3688" s="10">
        <f t="shared" si="34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6">
        <f t="shared" si="342"/>
        <v>200.49</v>
      </c>
      <c r="N3689" t="b">
        <v>1</v>
      </c>
      <c r="O3689" t="s">
        <v>8271</v>
      </c>
      <c r="P3689">
        <f t="shared" si="343"/>
        <v>100</v>
      </c>
      <c r="Q3689" t="str">
        <f t="shared" si="346"/>
        <v>theater</v>
      </c>
      <c r="R3689" t="str">
        <f t="shared" si="347"/>
        <v>plays</v>
      </c>
      <c r="S3689" s="10">
        <f t="shared" si="344"/>
        <v>41787.218229166669</v>
      </c>
      <c r="T3689" s="10">
        <f t="shared" si="345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6">
        <f t="shared" si="342"/>
        <v>83.97</v>
      </c>
      <c r="N3690" t="b">
        <v>1</v>
      </c>
      <c r="O3690" t="s">
        <v>8271</v>
      </c>
      <c r="P3690">
        <f t="shared" si="343"/>
        <v>109</v>
      </c>
      <c r="Q3690" t="str">
        <f t="shared" si="346"/>
        <v>theater</v>
      </c>
      <c r="R3690" t="str">
        <f t="shared" si="347"/>
        <v>plays</v>
      </c>
      <c r="S3690" s="10">
        <f t="shared" si="344"/>
        <v>41829.787083333329</v>
      </c>
      <c r="T3690" s="10">
        <f t="shared" si="34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6">
        <f t="shared" si="342"/>
        <v>57.26</v>
      </c>
      <c r="N3691" t="b">
        <v>1</v>
      </c>
      <c r="O3691" t="s">
        <v>8271</v>
      </c>
      <c r="P3691">
        <f t="shared" si="343"/>
        <v>118</v>
      </c>
      <c r="Q3691" t="str">
        <f t="shared" si="346"/>
        <v>theater</v>
      </c>
      <c r="R3691" t="str">
        <f t="shared" si="347"/>
        <v>plays</v>
      </c>
      <c r="S3691" s="10">
        <f t="shared" si="344"/>
        <v>42147.826840277776</v>
      </c>
      <c r="T3691" s="10">
        <f t="shared" si="345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6">
        <f t="shared" si="342"/>
        <v>58.06</v>
      </c>
      <c r="N3692" t="b">
        <v>1</v>
      </c>
      <c r="O3692" t="s">
        <v>8271</v>
      </c>
      <c r="P3692">
        <f t="shared" si="343"/>
        <v>120</v>
      </c>
      <c r="Q3692" t="str">
        <f t="shared" si="346"/>
        <v>theater</v>
      </c>
      <c r="R3692" t="str">
        <f t="shared" si="347"/>
        <v>plays</v>
      </c>
      <c r="S3692" s="10">
        <f t="shared" si="344"/>
        <v>41940.598182870373</v>
      </c>
      <c r="T3692" s="10">
        <f t="shared" si="345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6">
        <f t="shared" si="342"/>
        <v>186.8</v>
      </c>
      <c r="N3693" t="b">
        <v>1</v>
      </c>
      <c r="O3693" t="s">
        <v>8271</v>
      </c>
      <c r="P3693">
        <f t="shared" si="343"/>
        <v>128</v>
      </c>
      <c r="Q3693" t="str">
        <f t="shared" si="346"/>
        <v>theater</v>
      </c>
      <c r="R3693" t="str">
        <f t="shared" si="347"/>
        <v>plays</v>
      </c>
      <c r="S3693" s="10">
        <f t="shared" si="344"/>
        <v>42020.700567129628</v>
      </c>
      <c r="T3693" s="10">
        <f t="shared" si="345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6">
        <f t="shared" si="342"/>
        <v>74.12</v>
      </c>
      <c r="N3694" t="b">
        <v>1</v>
      </c>
      <c r="O3694" t="s">
        <v>8271</v>
      </c>
      <c r="P3694">
        <f t="shared" si="343"/>
        <v>126</v>
      </c>
      <c r="Q3694" t="str">
        <f t="shared" si="346"/>
        <v>theater</v>
      </c>
      <c r="R3694" t="str">
        <f t="shared" si="347"/>
        <v>plays</v>
      </c>
      <c r="S3694" s="10">
        <f t="shared" si="344"/>
        <v>41891.96503472222</v>
      </c>
      <c r="T3694" s="10">
        <f t="shared" si="345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6">
        <f t="shared" si="342"/>
        <v>30.71</v>
      </c>
      <c r="N3695" t="b">
        <v>1</v>
      </c>
      <c r="O3695" t="s">
        <v>8271</v>
      </c>
      <c r="P3695">
        <f t="shared" si="343"/>
        <v>129</v>
      </c>
      <c r="Q3695" t="str">
        <f t="shared" si="346"/>
        <v>theater</v>
      </c>
      <c r="R3695" t="str">
        <f t="shared" si="347"/>
        <v>plays</v>
      </c>
      <c r="S3695" s="10">
        <f t="shared" si="344"/>
        <v>42309.191307870366</v>
      </c>
      <c r="T3695" s="10">
        <f t="shared" si="345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6">
        <f t="shared" si="342"/>
        <v>62.67</v>
      </c>
      <c r="N3696" t="b">
        <v>1</v>
      </c>
      <c r="O3696" t="s">
        <v>8271</v>
      </c>
      <c r="P3696">
        <f t="shared" si="343"/>
        <v>107</v>
      </c>
      <c r="Q3696" t="str">
        <f t="shared" si="346"/>
        <v>theater</v>
      </c>
      <c r="R3696" t="str">
        <f t="shared" si="347"/>
        <v>plays</v>
      </c>
      <c r="S3696" s="10">
        <f t="shared" si="344"/>
        <v>42490.133877314816</v>
      </c>
      <c r="T3696" s="10">
        <f t="shared" si="345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6">
        <f t="shared" si="342"/>
        <v>121.36</v>
      </c>
      <c r="N3697" t="b">
        <v>1</v>
      </c>
      <c r="O3697" t="s">
        <v>8271</v>
      </c>
      <c r="P3697">
        <f t="shared" si="343"/>
        <v>100</v>
      </c>
      <c r="Q3697" t="str">
        <f t="shared" si="346"/>
        <v>theater</v>
      </c>
      <c r="R3697" t="str">
        <f t="shared" si="347"/>
        <v>plays</v>
      </c>
      <c r="S3697" s="10">
        <f t="shared" si="344"/>
        <v>41995.870486111111</v>
      </c>
      <c r="T3697" s="10">
        <f t="shared" si="345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6">
        <f t="shared" si="342"/>
        <v>39.74</v>
      </c>
      <c r="N3698" t="b">
        <v>1</v>
      </c>
      <c r="O3698" t="s">
        <v>8271</v>
      </c>
      <c r="P3698">
        <f t="shared" si="343"/>
        <v>155</v>
      </c>
      <c r="Q3698" t="str">
        <f t="shared" si="346"/>
        <v>theater</v>
      </c>
      <c r="R3698" t="str">
        <f t="shared" si="347"/>
        <v>plays</v>
      </c>
      <c r="S3698" s="10">
        <f t="shared" si="344"/>
        <v>41988.617083333331</v>
      </c>
      <c r="T3698" s="10">
        <f t="shared" si="345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6">
        <f t="shared" si="342"/>
        <v>72</v>
      </c>
      <c r="N3699" t="b">
        <v>1</v>
      </c>
      <c r="O3699" t="s">
        <v>8271</v>
      </c>
      <c r="P3699">
        <f t="shared" si="343"/>
        <v>108</v>
      </c>
      <c r="Q3699" t="str">
        <f t="shared" si="346"/>
        <v>theater</v>
      </c>
      <c r="R3699" t="str">
        <f t="shared" si="347"/>
        <v>plays</v>
      </c>
      <c r="S3699" s="10">
        <f t="shared" si="344"/>
        <v>42479.465833333335</v>
      </c>
      <c r="T3699" s="10">
        <f t="shared" si="345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6">
        <f t="shared" si="342"/>
        <v>40.630000000000003</v>
      </c>
      <c r="N3700" t="b">
        <v>1</v>
      </c>
      <c r="O3700" t="s">
        <v>8271</v>
      </c>
      <c r="P3700">
        <f t="shared" si="343"/>
        <v>111</v>
      </c>
      <c r="Q3700" t="str">
        <f t="shared" si="346"/>
        <v>theater</v>
      </c>
      <c r="R3700" t="str">
        <f t="shared" si="347"/>
        <v>plays</v>
      </c>
      <c r="S3700" s="10">
        <f t="shared" si="344"/>
        <v>42401.806562500002</v>
      </c>
      <c r="T3700" s="10">
        <f t="shared" si="345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6">
        <f t="shared" si="342"/>
        <v>63</v>
      </c>
      <c r="N3701" t="b">
        <v>1</v>
      </c>
      <c r="O3701" t="s">
        <v>8271</v>
      </c>
      <c r="P3701">
        <f t="shared" si="343"/>
        <v>101</v>
      </c>
      <c r="Q3701" t="str">
        <f t="shared" si="346"/>
        <v>theater</v>
      </c>
      <c r="R3701" t="str">
        <f t="shared" si="347"/>
        <v>plays</v>
      </c>
      <c r="S3701" s="10">
        <f t="shared" si="344"/>
        <v>41897.602037037039</v>
      </c>
      <c r="T3701" s="10">
        <f t="shared" si="345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6">
        <f t="shared" si="342"/>
        <v>33.67</v>
      </c>
      <c r="N3702" t="b">
        <v>1</v>
      </c>
      <c r="O3702" t="s">
        <v>8271</v>
      </c>
      <c r="P3702">
        <f t="shared" si="343"/>
        <v>121</v>
      </c>
      <c r="Q3702" t="str">
        <f t="shared" si="346"/>
        <v>theater</v>
      </c>
      <c r="R3702" t="str">
        <f t="shared" si="347"/>
        <v>plays</v>
      </c>
      <c r="S3702" s="10">
        <f t="shared" si="344"/>
        <v>41882.585648148146</v>
      </c>
      <c r="T3702" s="10">
        <f t="shared" si="345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6">
        <f t="shared" si="342"/>
        <v>38.590000000000003</v>
      </c>
      <c r="N3703" t="b">
        <v>1</v>
      </c>
      <c r="O3703" t="s">
        <v>8271</v>
      </c>
      <c r="P3703">
        <f t="shared" si="343"/>
        <v>100</v>
      </c>
      <c r="Q3703" t="str">
        <f t="shared" si="346"/>
        <v>theater</v>
      </c>
      <c r="R3703" t="str">
        <f t="shared" si="347"/>
        <v>plays</v>
      </c>
      <c r="S3703" s="10">
        <f t="shared" si="344"/>
        <v>42129.541585648149</v>
      </c>
      <c r="T3703" s="10">
        <f t="shared" si="345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6">
        <f t="shared" si="342"/>
        <v>155.94999999999999</v>
      </c>
      <c r="N3704" t="b">
        <v>1</v>
      </c>
      <c r="O3704" t="s">
        <v>8271</v>
      </c>
      <c r="P3704">
        <f t="shared" si="343"/>
        <v>109</v>
      </c>
      <c r="Q3704" t="str">
        <f t="shared" si="346"/>
        <v>theater</v>
      </c>
      <c r="R3704" t="str">
        <f t="shared" si="347"/>
        <v>plays</v>
      </c>
      <c r="S3704" s="10">
        <f t="shared" si="344"/>
        <v>42524.53800925926</v>
      </c>
      <c r="T3704" s="10">
        <f t="shared" si="345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6">
        <f t="shared" si="342"/>
        <v>43.2</v>
      </c>
      <c r="N3705" t="b">
        <v>1</v>
      </c>
      <c r="O3705" t="s">
        <v>8271</v>
      </c>
      <c r="P3705">
        <f t="shared" si="343"/>
        <v>123</v>
      </c>
      <c r="Q3705" t="str">
        <f t="shared" si="346"/>
        <v>theater</v>
      </c>
      <c r="R3705" t="str">
        <f t="shared" si="347"/>
        <v>plays</v>
      </c>
      <c r="S3705" s="10">
        <f t="shared" si="344"/>
        <v>42556.504490740743</v>
      </c>
      <c r="T3705" s="10">
        <f t="shared" si="345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6">
        <f t="shared" si="342"/>
        <v>15.15</v>
      </c>
      <c r="N3706" t="b">
        <v>1</v>
      </c>
      <c r="O3706" t="s">
        <v>8271</v>
      </c>
      <c r="P3706">
        <f t="shared" si="343"/>
        <v>136</v>
      </c>
      <c r="Q3706" t="str">
        <f t="shared" si="346"/>
        <v>theater</v>
      </c>
      <c r="R3706" t="str">
        <f t="shared" si="347"/>
        <v>plays</v>
      </c>
      <c r="S3706" s="10">
        <f t="shared" si="344"/>
        <v>42461.689745370371</v>
      </c>
      <c r="T3706" s="10">
        <f t="shared" si="345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6">
        <f t="shared" si="342"/>
        <v>83.57</v>
      </c>
      <c r="N3707" t="b">
        <v>1</v>
      </c>
      <c r="O3707" t="s">
        <v>8271</v>
      </c>
      <c r="P3707">
        <f t="shared" si="343"/>
        <v>103</v>
      </c>
      <c r="Q3707" t="str">
        <f t="shared" si="346"/>
        <v>theater</v>
      </c>
      <c r="R3707" t="str">
        <f t="shared" si="347"/>
        <v>plays</v>
      </c>
      <c r="S3707" s="10">
        <f t="shared" si="344"/>
        <v>41792.542986111112</v>
      </c>
      <c r="T3707" s="10">
        <f t="shared" si="345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6">
        <f t="shared" si="342"/>
        <v>140</v>
      </c>
      <c r="N3708" t="b">
        <v>1</v>
      </c>
      <c r="O3708" t="s">
        <v>8271</v>
      </c>
      <c r="P3708">
        <f t="shared" si="343"/>
        <v>121</v>
      </c>
      <c r="Q3708" t="str">
        <f t="shared" si="346"/>
        <v>theater</v>
      </c>
      <c r="R3708" t="str">
        <f t="shared" si="347"/>
        <v>plays</v>
      </c>
      <c r="S3708" s="10">
        <f t="shared" si="344"/>
        <v>41879.913761574076</v>
      </c>
      <c r="T3708" s="10">
        <f t="shared" si="345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6">
        <f t="shared" si="342"/>
        <v>80.87</v>
      </c>
      <c r="N3709" t="b">
        <v>1</v>
      </c>
      <c r="O3709" t="s">
        <v>8271</v>
      </c>
      <c r="P3709">
        <f t="shared" si="343"/>
        <v>186</v>
      </c>
      <c r="Q3709" t="str">
        <f t="shared" si="346"/>
        <v>theater</v>
      </c>
      <c r="R3709" t="str">
        <f t="shared" si="347"/>
        <v>plays</v>
      </c>
      <c r="S3709" s="10">
        <f t="shared" si="344"/>
        <v>42552.048356481479</v>
      </c>
      <c r="T3709" s="10">
        <f t="shared" si="345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6">
        <f t="shared" si="342"/>
        <v>53.85</v>
      </c>
      <c r="N3710" t="b">
        <v>1</v>
      </c>
      <c r="O3710" t="s">
        <v>8271</v>
      </c>
      <c r="P3710">
        <f t="shared" si="343"/>
        <v>300</v>
      </c>
      <c r="Q3710" t="str">
        <f t="shared" si="346"/>
        <v>theater</v>
      </c>
      <c r="R3710" t="str">
        <f t="shared" si="347"/>
        <v>plays</v>
      </c>
      <c r="S3710" s="10">
        <f t="shared" si="344"/>
        <v>41810.142199074071</v>
      </c>
      <c r="T3710" s="10">
        <f t="shared" si="345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6">
        <f t="shared" si="342"/>
        <v>30.93</v>
      </c>
      <c r="N3711" t="b">
        <v>1</v>
      </c>
      <c r="O3711" t="s">
        <v>8271</v>
      </c>
      <c r="P3711">
        <f t="shared" si="343"/>
        <v>108</v>
      </c>
      <c r="Q3711" t="str">
        <f t="shared" si="346"/>
        <v>theater</v>
      </c>
      <c r="R3711" t="str">
        <f t="shared" si="347"/>
        <v>plays</v>
      </c>
      <c r="S3711" s="10">
        <f t="shared" si="344"/>
        <v>41785.707708333335</v>
      </c>
      <c r="T3711" s="10">
        <f t="shared" si="345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6">
        <f t="shared" si="342"/>
        <v>67.959999999999994</v>
      </c>
      <c r="N3712" t="b">
        <v>1</v>
      </c>
      <c r="O3712" t="s">
        <v>8271</v>
      </c>
      <c r="P3712">
        <f t="shared" si="343"/>
        <v>141</v>
      </c>
      <c r="Q3712" t="str">
        <f t="shared" si="346"/>
        <v>theater</v>
      </c>
      <c r="R3712" t="str">
        <f t="shared" si="347"/>
        <v>plays</v>
      </c>
      <c r="S3712" s="10">
        <f t="shared" si="344"/>
        <v>42072.576249999998</v>
      </c>
      <c r="T3712" s="10">
        <f t="shared" si="345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6">
        <f t="shared" si="342"/>
        <v>27.14</v>
      </c>
      <c r="N3713" t="b">
        <v>1</v>
      </c>
      <c r="O3713" t="s">
        <v>8271</v>
      </c>
      <c r="P3713">
        <f t="shared" si="343"/>
        <v>114</v>
      </c>
      <c r="Q3713" t="str">
        <f t="shared" si="346"/>
        <v>theater</v>
      </c>
      <c r="R3713" t="str">
        <f t="shared" si="347"/>
        <v>plays</v>
      </c>
      <c r="S3713" s="10">
        <f t="shared" si="344"/>
        <v>41779.724224537036</v>
      </c>
      <c r="T3713" s="10">
        <f t="shared" si="345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6">
        <f t="shared" ref="M3714:M3777" si="348">ROUND(SUM(E3714/L3714),2)</f>
        <v>110.87</v>
      </c>
      <c r="N3714" t="b">
        <v>1</v>
      </c>
      <c r="O3714" t="s">
        <v>8271</v>
      </c>
      <c r="P3714">
        <f t="shared" ref="P3714:P3777" si="349">+ROUND(SUM(E3714/D3714)*100,0)</f>
        <v>154</v>
      </c>
      <c r="Q3714" t="str">
        <f t="shared" si="346"/>
        <v>theater</v>
      </c>
      <c r="R3714" t="str">
        <f t="shared" si="347"/>
        <v>plays</v>
      </c>
      <c r="S3714" s="10">
        <f t="shared" ref="S3714:S3777" si="350">(((J3714/60)/60)/24)+DATE(1970,1,1)</f>
        <v>42134.172071759262</v>
      </c>
      <c r="T3714" s="10">
        <f t="shared" ref="T3714:T3777" si="351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6">
        <f t="shared" si="348"/>
        <v>106.84</v>
      </c>
      <c r="N3715" t="b">
        <v>1</v>
      </c>
      <c r="O3715" t="s">
        <v>8271</v>
      </c>
      <c r="P3715">
        <f t="shared" si="349"/>
        <v>102</v>
      </c>
      <c r="Q3715" t="str">
        <f t="shared" ref="Q3715:Q3778" si="352">LEFT(O3715,FIND("/",O3715)-1)</f>
        <v>theater</v>
      </c>
      <c r="R3715" t="str">
        <f t="shared" ref="R3715:R3778" si="353">RIGHT(O3715,LEN(O3715)-FIND("/",O3715))</f>
        <v>plays</v>
      </c>
      <c r="S3715" s="10">
        <f t="shared" si="350"/>
        <v>42505.738032407404</v>
      </c>
      <c r="T3715" s="10">
        <f t="shared" si="351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6">
        <f t="shared" si="348"/>
        <v>105.52</v>
      </c>
      <c r="N3716" t="b">
        <v>1</v>
      </c>
      <c r="O3716" t="s">
        <v>8271</v>
      </c>
      <c r="P3716">
        <f t="shared" si="349"/>
        <v>102</v>
      </c>
      <c r="Q3716" t="str">
        <f t="shared" si="352"/>
        <v>theater</v>
      </c>
      <c r="R3716" t="str">
        <f t="shared" si="353"/>
        <v>plays</v>
      </c>
      <c r="S3716" s="10">
        <f t="shared" si="350"/>
        <v>42118.556331018524</v>
      </c>
      <c r="T3716" s="10">
        <f t="shared" si="351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6">
        <f t="shared" si="348"/>
        <v>132.96</v>
      </c>
      <c r="N3717" t="b">
        <v>1</v>
      </c>
      <c r="O3717" t="s">
        <v>8271</v>
      </c>
      <c r="P3717">
        <f t="shared" si="349"/>
        <v>103</v>
      </c>
      <c r="Q3717" t="str">
        <f t="shared" si="352"/>
        <v>theater</v>
      </c>
      <c r="R3717" t="str">
        <f t="shared" si="353"/>
        <v>plays</v>
      </c>
      <c r="S3717" s="10">
        <f t="shared" si="350"/>
        <v>42036.995590277773</v>
      </c>
      <c r="T3717" s="10">
        <f t="shared" si="351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6">
        <f t="shared" si="348"/>
        <v>51.92</v>
      </c>
      <c r="N3718" t="b">
        <v>1</v>
      </c>
      <c r="O3718" t="s">
        <v>8271</v>
      </c>
      <c r="P3718">
        <f t="shared" si="349"/>
        <v>156</v>
      </c>
      <c r="Q3718" t="str">
        <f t="shared" si="352"/>
        <v>theater</v>
      </c>
      <c r="R3718" t="str">
        <f t="shared" si="353"/>
        <v>plays</v>
      </c>
      <c r="S3718" s="10">
        <f t="shared" si="350"/>
        <v>42360.887835648144</v>
      </c>
      <c r="T3718" s="10">
        <f t="shared" si="351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6">
        <f t="shared" si="348"/>
        <v>310</v>
      </c>
      <c r="N3719" t="b">
        <v>1</v>
      </c>
      <c r="O3719" t="s">
        <v>8271</v>
      </c>
      <c r="P3719">
        <f t="shared" si="349"/>
        <v>101</v>
      </c>
      <c r="Q3719" t="str">
        <f t="shared" si="352"/>
        <v>theater</v>
      </c>
      <c r="R3719" t="str">
        <f t="shared" si="353"/>
        <v>plays</v>
      </c>
      <c r="S3719" s="10">
        <f t="shared" si="350"/>
        <v>42102.866307870368</v>
      </c>
      <c r="T3719" s="10">
        <f t="shared" si="351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6">
        <f t="shared" si="348"/>
        <v>26.02</v>
      </c>
      <c r="N3720" t="b">
        <v>1</v>
      </c>
      <c r="O3720" t="s">
        <v>8271</v>
      </c>
      <c r="P3720">
        <f t="shared" si="349"/>
        <v>239</v>
      </c>
      <c r="Q3720" t="str">
        <f t="shared" si="352"/>
        <v>theater</v>
      </c>
      <c r="R3720" t="str">
        <f t="shared" si="353"/>
        <v>plays</v>
      </c>
      <c r="S3720" s="10">
        <f t="shared" si="350"/>
        <v>42032.716145833328</v>
      </c>
      <c r="T3720" s="10">
        <f t="shared" si="351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6">
        <f t="shared" si="348"/>
        <v>105</v>
      </c>
      <c r="N3721" t="b">
        <v>1</v>
      </c>
      <c r="O3721" t="s">
        <v>8271</v>
      </c>
      <c r="P3721">
        <f t="shared" si="349"/>
        <v>210</v>
      </c>
      <c r="Q3721" t="str">
        <f t="shared" si="352"/>
        <v>theater</v>
      </c>
      <c r="R3721" t="str">
        <f t="shared" si="353"/>
        <v>plays</v>
      </c>
      <c r="S3721" s="10">
        <f t="shared" si="350"/>
        <v>42147.729930555557</v>
      </c>
      <c r="T3721" s="10">
        <f t="shared" si="351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6">
        <f t="shared" si="348"/>
        <v>86.23</v>
      </c>
      <c r="N3722" t="b">
        <v>1</v>
      </c>
      <c r="O3722" t="s">
        <v>8271</v>
      </c>
      <c r="P3722">
        <f t="shared" si="349"/>
        <v>105</v>
      </c>
      <c r="Q3722" t="str">
        <f t="shared" si="352"/>
        <v>theater</v>
      </c>
      <c r="R3722" t="str">
        <f t="shared" si="353"/>
        <v>plays</v>
      </c>
      <c r="S3722" s="10">
        <f t="shared" si="350"/>
        <v>42165.993125000001</v>
      </c>
      <c r="T3722" s="10">
        <f t="shared" si="351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6">
        <f t="shared" si="348"/>
        <v>114.55</v>
      </c>
      <c r="N3723" t="b">
        <v>1</v>
      </c>
      <c r="O3723" t="s">
        <v>8271</v>
      </c>
      <c r="P3723">
        <f t="shared" si="349"/>
        <v>101</v>
      </c>
      <c r="Q3723" t="str">
        <f t="shared" si="352"/>
        <v>theater</v>
      </c>
      <c r="R3723" t="str">
        <f t="shared" si="353"/>
        <v>plays</v>
      </c>
      <c r="S3723" s="10">
        <f t="shared" si="350"/>
        <v>41927.936157407406</v>
      </c>
      <c r="T3723" s="10">
        <f t="shared" si="351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6">
        <f t="shared" si="348"/>
        <v>47.66</v>
      </c>
      <c r="N3724" t="b">
        <v>1</v>
      </c>
      <c r="O3724" t="s">
        <v>8271</v>
      </c>
      <c r="P3724">
        <f t="shared" si="349"/>
        <v>111</v>
      </c>
      <c r="Q3724" t="str">
        <f t="shared" si="352"/>
        <v>theater</v>
      </c>
      <c r="R3724" t="str">
        <f t="shared" si="353"/>
        <v>plays</v>
      </c>
      <c r="S3724" s="10">
        <f t="shared" si="350"/>
        <v>42381.671840277777</v>
      </c>
      <c r="T3724" s="10">
        <f t="shared" si="351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6">
        <f t="shared" si="348"/>
        <v>72.89</v>
      </c>
      <c r="N3725" t="b">
        <v>1</v>
      </c>
      <c r="O3725" t="s">
        <v>8271</v>
      </c>
      <c r="P3725">
        <f t="shared" si="349"/>
        <v>102</v>
      </c>
      <c r="Q3725" t="str">
        <f t="shared" si="352"/>
        <v>theater</v>
      </c>
      <c r="R3725" t="str">
        <f t="shared" si="353"/>
        <v>plays</v>
      </c>
      <c r="S3725" s="10">
        <f t="shared" si="350"/>
        <v>41943.753032407411</v>
      </c>
      <c r="T3725" s="10">
        <f t="shared" si="351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6">
        <f t="shared" si="348"/>
        <v>49.55</v>
      </c>
      <c r="N3726" t="b">
        <v>1</v>
      </c>
      <c r="O3726" t="s">
        <v>8271</v>
      </c>
      <c r="P3726">
        <f t="shared" si="349"/>
        <v>103</v>
      </c>
      <c r="Q3726" t="str">
        <f t="shared" si="352"/>
        <v>theater</v>
      </c>
      <c r="R3726" t="str">
        <f t="shared" si="353"/>
        <v>plays</v>
      </c>
      <c r="S3726" s="10">
        <f t="shared" si="350"/>
        <v>42465.491435185191</v>
      </c>
      <c r="T3726" s="10">
        <f t="shared" si="351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6">
        <f t="shared" si="348"/>
        <v>25.4</v>
      </c>
      <c r="N3727" t="b">
        <v>1</v>
      </c>
      <c r="O3727" t="s">
        <v>8271</v>
      </c>
      <c r="P3727">
        <f t="shared" si="349"/>
        <v>127</v>
      </c>
      <c r="Q3727" t="str">
        <f t="shared" si="352"/>
        <v>theater</v>
      </c>
      <c r="R3727" t="str">
        <f t="shared" si="353"/>
        <v>plays</v>
      </c>
      <c r="S3727" s="10">
        <f t="shared" si="350"/>
        <v>42401.945219907408</v>
      </c>
      <c r="T3727" s="10">
        <f t="shared" si="351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6">
        <f t="shared" si="348"/>
        <v>62.59</v>
      </c>
      <c r="N3728" t="b">
        <v>1</v>
      </c>
      <c r="O3728" t="s">
        <v>8271</v>
      </c>
      <c r="P3728">
        <f t="shared" si="349"/>
        <v>339</v>
      </c>
      <c r="Q3728" t="str">
        <f t="shared" si="352"/>
        <v>theater</v>
      </c>
      <c r="R3728" t="str">
        <f t="shared" si="353"/>
        <v>plays</v>
      </c>
      <c r="S3728" s="10">
        <f t="shared" si="350"/>
        <v>42462.140868055561</v>
      </c>
      <c r="T3728" s="10">
        <f t="shared" si="351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6">
        <f t="shared" si="348"/>
        <v>61.06</v>
      </c>
      <c r="N3729" t="b">
        <v>1</v>
      </c>
      <c r="O3729" t="s">
        <v>8271</v>
      </c>
      <c r="P3729">
        <f t="shared" si="349"/>
        <v>101</v>
      </c>
      <c r="Q3729" t="str">
        <f t="shared" si="352"/>
        <v>theater</v>
      </c>
      <c r="R3729" t="str">
        <f t="shared" si="353"/>
        <v>plays</v>
      </c>
      <c r="S3729" s="10">
        <f t="shared" si="350"/>
        <v>42632.348310185189</v>
      </c>
      <c r="T3729" s="10">
        <f t="shared" si="351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6">
        <f t="shared" si="348"/>
        <v>60.06</v>
      </c>
      <c r="N3730" t="b">
        <v>0</v>
      </c>
      <c r="O3730" t="s">
        <v>8271</v>
      </c>
      <c r="P3730">
        <f t="shared" si="349"/>
        <v>9</v>
      </c>
      <c r="Q3730" t="str">
        <f t="shared" si="352"/>
        <v>theater</v>
      </c>
      <c r="R3730" t="str">
        <f t="shared" si="353"/>
        <v>plays</v>
      </c>
      <c r="S3730" s="10">
        <f t="shared" si="350"/>
        <v>42205.171018518522</v>
      </c>
      <c r="T3730" s="10">
        <f t="shared" si="351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6">
        <f t="shared" si="348"/>
        <v>72.400000000000006</v>
      </c>
      <c r="N3731" t="b">
        <v>0</v>
      </c>
      <c r="O3731" t="s">
        <v>8271</v>
      </c>
      <c r="P3731">
        <f t="shared" si="349"/>
        <v>7</v>
      </c>
      <c r="Q3731" t="str">
        <f t="shared" si="352"/>
        <v>theater</v>
      </c>
      <c r="R3731" t="str">
        <f t="shared" si="353"/>
        <v>plays</v>
      </c>
      <c r="S3731" s="10">
        <f t="shared" si="350"/>
        <v>42041.205000000002</v>
      </c>
      <c r="T3731" s="10">
        <f t="shared" si="351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6">
        <f t="shared" si="348"/>
        <v>100</v>
      </c>
      <c r="N3732" t="b">
        <v>0</v>
      </c>
      <c r="O3732" t="s">
        <v>8271</v>
      </c>
      <c r="P3732">
        <f t="shared" si="349"/>
        <v>10</v>
      </c>
      <c r="Q3732" t="str">
        <f t="shared" si="352"/>
        <v>theater</v>
      </c>
      <c r="R3732" t="str">
        <f t="shared" si="353"/>
        <v>plays</v>
      </c>
      <c r="S3732" s="10">
        <f t="shared" si="350"/>
        <v>42203.677766203706</v>
      </c>
      <c r="T3732" s="10">
        <f t="shared" si="351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6">
        <f t="shared" si="348"/>
        <v>51.67</v>
      </c>
      <c r="N3733" t="b">
        <v>0</v>
      </c>
      <c r="O3733" t="s">
        <v>8271</v>
      </c>
      <c r="P3733">
        <f t="shared" si="349"/>
        <v>11</v>
      </c>
      <c r="Q3733" t="str">
        <f t="shared" si="352"/>
        <v>theater</v>
      </c>
      <c r="R3733" t="str">
        <f t="shared" si="353"/>
        <v>plays</v>
      </c>
      <c r="S3733" s="10">
        <f t="shared" si="350"/>
        <v>41983.752847222218</v>
      </c>
      <c r="T3733" s="10">
        <f t="shared" si="351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6">
        <f t="shared" si="348"/>
        <v>32.75</v>
      </c>
      <c r="N3734" t="b">
        <v>0</v>
      </c>
      <c r="O3734" t="s">
        <v>8271</v>
      </c>
      <c r="P3734">
        <f t="shared" si="349"/>
        <v>15</v>
      </c>
      <c r="Q3734" t="str">
        <f t="shared" si="352"/>
        <v>theater</v>
      </c>
      <c r="R3734" t="str">
        <f t="shared" si="353"/>
        <v>plays</v>
      </c>
      <c r="S3734" s="10">
        <f t="shared" si="350"/>
        <v>41968.677465277782</v>
      </c>
      <c r="T3734" s="10">
        <f t="shared" si="351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6" t="e">
        <f t="shared" si="348"/>
        <v>#DIV/0!</v>
      </c>
      <c r="N3735" t="b">
        <v>0</v>
      </c>
      <c r="O3735" t="s">
        <v>8271</v>
      </c>
      <c r="P3735">
        <f t="shared" si="349"/>
        <v>0</v>
      </c>
      <c r="Q3735" t="str">
        <f t="shared" si="352"/>
        <v>theater</v>
      </c>
      <c r="R3735" t="str">
        <f t="shared" si="353"/>
        <v>plays</v>
      </c>
      <c r="S3735" s="10">
        <f t="shared" si="350"/>
        <v>42103.024398148147</v>
      </c>
      <c r="T3735" s="10">
        <f t="shared" si="351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6">
        <f t="shared" si="348"/>
        <v>61</v>
      </c>
      <c r="N3736" t="b">
        <v>0</v>
      </c>
      <c r="O3736" t="s">
        <v>8271</v>
      </c>
      <c r="P3736">
        <f t="shared" si="349"/>
        <v>28</v>
      </c>
      <c r="Q3736" t="str">
        <f t="shared" si="352"/>
        <v>theater</v>
      </c>
      <c r="R3736" t="str">
        <f t="shared" si="353"/>
        <v>plays</v>
      </c>
      <c r="S3736" s="10">
        <f t="shared" si="350"/>
        <v>42089.901574074072</v>
      </c>
      <c r="T3736" s="10">
        <f t="shared" si="351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6">
        <f t="shared" si="348"/>
        <v>10</v>
      </c>
      <c r="N3737" t="b">
        <v>0</v>
      </c>
      <c r="O3737" t="s">
        <v>8271</v>
      </c>
      <c r="P3737">
        <f t="shared" si="349"/>
        <v>13</v>
      </c>
      <c r="Q3737" t="str">
        <f t="shared" si="352"/>
        <v>theater</v>
      </c>
      <c r="R3737" t="str">
        <f t="shared" si="353"/>
        <v>plays</v>
      </c>
      <c r="S3737" s="10">
        <f t="shared" si="350"/>
        <v>42122.693159722221</v>
      </c>
      <c r="T3737" s="10">
        <f t="shared" si="351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6">
        <f t="shared" si="348"/>
        <v>10</v>
      </c>
      <c r="N3738" t="b">
        <v>0</v>
      </c>
      <c r="O3738" t="s">
        <v>8271</v>
      </c>
      <c r="P3738">
        <f t="shared" si="349"/>
        <v>1</v>
      </c>
      <c r="Q3738" t="str">
        <f t="shared" si="352"/>
        <v>theater</v>
      </c>
      <c r="R3738" t="str">
        <f t="shared" si="353"/>
        <v>plays</v>
      </c>
      <c r="S3738" s="10">
        <f t="shared" si="350"/>
        <v>42048.711724537032</v>
      </c>
      <c r="T3738" s="10">
        <f t="shared" si="351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6">
        <f t="shared" si="348"/>
        <v>37.5</v>
      </c>
      <c r="N3739" t="b">
        <v>0</v>
      </c>
      <c r="O3739" t="s">
        <v>8271</v>
      </c>
      <c r="P3739">
        <f t="shared" si="349"/>
        <v>21</v>
      </c>
      <c r="Q3739" t="str">
        <f t="shared" si="352"/>
        <v>theater</v>
      </c>
      <c r="R3739" t="str">
        <f t="shared" si="353"/>
        <v>plays</v>
      </c>
      <c r="S3739" s="10">
        <f t="shared" si="350"/>
        <v>42297.691006944442</v>
      </c>
      <c r="T3739" s="10">
        <f t="shared" si="351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6">
        <f t="shared" si="348"/>
        <v>45</v>
      </c>
      <c r="N3740" t="b">
        <v>0</v>
      </c>
      <c r="O3740" t="s">
        <v>8271</v>
      </c>
      <c r="P3740">
        <f t="shared" si="349"/>
        <v>18</v>
      </c>
      <c r="Q3740" t="str">
        <f t="shared" si="352"/>
        <v>theater</v>
      </c>
      <c r="R3740" t="str">
        <f t="shared" si="353"/>
        <v>plays</v>
      </c>
      <c r="S3740" s="10">
        <f t="shared" si="350"/>
        <v>41813.938715277778</v>
      </c>
      <c r="T3740" s="10">
        <f t="shared" si="351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6">
        <f t="shared" si="348"/>
        <v>100.63</v>
      </c>
      <c r="N3741" t="b">
        <v>0</v>
      </c>
      <c r="O3741" t="s">
        <v>8271</v>
      </c>
      <c r="P3741">
        <f t="shared" si="349"/>
        <v>20</v>
      </c>
      <c r="Q3741" t="str">
        <f t="shared" si="352"/>
        <v>theater</v>
      </c>
      <c r="R3741" t="str">
        <f t="shared" si="353"/>
        <v>plays</v>
      </c>
      <c r="S3741" s="10">
        <f t="shared" si="350"/>
        <v>42548.449861111112</v>
      </c>
      <c r="T3741" s="10">
        <f t="shared" si="351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6">
        <f t="shared" si="348"/>
        <v>25.57</v>
      </c>
      <c r="N3742" t="b">
        <v>0</v>
      </c>
      <c r="O3742" t="s">
        <v>8271</v>
      </c>
      <c r="P3742">
        <f t="shared" si="349"/>
        <v>18</v>
      </c>
      <c r="Q3742" t="str">
        <f t="shared" si="352"/>
        <v>theater</v>
      </c>
      <c r="R3742" t="str">
        <f t="shared" si="353"/>
        <v>plays</v>
      </c>
      <c r="S3742" s="10">
        <f t="shared" si="350"/>
        <v>41833.089756944442</v>
      </c>
      <c r="T3742" s="10">
        <f t="shared" si="351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6" t="e">
        <f t="shared" si="348"/>
        <v>#DIV/0!</v>
      </c>
      <c r="N3743" t="b">
        <v>0</v>
      </c>
      <c r="O3743" t="s">
        <v>8271</v>
      </c>
      <c r="P3743">
        <f t="shared" si="349"/>
        <v>0</v>
      </c>
      <c r="Q3743" t="str">
        <f t="shared" si="352"/>
        <v>theater</v>
      </c>
      <c r="R3743" t="str">
        <f t="shared" si="353"/>
        <v>plays</v>
      </c>
      <c r="S3743" s="10">
        <f t="shared" si="350"/>
        <v>42325.920717592591</v>
      </c>
      <c r="T3743" s="10">
        <f t="shared" si="351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6">
        <f t="shared" si="348"/>
        <v>25</v>
      </c>
      <c r="N3744" t="b">
        <v>0</v>
      </c>
      <c r="O3744" t="s">
        <v>8271</v>
      </c>
      <c r="P3744">
        <f t="shared" si="349"/>
        <v>2</v>
      </c>
      <c r="Q3744" t="str">
        <f t="shared" si="352"/>
        <v>theater</v>
      </c>
      <c r="R3744" t="str">
        <f t="shared" si="353"/>
        <v>plays</v>
      </c>
      <c r="S3744" s="10">
        <f t="shared" si="350"/>
        <v>41858.214629629627</v>
      </c>
      <c r="T3744" s="10">
        <f t="shared" si="351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6" t="e">
        <f t="shared" si="348"/>
        <v>#DIV/0!</v>
      </c>
      <c r="N3745" t="b">
        <v>0</v>
      </c>
      <c r="O3745" t="s">
        <v>8271</v>
      </c>
      <c r="P3745">
        <f t="shared" si="349"/>
        <v>0</v>
      </c>
      <c r="Q3745" t="str">
        <f t="shared" si="352"/>
        <v>theater</v>
      </c>
      <c r="R3745" t="str">
        <f t="shared" si="353"/>
        <v>plays</v>
      </c>
      <c r="S3745" s="10">
        <f t="shared" si="350"/>
        <v>41793.710231481484</v>
      </c>
      <c r="T3745" s="10">
        <f t="shared" si="351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6" t="e">
        <f t="shared" si="348"/>
        <v>#DIV/0!</v>
      </c>
      <c r="N3746" t="b">
        <v>0</v>
      </c>
      <c r="O3746" t="s">
        <v>8271</v>
      </c>
      <c r="P3746">
        <f t="shared" si="349"/>
        <v>0</v>
      </c>
      <c r="Q3746" t="str">
        <f t="shared" si="352"/>
        <v>theater</v>
      </c>
      <c r="R3746" t="str">
        <f t="shared" si="353"/>
        <v>plays</v>
      </c>
      <c r="S3746" s="10">
        <f t="shared" si="350"/>
        <v>41793.814259259263</v>
      </c>
      <c r="T3746" s="10">
        <f t="shared" si="351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6">
        <f t="shared" si="348"/>
        <v>10</v>
      </c>
      <c r="N3747" t="b">
        <v>0</v>
      </c>
      <c r="O3747" t="s">
        <v>8271</v>
      </c>
      <c r="P3747">
        <f t="shared" si="349"/>
        <v>10</v>
      </c>
      <c r="Q3747" t="str">
        <f t="shared" si="352"/>
        <v>theater</v>
      </c>
      <c r="R3747" t="str">
        <f t="shared" si="353"/>
        <v>plays</v>
      </c>
      <c r="S3747" s="10">
        <f t="shared" si="350"/>
        <v>41831.697939814818</v>
      </c>
      <c r="T3747" s="10">
        <f t="shared" si="351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6">
        <f t="shared" si="348"/>
        <v>202</v>
      </c>
      <c r="N3748" t="b">
        <v>0</v>
      </c>
      <c r="O3748" t="s">
        <v>8271</v>
      </c>
      <c r="P3748">
        <f t="shared" si="349"/>
        <v>2</v>
      </c>
      <c r="Q3748" t="str">
        <f t="shared" si="352"/>
        <v>theater</v>
      </c>
      <c r="R3748" t="str">
        <f t="shared" si="353"/>
        <v>plays</v>
      </c>
      <c r="S3748" s="10">
        <f t="shared" si="350"/>
        <v>42621.389340277776</v>
      </c>
      <c r="T3748" s="10">
        <f t="shared" si="351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6">
        <f t="shared" si="348"/>
        <v>25</v>
      </c>
      <c r="N3749" t="b">
        <v>0</v>
      </c>
      <c r="O3749" t="s">
        <v>8271</v>
      </c>
      <c r="P3749">
        <f t="shared" si="349"/>
        <v>1</v>
      </c>
      <c r="Q3749" t="str">
        <f t="shared" si="352"/>
        <v>theater</v>
      </c>
      <c r="R3749" t="str">
        <f t="shared" si="353"/>
        <v>plays</v>
      </c>
      <c r="S3749" s="10">
        <f t="shared" si="350"/>
        <v>42164.299722222218</v>
      </c>
      <c r="T3749" s="10">
        <f t="shared" si="351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6">
        <f t="shared" si="348"/>
        <v>99.54</v>
      </c>
      <c r="N3750" t="b">
        <v>1</v>
      </c>
      <c r="O3750" t="s">
        <v>8305</v>
      </c>
      <c r="P3750">
        <f t="shared" si="349"/>
        <v>104</v>
      </c>
      <c r="Q3750" t="str">
        <f t="shared" si="352"/>
        <v>theater</v>
      </c>
      <c r="R3750" t="str">
        <f t="shared" si="353"/>
        <v>musical</v>
      </c>
      <c r="S3750" s="10">
        <f t="shared" si="350"/>
        <v>42395.706435185188</v>
      </c>
      <c r="T3750" s="10">
        <f t="shared" si="351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6">
        <f t="shared" si="348"/>
        <v>75</v>
      </c>
      <c r="N3751" t="b">
        <v>1</v>
      </c>
      <c r="O3751" t="s">
        <v>8305</v>
      </c>
      <c r="P3751">
        <f t="shared" si="349"/>
        <v>105</v>
      </c>
      <c r="Q3751" t="str">
        <f t="shared" si="352"/>
        <v>theater</v>
      </c>
      <c r="R3751" t="str">
        <f t="shared" si="353"/>
        <v>musical</v>
      </c>
      <c r="S3751" s="10">
        <f t="shared" si="350"/>
        <v>42458.127175925925</v>
      </c>
      <c r="T3751" s="10">
        <f t="shared" si="351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6">
        <f t="shared" si="348"/>
        <v>215.25</v>
      </c>
      <c r="N3752" t="b">
        <v>1</v>
      </c>
      <c r="O3752" t="s">
        <v>8305</v>
      </c>
      <c r="P3752">
        <f t="shared" si="349"/>
        <v>100</v>
      </c>
      <c r="Q3752" t="str">
        <f t="shared" si="352"/>
        <v>theater</v>
      </c>
      <c r="R3752" t="str">
        <f t="shared" si="353"/>
        <v>musical</v>
      </c>
      <c r="S3752" s="10">
        <f t="shared" si="350"/>
        <v>42016.981574074074</v>
      </c>
      <c r="T3752" s="10">
        <f t="shared" si="351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6">
        <f t="shared" si="348"/>
        <v>120.55</v>
      </c>
      <c r="N3753" t="b">
        <v>1</v>
      </c>
      <c r="O3753" t="s">
        <v>8305</v>
      </c>
      <c r="P3753">
        <f t="shared" si="349"/>
        <v>133</v>
      </c>
      <c r="Q3753" t="str">
        <f t="shared" si="352"/>
        <v>theater</v>
      </c>
      <c r="R3753" t="str">
        <f t="shared" si="353"/>
        <v>musical</v>
      </c>
      <c r="S3753" s="10">
        <f t="shared" si="350"/>
        <v>42403.035567129627</v>
      </c>
      <c r="T3753" s="10">
        <f t="shared" si="351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6">
        <f t="shared" si="348"/>
        <v>37.67</v>
      </c>
      <c r="N3754" t="b">
        <v>1</v>
      </c>
      <c r="O3754" t="s">
        <v>8305</v>
      </c>
      <c r="P3754">
        <f t="shared" si="349"/>
        <v>113</v>
      </c>
      <c r="Q3754" t="str">
        <f t="shared" si="352"/>
        <v>theater</v>
      </c>
      <c r="R3754" t="str">
        <f t="shared" si="353"/>
        <v>musical</v>
      </c>
      <c r="S3754" s="10">
        <f t="shared" si="350"/>
        <v>42619.802488425921</v>
      </c>
      <c r="T3754" s="10">
        <f t="shared" si="351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6">
        <f t="shared" si="348"/>
        <v>172.23</v>
      </c>
      <c r="N3755" t="b">
        <v>1</v>
      </c>
      <c r="O3755" t="s">
        <v>8305</v>
      </c>
      <c r="P3755">
        <f t="shared" si="349"/>
        <v>103</v>
      </c>
      <c r="Q3755" t="str">
        <f t="shared" si="352"/>
        <v>theater</v>
      </c>
      <c r="R3755" t="str">
        <f t="shared" si="353"/>
        <v>musical</v>
      </c>
      <c r="S3755" s="10">
        <f t="shared" si="350"/>
        <v>42128.824074074073</v>
      </c>
      <c r="T3755" s="10">
        <f t="shared" si="351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6">
        <f t="shared" si="348"/>
        <v>111.11</v>
      </c>
      <c r="N3756" t="b">
        <v>1</v>
      </c>
      <c r="O3756" t="s">
        <v>8305</v>
      </c>
      <c r="P3756">
        <f t="shared" si="349"/>
        <v>120</v>
      </c>
      <c r="Q3756" t="str">
        <f t="shared" si="352"/>
        <v>theater</v>
      </c>
      <c r="R3756" t="str">
        <f t="shared" si="353"/>
        <v>musical</v>
      </c>
      <c r="S3756" s="10">
        <f t="shared" si="350"/>
        <v>41808.881215277775</v>
      </c>
      <c r="T3756" s="10">
        <f t="shared" si="351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6">
        <f t="shared" si="348"/>
        <v>25.46</v>
      </c>
      <c r="N3757" t="b">
        <v>1</v>
      </c>
      <c r="O3757" t="s">
        <v>8305</v>
      </c>
      <c r="P3757">
        <f t="shared" si="349"/>
        <v>130</v>
      </c>
      <c r="Q3757" t="str">
        <f t="shared" si="352"/>
        <v>theater</v>
      </c>
      <c r="R3757" t="str">
        <f t="shared" si="353"/>
        <v>musical</v>
      </c>
      <c r="S3757" s="10">
        <f t="shared" si="350"/>
        <v>42445.866979166662</v>
      </c>
      <c r="T3757" s="10">
        <f t="shared" si="351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6">
        <f t="shared" si="348"/>
        <v>267.64999999999998</v>
      </c>
      <c r="N3758" t="b">
        <v>1</v>
      </c>
      <c r="O3758" t="s">
        <v>8305</v>
      </c>
      <c r="P3758">
        <f t="shared" si="349"/>
        <v>101</v>
      </c>
      <c r="Q3758" t="str">
        <f t="shared" si="352"/>
        <v>theater</v>
      </c>
      <c r="R3758" t="str">
        <f t="shared" si="353"/>
        <v>musical</v>
      </c>
      <c r="S3758" s="10">
        <f t="shared" si="350"/>
        <v>41771.814791666664</v>
      </c>
      <c r="T3758" s="10">
        <f t="shared" si="351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6">
        <f t="shared" si="348"/>
        <v>75.959999999999994</v>
      </c>
      <c r="N3759" t="b">
        <v>1</v>
      </c>
      <c r="O3759" t="s">
        <v>8305</v>
      </c>
      <c r="P3759">
        <f t="shared" si="349"/>
        <v>109</v>
      </c>
      <c r="Q3759" t="str">
        <f t="shared" si="352"/>
        <v>theater</v>
      </c>
      <c r="R3759" t="str">
        <f t="shared" si="353"/>
        <v>musical</v>
      </c>
      <c r="S3759" s="10">
        <f t="shared" si="350"/>
        <v>41954.850868055553</v>
      </c>
      <c r="T3759" s="10">
        <f t="shared" si="351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6">
        <f t="shared" si="348"/>
        <v>59.04</v>
      </c>
      <c r="N3760" t="b">
        <v>1</v>
      </c>
      <c r="O3760" t="s">
        <v>8305</v>
      </c>
      <c r="P3760">
        <f t="shared" si="349"/>
        <v>102</v>
      </c>
      <c r="Q3760" t="str">
        <f t="shared" si="352"/>
        <v>theater</v>
      </c>
      <c r="R3760" t="str">
        <f t="shared" si="353"/>
        <v>musical</v>
      </c>
      <c r="S3760" s="10">
        <f t="shared" si="350"/>
        <v>41747.471504629626</v>
      </c>
      <c r="T3760" s="10">
        <f t="shared" si="351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6">
        <f t="shared" si="348"/>
        <v>50.11</v>
      </c>
      <c r="N3761" t="b">
        <v>1</v>
      </c>
      <c r="O3761" t="s">
        <v>8305</v>
      </c>
      <c r="P3761">
        <f t="shared" si="349"/>
        <v>110</v>
      </c>
      <c r="Q3761" t="str">
        <f t="shared" si="352"/>
        <v>theater</v>
      </c>
      <c r="R3761" t="str">
        <f t="shared" si="353"/>
        <v>musical</v>
      </c>
      <c r="S3761" s="10">
        <f t="shared" si="350"/>
        <v>42182.108252314814</v>
      </c>
      <c r="T3761" s="10">
        <f t="shared" si="351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6">
        <f t="shared" si="348"/>
        <v>55.5</v>
      </c>
      <c r="N3762" t="b">
        <v>1</v>
      </c>
      <c r="O3762" t="s">
        <v>8305</v>
      </c>
      <c r="P3762">
        <f t="shared" si="349"/>
        <v>101</v>
      </c>
      <c r="Q3762" t="str">
        <f t="shared" si="352"/>
        <v>theater</v>
      </c>
      <c r="R3762" t="str">
        <f t="shared" si="353"/>
        <v>musical</v>
      </c>
      <c r="S3762" s="10">
        <f t="shared" si="350"/>
        <v>41739.525300925925</v>
      </c>
      <c r="T3762" s="10">
        <f t="shared" si="351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6">
        <f t="shared" si="348"/>
        <v>166.67</v>
      </c>
      <c r="N3763" t="b">
        <v>1</v>
      </c>
      <c r="O3763" t="s">
        <v>8305</v>
      </c>
      <c r="P3763">
        <f t="shared" si="349"/>
        <v>100</v>
      </c>
      <c r="Q3763" t="str">
        <f t="shared" si="352"/>
        <v>theater</v>
      </c>
      <c r="R3763" t="str">
        <f t="shared" si="353"/>
        <v>musical</v>
      </c>
      <c r="S3763" s="10">
        <f t="shared" si="350"/>
        <v>42173.466863425929</v>
      </c>
      <c r="T3763" s="10">
        <f t="shared" si="351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6">
        <f t="shared" si="348"/>
        <v>47.43</v>
      </c>
      <c r="N3764" t="b">
        <v>1</v>
      </c>
      <c r="O3764" t="s">
        <v>8305</v>
      </c>
      <c r="P3764">
        <f t="shared" si="349"/>
        <v>106</v>
      </c>
      <c r="Q3764" t="str">
        <f t="shared" si="352"/>
        <v>theater</v>
      </c>
      <c r="R3764" t="str">
        <f t="shared" si="353"/>
        <v>musical</v>
      </c>
      <c r="S3764" s="10">
        <f t="shared" si="350"/>
        <v>42193.813530092593</v>
      </c>
      <c r="T3764" s="10">
        <f t="shared" si="351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6">
        <f t="shared" si="348"/>
        <v>64.94</v>
      </c>
      <c r="N3765" t="b">
        <v>1</v>
      </c>
      <c r="O3765" t="s">
        <v>8305</v>
      </c>
      <c r="P3765">
        <f t="shared" si="349"/>
        <v>100</v>
      </c>
      <c r="Q3765" t="str">
        <f t="shared" si="352"/>
        <v>theater</v>
      </c>
      <c r="R3765" t="str">
        <f t="shared" si="353"/>
        <v>musical</v>
      </c>
      <c r="S3765" s="10">
        <f t="shared" si="350"/>
        <v>42065.750300925924</v>
      </c>
      <c r="T3765" s="10">
        <f t="shared" si="351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6">
        <f t="shared" si="348"/>
        <v>55.56</v>
      </c>
      <c r="N3766" t="b">
        <v>1</v>
      </c>
      <c r="O3766" t="s">
        <v>8305</v>
      </c>
      <c r="P3766">
        <f t="shared" si="349"/>
        <v>100</v>
      </c>
      <c r="Q3766" t="str">
        <f t="shared" si="352"/>
        <v>theater</v>
      </c>
      <c r="R3766" t="str">
        <f t="shared" si="353"/>
        <v>musical</v>
      </c>
      <c r="S3766" s="10">
        <f t="shared" si="350"/>
        <v>42499.842962962968</v>
      </c>
      <c r="T3766" s="10">
        <f t="shared" si="351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6">
        <f t="shared" si="348"/>
        <v>74.22</v>
      </c>
      <c r="N3767" t="b">
        <v>1</v>
      </c>
      <c r="O3767" t="s">
        <v>8305</v>
      </c>
      <c r="P3767">
        <f t="shared" si="349"/>
        <v>113</v>
      </c>
      <c r="Q3767" t="str">
        <f t="shared" si="352"/>
        <v>theater</v>
      </c>
      <c r="R3767" t="str">
        <f t="shared" si="353"/>
        <v>musical</v>
      </c>
      <c r="S3767" s="10">
        <f t="shared" si="350"/>
        <v>41820.776412037041</v>
      </c>
      <c r="T3767" s="10">
        <f t="shared" si="351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6">
        <f t="shared" si="348"/>
        <v>106.93</v>
      </c>
      <c r="N3768" t="b">
        <v>1</v>
      </c>
      <c r="O3768" t="s">
        <v>8305</v>
      </c>
      <c r="P3768">
        <f t="shared" si="349"/>
        <v>103</v>
      </c>
      <c r="Q3768" t="str">
        <f t="shared" si="352"/>
        <v>theater</v>
      </c>
      <c r="R3768" t="str">
        <f t="shared" si="353"/>
        <v>musical</v>
      </c>
      <c r="S3768" s="10">
        <f t="shared" si="350"/>
        <v>41788.167187500003</v>
      </c>
      <c r="T3768" s="10">
        <f t="shared" si="351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6">
        <f t="shared" si="348"/>
        <v>41.7</v>
      </c>
      <c r="N3769" t="b">
        <v>1</v>
      </c>
      <c r="O3769" t="s">
        <v>8305</v>
      </c>
      <c r="P3769">
        <f t="shared" si="349"/>
        <v>117</v>
      </c>
      <c r="Q3769" t="str">
        <f t="shared" si="352"/>
        <v>theater</v>
      </c>
      <c r="R3769" t="str">
        <f t="shared" si="353"/>
        <v>musical</v>
      </c>
      <c r="S3769" s="10">
        <f t="shared" si="350"/>
        <v>42050.019641203704</v>
      </c>
      <c r="T3769" s="10">
        <f t="shared" si="351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6">
        <f t="shared" si="348"/>
        <v>74.239999999999995</v>
      </c>
      <c r="N3770" t="b">
        <v>1</v>
      </c>
      <c r="O3770" t="s">
        <v>8305</v>
      </c>
      <c r="P3770">
        <f t="shared" si="349"/>
        <v>108</v>
      </c>
      <c r="Q3770" t="str">
        <f t="shared" si="352"/>
        <v>theater</v>
      </c>
      <c r="R3770" t="str">
        <f t="shared" si="353"/>
        <v>musical</v>
      </c>
      <c r="S3770" s="10">
        <f t="shared" si="350"/>
        <v>41772.727893518517</v>
      </c>
      <c r="T3770" s="10">
        <f t="shared" si="351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6">
        <f t="shared" si="348"/>
        <v>73.33</v>
      </c>
      <c r="N3771" t="b">
        <v>1</v>
      </c>
      <c r="O3771" t="s">
        <v>8305</v>
      </c>
      <c r="P3771">
        <f t="shared" si="349"/>
        <v>100</v>
      </c>
      <c r="Q3771" t="str">
        <f t="shared" si="352"/>
        <v>theater</v>
      </c>
      <c r="R3771" t="str">
        <f t="shared" si="353"/>
        <v>musical</v>
      </c>
      <c r="S3771" s="10">
        <f t="shared" si="350"/>
        <v>42445.598136574074</v>
      </c>
      <c r="T3771" s="10">
        <f t="shared" si="351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6">
        <f t="shared" si="348"/>
        <v>100</v>
      </c>
      <c r="N3772" t="b">
        <v>1</v>
      </c>
      <c r="O3772" t="s">
        <v>8305</v>
      </c>
      <c r="P3772">
        <f t="shared" si="349"/>
        <v>100</v>
      </c>
      <c r="Q3772" t="str">
        <f t="shared" si="352"/>
        <v>theater</v>
      </c>
      <c r="R3772" t="str">
        <f t="shared" si="353"/>
        <v>musical</v>
      </c>
      <c r="S3772" s="10">
        <f t="shared" si="350"/>
        <v>42138.930671296301</v>
      </c>
      <c r="T3772" s="10">
        <f t="shared" si="351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6">
        <f t="shared" si="348"/>
        <v>38.42</v>
      </c>
      <c r="N3773" t="b">
        <v>1</v>
      </c>
      <c r="O3773" t="s">
        <v>8305</v>
      </c>
      <c r="P3773">
        <f t="shared" si="349"/>
        <v>146</v>
      </c>
      <c r="Q3773" t="str">
        <f t="shared" si="352"/>
        <v>theater</v>
      </c>
      <c r="R3773" t="str">
        <f t="shared" si="353"/>
        <v>musical</v>
      </c>
      <c r="S3773" s="10">
        <f t="shared" si="350"/>
        <v>42493.857083333336</v>
      </c>
      <c r="T3773" s="10">
        <f t="shared" si="351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6">
        <f t="shared" si="348"/>
        <v>166.97</v>
      </c>
      <c r="N3774" t="b">
        <v>1</v>
      </c>
      <c r="O3774" t="s">
        <v>8305</v>
      </c>
      <c r="P3774">
        <f t="shared" si="349"/>
        <v>110</v>
      </c>
      <c r="Q3774" t="str">
        <f t="shared" si="352"/>
        <v>theater</v>
      </c>
      <c r="R3774" t="str">
        <f t="shared" si="353"/>
        <v>musical</v>
      </c>
      <c r="S3774" s="10">
        <f t="shared" si="350"/>
        <v>42682.616967592592</v>
      </c>
      <c r="T3774" s="10">
        <f t="shared" si="351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6">
        <f t="shared" si="348"/>
        <v>94.91</v>
      </c>
      <c r="N3775" t="b">
        <v>1</v>
      </c>
      <c r="O3775" t="s">
        <v>8305</v>
      </c>
      <c r="P3775">
        <f t="shared" si="349"/>
        <v>108</v>
      </c>
      <c r="Q3775" t="str">
        <f t="shared" si="352"/>
        <v>theater</v>
      </c>
      <c r="R3775" t="str">
        <f t="shared" si="353"/>
        <v>musical</v>
      </c>
      <c r="S3775" s="10">
        <f t="shared" si="350"/>
        <v>42656.005173611105</v>
      </c>
      <c r="T3775" s="10">
        <f t="shared" si="351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6">
        <f t="shared" si="348"/>
        <v>100</v>
      </c>
      <c r="N3776" t="b">
        <v>1</v>
      </c>
      <c r="O3776" t="s">
        <v>8305</v>
      </c>
      <c r="P3776">
        <f t="shared" si="349"/>
        <v>100</v>
      </c>
      <c r="Q3776" t="str">
        <f t="shared" si="352"/>
        <v>theater</v>
      </c>
      <c r="R3776" t="str">
        <f t="shared" si="353"/>
        <v>musical</v>
      </c>
      <c r="S3776" s="10">
        <f t="shared" si="350"/>
        <v>42087.792303240742</v>
      </c>
      <c r="T3776" s="10">
        <f t="shared" si="351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6">
        <f t="shared" si="348"/>
        <v>143.21</v>
      </c>
      <c r="N3777" t="b">
        <v>1</v>
      </c>
      <c r="O3777" t="s">
        <v>8305</v>
      </c>
      <c r="P3777">
        <f t="shared" si="349"/>
        <v>100</v>
      </c>
      <c r="Q3777" t="str">
        <f t="shared" si="352"/>
        <v>theater</v>
      </c>
      <c r="R3777" t="str">
        <f t="shared" si="353"/>
        <v>musical</v>
      </c>
      <c r="S3777" s="10">
        <f t="shared" si="350"/>
        <v>42075.942627314813</v>
      </c>
      <c r="T3777" s="10">
        <f t="shared" si="351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6">
        <f t="shared" ref="M3778:M3841" si="354">ROUND(SUM(E3778/L3778),2)</f>
        <v>90.82</v>
      </c>
      <c r="N3778" t="b">
        <v>1</v>
      </c>
      <c r="O3778" t="s">
        <v>8305</v>
      </c>
      <c r="P3778">
        <f t="shared" ref="P3778:P3841" si="355">+ROUND(SUM(E3778/D3778)*100,0)</f>
        <v>107</v>
      </c>
      <c r="Q3778" t="str">
        <f t="shared" si="352"/>
        <v>theater</v>
      </c>
      <c r="R3778" t="str">
        <f t="shared" si="353"/>
        <v>musical</v>
      </c>
      <c r="S3778" s="10">
        <f t="shared" ref="S3778:S3841" si="356">(((J3778/60)/60)/24)+DATE(1970,1,1)</f>
        <v>41814.367800925924</v>
      </c>
      <c r="T3778" s="10">
        <f t="shared" ref="T3778:T3841" si="357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6">
        <f t="shared" si="354"/>
        <v>48.54</v>
      </c>
      <c r="N3779" t="b">
        <v>1</v>
      </c>
      <c r="O3779" t="s">
        <v>8305</v>
      </c>
      <c r="P3779">
        <f t="shared" si="355"/>
        <v>143</v>
      </c>
      <c r="Q3779" t="str">
        <f t="shared" ref="Q3779:Q3842" si="358">LEFT(O3779,FIND("/",O3779)-1)</f>
        <v>theater</v>
      </c>
      <c r="R3779" t="str">
        <f t="shared" ref="R3779:R3842" si="359">RIGHT(O3779,LEN(O3779)-FIND("/",O3779))</f>
        <v>musical</v>
      </c>
      <c r="S3779" s="10">
        <f t="shared" si="356"/>
        <v>41887.111354166671</v>
      </c>
      <c r="T3779" s="10">
        <f t="shared" si="357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6">
        <f t="shared" si="354"/>
        <v>70.03</v>
      </c>
      <c r="N3780" t="b">
        <v>1</v>
      </c>
      <c r="O3780" t="s">
        <v>8305</v>
      </c>
      <c r="P3780">
        <f t="shared" si="355"/>
        <v>105</v>
      </c>
      <c r="Q3780" t="str">
        <f t="shared" si="358"/>
        <v>theater</v>
      </c>
      <c r="R3780" t="str">
        <f t="shared" si="359"/>
        <v>musical</v>
      </c>
      <c r="S3780" s="10">
        <f t="shared" si="356"/>
        <v>41989.819212962961</v>
      </c>
      <c r="T3780" s="10">
        <f t="shared" si="357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6">
        <f t="shared" si="354"/>
        <v>135.63</v>
      </c>
      <c r="N3781" t="b">
        <v>1</v>
      </c>
      <c r="O3781" t="s">
        <v>8305</v>
      </c>
      <c r="P3781">
        <f t="shared" si="355"/>
        <v>104</v>
      </c>
      <c r="Q3781" t="str">
        <f t="shared" si="358"/>
        <v>theater</v>
      </c>
      <c r="R3781" t="str">
        <f t="shared" si="359"/>
        <v>musical</v>
      </c>
      <c r="S3781" s="10">
        <f t="shared" si="356"/>
        <v>42425.735416666663</v>
      </c>
      <c r="T3781" s="10">
        <f t="shared" si="357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6">
        <f t="shared" si="354"/>
        <v>100</v>
      </c>
      <c r="N3782" t="b">
        <v>1</v>
      </c>
      <c r="O3782" t="s">
        <v>8305</v>
      </c>
      <c r="P3782">
        <f t="shared" si="355"/>
        <v>120</v>
      </c>
      <c r="Q3782" t="str">
        <f t="shared" si="358"/>
        <v>theater</v>
      </c>
      <c r="R3782" t="str">
        <f t="shared" si="359"/>
        <v>musical</v>
      </c>
      <c r="S3782" s="10">
        <f t="shared" si="356"/>
        <v>42166.219733796301</v>
      </c>
      <c r="T3782" s="10">
        <f t="shared" si="357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6">
        <f t="shared" si="354"/>
        <v>94.9</v>
      </c>
      <c r="N3783" t="b">
        <v>1</v>
      </c>
      <c r="O3783" t="s">
        <v>8305</v>
      </c>
      <c r="P3783">
        <f t="shared" si="355"/>
        <v>110</v>
      </c>
      <c r="Q3783" t="str">
        <f t="shared" si="358"/>
        <v>theater</v>
      </c>
      <c r="R3783" t="str">
        <f t="shared" si="359"/>
        <v>musical</v>
      </c>
      <c r="S3783" s="10">
        <f t="shared" si="356"/>
        <v>41865.882928240739</v>
      </c>
      <c r="T3783" s="10">
        <f t="shared" si="357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6">
        <f t="shared" si="354"/>
        <v>75.37</v>
      </c>
      <c r="N3784" t="b">
        <v>1</v>
      </c>
      <c r="O3784" t="s">
        <v>8305</v>
      </c>
      <c r="P3784">
        <f t="shared" si="355"/>
        <v>102</v>
      </c>
      <c r="Q3784" t="str">
        <f t="shared" si="358"/>
        <v>theater</v>
      </c>
      <c r="R3784" t="str">
        <f t="shared" si="359"/>
        <v>musical</v>
      </c>
      <c r="S3784" s="10">
        <f t="shared" si="356"/>
        <v>42546.862233796302</v>
      </c>
      <c r="T3784" s="10">
        <f t="shared" si="357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6">
        <f t="shared" si="354"/>
        <v>64.459999999999994</v>
      </c>
      <c r="N3785" t="b">
        <v>1</v>
      </c>
      <c r="O3785" t="s">
        <v>8305</v>
      </c>
      <c r="P3785">
        <f t="shared" si="355"/>
        <v>129</v>
      </c>
      <c r="Q3785" t="str">
        <f t="shared" si="358"/>
        <v>theater</v>
      </c>
      <c r="R3785" t="str">
        <f t="shared" si="359"/>
        <v>musical</v>
      </c>
      <c r="S3785" s="10">
        <f t="shared" si="356"/>
        <v>42420.140277777777</v>
      </c>
      <c r="T3785" s="10">
        <f t="shared" si="357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6">
        <f t="shared" si="354"/>
        <v>115</v>
      </c>
      <c r="N3786" t="b">
        <v>1</v>
      </c>
      <c r="O3786" t="s">
        <v>8305</v>
      </c>
      <c r="P3786">
        <f t="shared" si="355"/>
        <v>115</v>
      </c>
      <c r="Q3786" t="str">
        <f t="shared" si="358"/>
        <v>theater</v>
      </c>
      <c r="R3786" t="str">
        <f t="shared" si="359"/>
        <v>musical</v>
      </c>
      <c r="S3786" s="10">
        <f t="shared" si="356"/>
        <v>42531.980694444443</v>
      </c>
      <c r="T3786" s="10">
        <f t="shared" si="357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6">
        <f t="shared" si="354"/>
        <v>100.5</v>
      </c>
      <c r="N3787" t="b">
        <v>1</v>
      </c>
      <c r="O3787" t="s">
        <v>8305</v>
      </c>
      <c r="P3787">
        <f t="shared" si="355"/>
        <v>151</v>
      </c>
      <c r="Q3787" t="str">
        <f t="shared" si="358"/>
        <v>theater</v>
      </c>
      <c r="R3787" t="str">
        <f t="shared" si="359"/>
        <v>musical</v>
      </c>
      <c r="S3787" s="10">
        <f t="shared" si="356"/>
        <v>42548.63853009259</v>
      </c>
      <c r="T3787" s="10">
        <f t="shared" si="357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6">
        <f t="shared" si="354"/>
        <v>93.77</v>
      </c>
      <c r="N3788" t="b">
        <v>1</v>
      </c>
      <c r="O3788" t="s">
        <v>8305</v>
      </c>
      <c r="P3788">
        <f t="shared" si="355"/>
        <v>111</v>
      </c>
      <c r="Q3788" t="str">
        <f t="shared" si="358"/>
        <v>theater</v>
      </c>
      <c r="R3788" t="str">
        <f t="shared" si="359"/>
        <v>musical</v>
      </c>
      <c r="S3788" s="10">
        <f t="shared" si="356"/>
        <v>42487.037905092591</v>
      </c>
      <c r="T3788" s="10">
        <f t="shared" si="357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6">
        <f t="shared" si="354"/>
        <v>35.1</v>
      </c>
      <c r="N3789" t="b">
        <v>1</v>
      </c>
      <c r="O3789" t="s">
        <v>8305</v>
      </c>
      <c r="P3789">
        <f t="shared" si="355"/>
        <v>100</v>
      </c>
      <c r="Q3789" t="str">
        <f t="shared" si="358"/>
        <v>theater</v>
      </c>
      <c r="R3789" t="str">
        <f t="shared" si="359"/>
        <v>musical</v>
      </c>
      <c r="S3789" s="10">
        <f t="shared" si="356"/>
        <v>42167.534791666665</v>
      </c>
      <c r="T3789" s="10">
        <f t="shared" si="357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6">
        <f t="shared" si="354"/>
        <v>500</v>
      </c>
      <c r="N3790" t="b">
        <v>0</v>
      </c>
      <c r="O3790" t="s">
        <v>8305</v>
      </c>
      <c r="P3790">
        <f t="shared" si="355"/>
        <v>1</v>
      </c>
      <c r="Q3790" t="str">
        <f t="shared" si="358"/>
        <v>theater</v>
      </c>
      <c r="R3790" t="str">
        <f t="shared" si="359"/>
        <v>musical</v>
      </c>
      <c r="S3790" s="10">
        <f t="shared" si="356"/>
        <v>42333.695821759262</v>
      </c>
      <c r="T3790" s="10">
        <f t="shared" si="357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6">
        <f t="shared" si="354"/>
        <v>29</v>
      </c>
      <c r="N3791" t="b">
        <v>0</v>
      </c>
      <c r="O3791" t="s">
        <v>8305</v>
      </c>
      <c r="P3791">
        <f t="shared" si="355"/>
        <v>3</v>
      </c>
      <c r="Q3791" t="str">
        <f t="shared" si="358"/>
        <v>theater</v>
      </c>
      <c r="R3791" t="str">
        <f t="shared" si="359"/>
        <v>musical</v>
      </c>
      <c r="S3791" s="10">
        <f t="shared" si="356"/>
        <v>42138.798819444448</v>
      </c>
      <c r="T3791" s="10">
        <f t="shared" si="357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6" t="e">
        <f t="shared" si="354"/>
        <v>#DIV/0!</v>
      </c>
      <c r="N3792" t="b">
        <v>0</v>
      </c>
      <c r="O3792" t="s">
        <v>8305</v>
      </c>
      <c r="P3792">
        <f t="shared" si="355"/>
        <v>0</v>
      </c>
      <c r="Q3792" t="str">
        <f t="shared" si="358"/>
        <v>theater</v>
      </c>
      <c r="R3792" t="str">
        <f t="shared" si="359"/>
        <v>musical</v>
      </c>
      <c r="S3792" s="10">
        <f t="shared" si="356"/>
        <v>42666.666932870372</v>
      </c>
      <c r="T3792" s="10">
        <f t="shared" si="357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6" t="e">
        <f t="shared" si="354"/>
        <v>#DIV/0!</v>
      </c>
      <c r="N3793" t="b">
        <v>0</v>
      </c>
      <c r="O3793" t="s">
        <v>8305</v>
      </c>
      <c r="P3793">
        <f t="shared" si="355"/>
        <v>0</v>
      </c>
      <c r="Q3793" t="str">
        <f t="shared" si="358"/>
        <v>theater</v>
      </c>
      <c r="R3793" t="str">
        <f t="shared" si="359"/>
        <v>musical</v>
      </c>
      <c r="S3793" s="10">
        <f t="shared" si="356"/>
        <v>41766.692037037035</v>
      </c>
      <c r="T3793" s="10">
        <f t="shared" si="357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6">
        <f t="shared" si="354"/>
        <v>17.5</v>
      </c>
      <c r="N3794" t="b">
        <v>0</v>
      </c>
      <c r="O3794" t="s">
        <v>8305</v>
      </c>
      <c r="P3794">
        <f t="shared" si="355"/>
        <v>0</v>
      </c>
      <c r="Q3794" t="str">
        <f t="shared" si="358"/>
        <v>theater</v>
      </c>
      <c r="R3794" t="str">
        <f t="shared" si="359"/>
        <v>musical</v>
      </c>
      <c r="S3794" s="10">
        <f t="shared" si="356"/>
        <v>42170.447013888886</v>
      </c>
      <c r="T3794" s="10">
        <f t="shared" si="357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6">
        <f t="shared" si="354"/>
        <v>174</v>
      </c>
      <c r="N3795" t="b">
        <v>0</v>
      </c>
      <c r="O3795" t="s">
        <v>8305</v>
      </c>
      <c r="P3795">
        <f t="shared" si="355"/>
        <v>60</v>
      </c>
      <c r="Q3795" t="str">
        <f t="shared" si="358"/>
        <v>theater</v>
      </c>
      <c r="R3795" t="str">
        <f t="shared" si="359"/>
        <v>musical</v>
      </c>
      <c r="S3795" s="10">
        <f t="shared" si="356"/>
        <v>41968.938993055555</v>
      </c>
      <c r="T3795" s="10">
        <f t="shared" si="357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6">
        <f t="shared" si="354"/>
        <v>50</v>
      </c>
      <c r="N3796" t="b">
        <v>0</v>
      </c>
      <c r="O3796" t="s">
        <v>8305</v>
      </c>
      <c r="P3796">
        <f t="shared" si="355"/>
        <v>1</v>
      </c>
      <c r="Q3796" t="str">
        <f t="shared" si="358"/>
        <v>theater</v>
      </c>
      <c r="R3796" t="str">
        <f t="shared" si="359"/>
        <v>musical</v>
      </c>
      <c r="S3796" s="10">
        <f t="shared" si="356"/>
        <v>42132.58048611111</v>
      </c>
      <c r="T3796" s="10">
        <f t="shared" si="357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6">
        <f t="shared" si="354"/>
        <v>5</v>
      </c>
      <c r="N3797" t="b">
        <v>0</v>
      </c>
      <c r="O3797" t="s">
        <v>8305</v>
      </c>
      <c r="P3797">
        <f t="shared" si="355"/>
        <v>2</v>
      </c>
      <c r="Q3797" t="str">
        <f t="shared" si="358"/>
        <v>theater</v>
      </c>
      <c r="R3797" t="str">
        <f t="shared" si="359"/>
        <v>musical</v>
      </c>
      <c r="S3797" s="10">
        <f t="shared" si="356"/>
        <v>42201.436226851853</v>
      </c>
      <c r="T3797" s="10">
        <f t="shared" si="357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6">
        <f t="shared" si="354"/>
        <v>1</v>
      </c>
      <c r="N3798" t="b">
        <v>0</v>
      </c>
      <c r="O3798" t="s">
        <v>8305</v>
      </c>
      <c r="P3798">
        <f t="shared" si="355"/>
        <v>0</v>
      </c>
      <c r="Q3798" t="str">
        <f t="shared" si="358"/>
        <v>theater</v>
      </c>
      <c r="R3798" t="str">
        <f t="shared" si="359"/>
        <v>musical</v>
      </c>
      <c r="S3798" s="10">
        <f t="shared" si="356"/>
        <v>42689.029583333337</v>
      </c>
      <c r="T3798" s="10">
        <f t="shared" si="357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6">
        <f t="shared" si="354"/>
        <v>145.41</v>
      </c>
      <c r="N3799" t="b">
        <v>0</v>
      </c>
      <c r="O3799" t="s">
        <v>8305</v>
      </c>
      <c r="P3799">
        <f t="shared" si="355"/>
        <v>90</v>
      </c>
      <c r="Q3799" t="str">
        <f t="shared" si="358"/>
        <v>theater</v>
      </c>
      <c r="R3799" t="str">
        <f t="shared" si="359"/>
        <v>musical</v>
      </c>
      <c r="S3799" s="10">
        <f t="shared" si="356"/>
        <v>42084.881539351853</v>
      </c>
      <c r="T3799" s="10">
        <f t="shared" si="357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6">
        <f t="shared" si="354"/>
        <v>205</v>
      </c>
      <c r="N3800" t="b">
        <v>0</v>
      </c>
      <c r="O3800" t="s">
        <v>8305</v>
      </c>
      <c r="P3800">
        <f t="shared" si="355"/>
        <v>1</v>
      </c>
      <c r="Q3800" t="str">
        <f t="shared" si="358"/>
        <v>theater</v>
      </c>
      <c r="R3800" t="str">
        <f t="shared" si="359"/>
        <v>musical</v>
      </c>
      <c r="S3800" s="10">
        <f t="shared" si="356"/>
        <v>41831.722777777781</v>
      </c>
      <c r="T3800" s="10">
        <f t="shared" si="357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6">
        <f t="shared" si="354"/>
        <v>100.5</v>
      </c>
      <c r="N3801" t="b">
        <v>0</v>
      </c>
      <c r="O3801" t="s">
        <v>8305</v>
      </c>
      <c r="P3801">
        <f t="shared" si="355"/>
        <v>4</v>
      </c>
      <c r="Q3801" t="str">
        <f t="shared" si="358"/>
        <v>theater</v>
      </c>
      <c r="R3801" t="str">
        <f t="shared" si="359"/>
        <v>musical</v>
      </c>
      <c r="S3801" s="10">
        <f t="shared" si="356"/>
        <v>42410.93105324074</v>
      </c>
      <c r="T3801" s="10">
        <f t="shared" si="357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6">
        <f t="shared" si="354"/>
        <v>55.06</v>
      </c>
      <c r="N3802" t="b">
        <v>0</v>
      </c>
      <c r="O3802" t="s">
        <v>8305</v>
      </c>
      <c r="P3802">
        <f t="shared" si="355"/>
        <v>4</v>
      </c>
      <c r="Q3802" t="str">
        <f t="shared" si="358"/>
        <v>theater</v>
      </c>
      <c r="R3802" t="str">
        <f t="shared" si="359"/>
        <v>musical</v>
      </c>
      <c r="S3802" s="10">
        <f t="shared" si="356"/>
        <v>41982.737071759257</v>
      </c>
      <c r="T3802" s="10">
        <f t="shared" si="357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6">
        <f t="shared" si="354"/>
        <v>47.33</v>
      </c>
      <c r="N3803" t="b">
        <v>0</v>
      </c>
      <c r="O3803" t="s">
        <v>8305</v>
      </c>
      <c r="P3803">
        <f t="shared" si="355"/>
        <v>9</v>
      </c>
      <c r="Q3803" t="str">
        <f t="shared" si="358"/>
        <v>theater</v>
      </c>
      <c r="R3803" t="str">
        <f t="shared" si="359"/>
        <v>musical</v>
      </c>
      <c r="S3803" s="10">
        <f t="shared" si="356"/>
        <v>41975.676111111112</v>
      </c>
      <c r="T3803" s="10">
        <f t="shared" si="357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6" t="e">
        <f t="shared" si="354"/>
        <v>#DIV/0!</v>
      </c>
      <c r="N3804" t="b">
        <v>0</v>
      </c>
      <c r="O3804" t="s">
        <v>8305</v>
      </c>
      <c r="P3804">
        <f t="shared" si="355"/>
        <v>0</v>
      </c>
      <c r="Q3804" t="str">
        <f t="shared" si="358"/>
        <v>theater</v>
      </c>
      <c r="R3804" t="str">
        <f t="shared" si="359"/>
        <v>musical</v>
      </c>
      <c r="S3804" s="10">
        <f t="shared" si="356"/>
        <v>42269.126226851848</v>
      </c>
      <c r="T3804" s="10">
        <f t="shared" si="357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6">
        <f t="shared" si="354"/>
        <v>58.95</v>
      </c>
      <c r="N3805" t="b">
        <v>0</v>
      </c>
      <c r="O3805" t="s">
        <v>8305</v>
      </c>
      <c r="P3805">
        <f t="shared" si="355"/>
        <v>20</v>
      </c>
      <c r="Q3805" t="str">
        <f t="shared" si="358"/>
        <v>theater</v>
      </c>
      <c r="R3805" t="str">
        <f t="shared" si="359"/>
        <v>musical</v>
      </c>
      <c r="S3805" s="10">
        <f t="shared" si="356"/>
        <v>42403.971851851849</v>
      </c>
      <c r="T3805" s="10">
        <f t="shared" si="357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6" t="e">
        <f t="shared" si="354"/>
        <v>#DIV/0!</v>
      </c>
      <c r="N3806" t="b">
        <v>0</v>
      </c>
      <c r="O3806" t="s">
        <v>8305</v>
      </c>
      <c r="P3806">
        <f t="shared" si="355"/>
        <v>0</v>
      </c>
      <c r="Q3806" t="str">
        <f t="shared" si="358"/>
        <v>theater</v>
      </c>
      <c r="R3806" t="str">
        <f t="shared" si="359"/>
        <v>musical</v>
      </c>
      <c r="S3806" s="10">
        <f t="shared" si="356"/>
        <v>42527.00953703704</v>
      </c>
      <c r="T3806" s="10">
        <f t="shared" si="357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6">
        <f t="shared" si="354"/>
        <v>1.5</v>
      </c>
      <c r="N3807" t="b">
        <v>0</v>
      </c>
      <c r="O3807" t="s">
        <v>8305</v>
      </c>
      <c r="P3807">
        <f t="shared" si="355"/>
        <v>0</v>
      </c>
      <c r="Q3807" t="str">
        <f t="shared" si="358"/>
        <v>theater</v>
      </c>
      <c r="R3807" t="str">
        <f t="shared" si="359"/>
        <v>musical</v>
      </c>
      <c r="S3807" s="10">
        <f t="shared" si="356"/>
        <v>41849.887037037035</v>
      </c>
      <c r="T3807" s="10">
        <f t="shared" si="357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6">
        <f t="shared" si="354"/>
        <v>5</v>
      </c>
      <c r="N3808" t="b">
        <v>0</v>
      </c>
      <c r="O3808" t="s">
        <v>8305</v>
      </c>
      <c r="P3808">
        <f t="shared" si="355"/>
        <v>0</v>
      </c>
      <c r="Q3808" t="str">
        <f t="shared" si="358"/>
        <v>theater</v>
      </c>
      <c r="R3808" t="str">
        <f t="shared" si="359"/>
        <v>musical</v>
      </c>
      <c r="S3808" s="10">
        <f t="shared" si="356"/>
        <v>41799.259039351848</v>
      </c>
      <c r="T3808" s="10">
        <f t="shared" si="35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6">
        <f t="shared" si="354"/>
        <v>50.56</v>
      </c>
      <c r="N3809" t="b">
        <v>0</v>
      </c>
      <c r="O3809" t="s">
        <v>8305</v>
      </c>
      <c r="P3809">
        <f t="shared" si="355"/>
        <v>30</v>
      </c>
      <c r="Q3809" t="str">
        <f t="shared" si="358"/>
        <v>theater</v>
      </c>
      <c r="R3809" t="str">
        <f t="shared" si="359"/>
        <v>musical</v>
      </c>
      <c r="S3809" s="10">
        <f t="shared" si="356"/>
        <v>42090.909016203703</v>
      </c>
      <c r="T3809" s="10">
        <f t="shared" si="35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6">
        <f t="shared" si="354"/>
        <v>41.67</v>
      </c>
      <c r="N3810" t="b">
        <v>1</v>
      </c>
      <c r="O3810" t="s">
        <v>8271</v>
      </c>
      <c r="P3810">
        <f t="shared" si="355"/>
        <v>100</v>
      </c>
      <c r="Q3810" t="str">
        <f t="shared" si="358"/>
        <v>theater</v>
      </c>
      <c r="R3810" t="str">
        <f t="shared" si="359"/>
        <v>plays</v>
      </c>
      <c r="S3810" s="10">
        <f t="shared" si="356"/>
        <v>42059.453923611116</v>
      </c>
      <c r="T3810" s="10">
        <f t="shared" si="35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6">
        <f t="shared" si="354"/>
        <v>53.29</v>
      </c>
      <c r="N3811" t="b">
        <v>1</v>
      </c>
      <c r="O3811" t="s">
        <v>8271</v>
      </c>
      <c r="P3811">
        <f t="shared" si="355"/>
        <v>101</v>
      </c>
      <c r="Q3811" t="str">
        <f t="shared" si="358"/>
        <v>theater</v>
      </c>
      <c r="R3811" t="str">
        <f t="shared" si="359"/>
        <v>plays</v>
      </c>
      <c r="S3811" s="10">
        <f t="shared" si="356"/>
        <v>41800.526701388888</v>
      </c>
      <c r="T3811" s="10">
        <f t="shared" si="35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6">
        <f t="shared" si="354"/>
        <v>70.23</v>
      </c>
      <c r="N3812" t="b">
        <v>1</v>
      </c>
      <c r="O3812" t="s">
        <v>8271</v>
      </c>
      <c r="P3812">
        <f t="shared" si="355"/>
        <v>122</v>
      </c>
      <c r="Q3812" t="str">
        <f t="shared" si="358"/>
        <v>theater</v>
      </c>
      <c r="R3812" t="str">
        <f t="shared" si="359"/>
        <v>plays</v>
      </c>
      <c r="S3812" s="10">
        <f t="shared" si="356"/>
        <v>42054.849050925928</v>
      </c>
      <c r="T3812" s="10">
        <f t="shared" si="35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6">
        <f t="shared" si="354"/>
        <v>43.42</v>
      </c>
      <c r="N3813" t="b">
        <v>1</v>
      </c>
      <c r="O3813" t="s">
        <v>8271</v>
      </c>
      <c r="P3813">
        <f t="shared" si="355"/>
        <v>330</v>
      </c>
      <c r="Q3813" t="str">
        <f t="shared" si="358"/>
        <v>theater</v>
      </c>
      <c r="R3813" t="str">
        <f t="shared" si="359"/>
        <v>plays</v>
      </c>
      <c r="S3813" s="10">
        <f t="shared" si="356"/>
        <v>42487.62700231481</v>
      </c>
      <c r="T3813" s="10">
        <f t="shared" si="35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6">
        <f t="shared" si="354"/>
        <v>199.18</v>
      </c>
      <c r="N3814" t="b">
        <v>1</v>
      </c>
      <c r="O3814" t="s">
        <v>8271</v>
      </c>
      <c r="P3814">
        <f t="shared" si="355"/>
        <v>110</v>
      </c>
      <c r="Q3814" t="str">
        <f t="shared" si="358"/>
        <v>theater</v>
      </c>
      <c r="R3814" t="str">
        <f t="shared" si="359"/>
        <v>plays</v>
      </c>
      <c r="S3814" s="10">
        <f t="shared" si="356"/>
        <v>42109.751250000001</v>
      </c>
      <c r="T3814" s="10">
        <f t="shared" si="35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6">
        <f t="shared" si="354"/>
        <v>78.52</v>
      </c>
      <c r="N3815" t="b">
        <v>1</v>
      </c>
      <c r="O3815" t="s">
        <v>8271</v>
      </c>
      <c r="P3815">
        <f t="shared" si="355"/>
        <v>101</v>
      </c>
      <c r="Q3815" t="str">
        <f t="shared" si="358"/>
        <v>theater</v>
      </c>
      <c r="R3815" t="str">
        <f t="shared" si="359"/>
        <v>plays</v>
      </c>
      <c r="S3815" s="10">
        <f t="shared" si="356"/>
        <v>42497.275706018518</v>
      </c>
      <c r="T3815" s="10">
        <f t="shared" si="35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6">
        <f t="shared" si="354"/>
        <v>61.82</v>
      </c>
      <c r="N3816" t="b">
        <v>1</v>
      </c>
      <c r="O3816" t="s">
        <v>8271</v>
      </c>
      <c r="P3816">
        <f t="shared" si="355"/>
        <v>140</v>
      </c>
      <c r="Q3816" t="str">
        <f t="shared" si="358"/>
        <v>theater</v>
      </c>
      <c r="R3816" t="str">
        <f t="shared" si="359"/>
        <v>plays</v>
      </c>
      <c r="S3816" s="10">
        <f t="shared" si="356"/>
        <v>42058.904074074075</v>
      </c>
      <c r="T3816" s="10">
        <f t="shared" si="35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6">
        <f t="shared" si="354"/>
        <v>50</v>
      </c>
      <c r="N3817" t="b">
        <v>1</v>
      </c>
      <c r="O3817" t="s">
        <v>8271</v>
      </c>
      <c r="P3817">
        <f t="shared" si="355"/>
        <v>100</v>
      </c>
      <c r="Q3817" t="str">
        <f t="shared" si="358"/>
        <v>theater</v>
      </c>
      <c r="R3817" t="str">
        <f t="shared" si="359"/>
        <v>plays</v>
      </c>
      <c r="S3817" s="10">
        <f t="shared" si="356"/>
        <v>42207.259918981479</v>
      </c>
      <c r="T3817" s="10">
        <f t="shared" si="35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6">
        <f t="shared" si="354"/>
        <v>48.34</v>
      </c>
      <c r="N3818" t="b">
        <v>1</v>
      </c>
      <c r="O3818" t="s">
        <v>8271</v>
      </c>
      <c r="P3818">
        <f t="shared" si="355"/>
        <v>119</v>
      </c>
      <c r="Q3818" t="str">
        <f t="shared" si="358"/>
        <v>theater</v>
      </c>
      <c r="R3818" t="str">
        <f t="shared" si="359"/>
        <v>plays</v>
      </c>
      <c r="S3818" s="10">
        <f t="shared" si="356"/>
        <v>41807.690081018518</v>
      </c>
      <c r="T3818" s="10">
        <f t="shared" si="35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6">
        <f t="shared" si="354"/>
        <v>107.25</v>
      </c>
      <c r="N3819" t="b">
        <v>1</v>
      </c>
      <c r="O3819" t="s">
        <v>8271</v>
      </c>
      <c r="P3819">
        <f t="shared" si="355"/>
        <v>107</v>
      </c>
      <c r="Q3819" t="str">
        <f t="shared" si="358"/>
        <v>theater</v>
      </c>
      <c r="R3819" t="str">
        <f t="shared" si="359"/>
        <v>plays</v>
      </c>
      <c r="S3819" s="10">
        <f t="shared" si="356"/>
        <v>42284.69694444444</v>
      </c>
      <c r="T3819" s="10">
        <f t="shared" si="35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6">
        <f t="shared" si="354"/>
        <v>57</v>
      </c>
      <c r="N3820" t="b">
        <v>1</v>
      </c>
      <c r="O3820" t="s">
        <v>8271</v>
      </c>
      <c r="P3820">
        <f t="shared" si="355"/>
        <v>228</v>
      </c>
      <c r="Q3820" t="str">
        <f t="shared" si="358"/>
        <v>theater</v>
      </c>
      <c r="R3820" t="str">
        <f t="shared" si="359"/>
        <v>plays</v>
      </c>
      <c r="S3820" s="10">
        <f t="shared" si="356"/>
        <v>42045.84238425926</v>
      </c>
      <c r="T3820" s="10">
        <f t="shared" si="35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6">
        <f t="shared" si="354"/>
        <v>40.92</v>
      </c>
      <c r="N3821" t="b">
        <v>1</v>
      </c>
      <c r="O3821" t="s">
        <v>8271</v>
      </c>
      <c r="P3821">
        <f t="shared" si="355"/>
        <v>106</v>
      </c>
      <c r="Q3821" t="str">
        <f t="shared" si="358"/>
        <v>theater</v>
      </c>
      <c r="R3821" t="str">
        <f t="shared" si="359"/>
        <v>plays</v>
      </c>
      <c r="S3821" s="10">
        <f t="shared" si="356"/>
        <v>42184.209537037037</v>
      </c>
      <c r="T3821" s="10">
        <f t="shared" si="35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6">
        <f t="shared" si="354"/>
        <v>21.5</v>
      </c>
      <c r="N3822" t="b">
        <v>1</v>
      </c>
      <c r="O3822" t="s">
        <v>8271</v>
      </c>
      <c r="P3822">
        <f t="shared" si="355"/>
        <v>143</v>
      </c>
      <c r="Q3822" t="str">
        <f t="shared" si="358"/>
        <v>theater</v>
      </c>
      <c r="R3822" t="str">
        <f t="shared" si="359"/>
        <v>plays</v>
      </c>
      <c r="S3822" s="10">
        <f t="shared" si="356"/>
        <v>42160.651817129634</v>
      </c>
      <c r="T3822" s="10">
        <f t="shared" si="35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6">
        <f t="shared" si="354"/>
        <v>79.540000000000006</v>
      </c>
      <c r="N3823" t="b">
        <v>1</v>
      </c>
      <c r="O3823" t="s">
        <v>8271</v>
      </c>
      <c r="P3823">
        <f t="shared" si="355"/>
        <v>105</v>
      </c>
      <c r="Q3823" t="str">
        <f t="shared" si="358"/>
        <v>theater</v>
      </c>
      <c r="R3823" t="str">
        <f t="shared" si="359"/>
        <v>plays</v>
      </c>
      <c r="S3823" s="10">
        <f t="shared" si="356"/>
        <v>42341.180636574078</v>
      </c>
      <c r="T3823" s="10">
        <f t="shared" si="35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6">
        <f t="shared" si="354"/>
        <v>72.38</v>
      </c>
      <c r="N3824" t="b">
        <v>1</v>
      </c>
      <c r="O3824" t="s">
        <v>8271</v>
      </c>
      <c r="P3824">
        <f t="shared" si="355"/>
        <v>110</v>
      </c>
      <c r="Q3824" t="str">
        <f t="shared" si="358"/>
        <v>theater</v>
      </c>
      <c r="R3824" t="str">
        <f t="shared" si="359"/>
        <v>plays</v>
      </c>
      <c r="S3824" s="10">
        <f t="shared" si="356"/>
        <v>42329.838159722218</v>
      </c>
      <c r="T3824" s="10">
        <f t="shared" si="35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6">
        <f t="shared" si="354"/>
        <v>64.63</v>
      </c>
      <c r="N3825" t="b">
        <v>1</v>
      </c>
      <c r="O3825" t="s">
        <v>8271</v>
      </c>
      <c r="P3825">
        <f t="shared" si="355"/>
        <v>106</v>
      </c>
      <c r="Q3825" t="str">
        <f t="shared" si="358"/>
        <v>theater</v>
      </c>
      <c r="R3825" t="str">
        <f t="shared" si="359"/>
        <v>plays</v>
      </c>
      <c r="S3825" s="10">
        <f t="shared" si="356"/>
        <v>42170.910231481481</v>
      </c>
      <c r="T3825" s="10">
        <f t="shared" si="35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6">
        <f t="shared" si="354"/>
        <v>38.57</v>
      </c>
      <c r="N3826" t="b">
        <v>1</v>
      </c>
      <c r="O3826" t="s">
        <v>8271</v>
      </c>
      <c r="P3826">
        <f t="shared" si="355"/>
        <v>108</v>
      </c>
      <c r="Q3826" t="str">
        <f t="shared" si="358"/>
        <v>theater</v>
      </c>
      <c r="R3826" t="str">
        <f t="shared" si="359"/>
        <v>plays</v>
      </c>
      <c r="S3826" s="10">
        <f t="shared" si="356"/>
        <v>42571.626192129625</v>
      </c>
      <c r="T3826" s="10">
        <f t="shared" si="35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6">
        <f t="shared" si="354"/>
        <v>107.57</v>
      </c>
      <c r="N3827" t="b">
        <v>1</v>
      </c>
      <c r="O3827" t="s">
        <v>8271</v>
      </c>
      <c r="P3827">
        <f t="shared" si="355"/>
        <v>105</v>
      </c>
      <c r="Q3827" t="str">
        <f t="shared" si="358"/>
        <v>theater</v>
      </c>
      <c r="R3827" t="str">
        <f t="shared" si="359"/>
        <v>plays</v>
      </c>
      <c r="S3827" s="10">
        <f t="shared" si="356"/>
        <v>42151.069606481484</v>
      </c>
      <c r="T3827" s="10">
        <f t="shared" si="35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6">
        <f t="shared" si="354"/>
        <v>27.5</v>
      </c>
      <c r="N3828" t="b">
        <v>1</v>
      </c>
      <c r="O3828" t="s">
        <v>8271</v>
      </c>
      <c r="P3828">
        <f t="shared" si="355"/>
        <v>119</v>
      </c>
      <c r="Q3828" t="str">
        <f t="shared" si="358"/>
        <v>theater</v>
      </c>
      <c r="R3828" t="str">
        <f t="shared" si="359"/>
        <v>plays</v>
      </c>
      <c r="S3828" s="10">
        <f t="shared" si="356"/>
        <v>42101.423541666663</v>
      </c>
      <c r="T3828" s="10">
        <f t="shared" si="35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6">
        <f t="shared" si="354"/>
        <v>70.459999999999994</v>
      </c>
      <c r="N3829" t="b">
        <v>1</v>
      </c>
      <c r="O3829" t="s">
        <v>8271</v>
      </c>
      <c r="P3829">
        <f t="shared" si="355"/>
        <v>153</v>
      </c>
      <c r="Q3829" t="str">
        <f t="shared" si="358"/>
        <v>theater</v>
      </c>
      <c r="R3829" t="str">
        <f t="shared" si="359"/>
        <v>plays</v>
      </c>
      <c r="S3829" s="10">
        <f t="shared" si="356"/>
        <v>42034.928252314814</v>
      </c>
      <c r="T3829" s="10">
        <f t="shared" si="35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6">
        <f t="shared" si="354"/>
        <v>178.57</v>
      </c>
      <c r="N3830" t="b">
        <v>1</v>
      </c>
      <c r="O3830" t="s">
        <v>8271</v>
      </c>
      <c r="P3830">
        <f t="shared" si="355"/>
        <v>100</v>
      </c>
      <c r="Q3830" t="str">
        <f t="shared" si="358"/>
        <v>theater</v>
      </c>
      <c r="R3830" t="str">
        <f t="shared" si="359"/>
        <v>plays</v>
      </c>
      <c r="S3830" s="10">
        <f t="shared" si="356"/>
        <v>41944.527627314819</v>
      </c>
      <c r="T3830" s="10">
        <f t="shared" si="35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6">
        <f t="shared" si="354"/>
        <v>62.63</v>
      </c>
      <c r="N3831" t="b">
        <v>1</v>
      </c>
      <c r="O3831" t="s">
        <v>8271</v>
      </c>
      <c r="P3831">
        <f t="shared" si="355"/>
        <v>100</v>
      </c>
      <c r="Q3831" t="str">
        <f t="shared" si="358"/>
        <v>theater</v>
      </c>
      <c r="R3831" t="str">
        <f t="shared" si="359"/>
        <v>plays</v>
      </c>
      <c r="S3831" s="10">
        <f t="shared" si="356"/>
        <v>42593.865405092598</v>
      </c>
      <c r="T3831" s="10">
        <f t="shared" si="35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6">
        <f t="shared" si="354"/>
        <v>75</v>
      </c>
      <c r="N3832" t="b">
        <v>1</v>
      </c>
      <c r="O3832" t="s">
        <v>8271</v>
      </c>
      <c r="P3832">
        <f t="shared" si="355"/>
        <v>225</v>
      </c>
      <c r="Q3832" t="str">
        <f t="shared" si="358"/>
        <v>theater</v>
      </c>
      <c r="R3832" t="str">
        <f t="shared" si="359"/>
        <v>plays</v>
      </c>
      <c r="S3832" s="10">
        <f t="shared" si="356"/>
        <v>42503.740868055553</v>
      </c>
      <c r="T3832" s="10">
        <f t="shared" si="35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6">
        <f t="shared" si="354"/>
        <v>58.9</v>
      </c>
      <c r="N3833" t="b">
        <v>1</v>
      </c>
      <c r="O3833" t="s">
        <v>8271</v>
      </c>
      <c r="P3833">
        <f t="shared" si="355"/>
        <v>106</v>
      </c>
      <c r="Q3833" t="str">
        <f t="shared" si="358"/>
        <v>theater</v>
      </c>
      <c r="R3833" t="str">
        <f t="shared" si="359"/>
        <v>plays</v>
      </c>
      <c r="S3833" s="10">
        <f t="shared" si="356"/>
        <v>41927.848900462966</v>
      </c>
      <c r="T3833" s="10">
        <f t="shared" si="35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6">
        <f t="shared" si="354"/>
        <v>139.56</v>
      </c>
      <c r="N3834" t="b">
        <v>1</v>
      </c>
      <c r="O3834" t="s">
        <v>8271</v>
      </c>
      <c r="P3834">
        <f t="shared" si="355"/>
        <v>105</v>
      </c>
      <c r="Q3834" t="str">
        <f t="shared" si="358"/>
        <v>theater</v>
      </c>
      <c r="R3834" t="str">
        <f t="shared" si="359"/>
        <v>plays</v>
      </c>
      <c r="S3834" s="10">
        <f t="shared" si="356"/>
        <v>42375.114988425921</v>
      </c>
      <c r="T3834" s="10">
        <f t="shared" si="35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6">
        <f t="shared" si="354"/>
        <v>70</v>
      </c>
      <c r="N3835" t="b">
        <v>1</v>
      </c>
      <c r="O3835" t="s">
        <v>8271</v>
      </c>
      <c r="P3835">
        <f t="shared" si="355"/>
        <v>117</v>
      </c>
      <c r="Q3835" t="str">
        <f t="shared" si="358"/>
        <v>theater</v>
      </c>
      <c r="R3835" t="str">
        <f t="shared" si="359"/>
        <v>plays</v>
      </c>
      <c r="S3835" s="10">
        <f t="shared" si="356"/>
        <v>41963.872361111105</v>
      </c>
      <c r="T3835" s="10">
        <f t="shared" si="35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6">
        <f t="shared" si="354"/>
        <v>57.39</v>
      </c>
      <c r="N3836" t="b">
        <v>1</v>
      </c>
      <c r="O3836" t="s">
        <v>8271</v>
      </c>
      <c r="P3836">
        <f t="shared" si="355"/>
        <v>109</v>
      </c>
      <c r="Q3836" t="str">
        <f t="shared" si="358"/>
        <v>theater</v>
      </c>
      <c r="R3836" t="str">
        <f t="shared" si="359"/>
        <v>plays</v>
      </c>
      <c r="S3836" s="10">
        <f t="shared" si="356"/>
        <v>42143.445219907408</v>
      </c>
      <c r="T3836" s="10">
        <f t="shared" si="35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6">
        <f t="shared" si="354"/>
        <v>40</v>
      </c>
      <c r="N3837" t="b">
        <v>1</v>
      </c>
      <c r="O3837" t="s">
        <v>8271</v>
      </c>
      <c r="P3837">
        <f t="shared" si="355"/>
        <v>160</v>
      </c>
      <c r="Q3837" t="str">
        <f t="shared" si="358"/>
        <v>theater</v>
      </c>
      <c r="R3837" t="str">
        <f t="shared" si="359"/>
        <v>plays</v>
      </c>
      <c r="S3837" s="10">
        <f t="shared" si="356"/>
        <v>42460.94222222222</v>
      </c>
      <c r="T3837" s="10">
        <f t="shared" si="35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6">
        <f t="shared" si="354"/>
        <v>64.290000000000006</v>
      </c>
      <c r="N3838" t="b">
        <v>1</v>
      </c>
      <c r="O3838" t="s">
        <v>8271</v>
      </c>
      <c r="P3838">
        <f t="shared" si="355"/>
        <v>113</v>
      </c>
      <c r="Q3838" t="str">
        <f t="shared" si="358"/>
        <v>theater</v>
      </c>
      <c r="R3838" t="str">
        <f t="shared" si="359"/>
        <v>plays</v>
      </c>
      <c r="S3838" s="10">
        <f t="shared" si="356"/>
        <v>42553.926527777774</v>
      </c>
      <c r="T3838" s="10">
        <f t="shared" si="35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6">
        <f t="shared" si="354"/>
        <v>120.12</v>
      </c>
      <c r="N3839" t="b">
        <v>1</v>
      </c>
      <c r="O3839" t="s">
        <v>8271</v>
      </c>
      <c r="P3839">
        <f t="shared" si="355"/>
        <v>102</v>
      </c>
      <c r="Q3839" t="str">
        <f t="shared" si="358"/>
        <v>theater</v>
      </c>
      <c r="R3839" t="str">
        <f t="shared" si="359"/>
        <v>plays</v>
      </c>
      <c r="S3839" s="10">
        <f t="shared" si="356"/>
        <v>42152.765717592592</v>
      </c>
      <c r="T3839" s="10">
        <f t="shared" si="35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6">
        <f t="shared" si="354"/>
        <v>1008.24</v>
      </c>
      <c r="N3840" t="b">
        <v>1</v>
      </c>
      <c r="O3840" t="s">
        <v>8271</v>
      </c>
      <c r="P3840">
        <f t="shared" si="355"/>
        <v>101</v>
      </c>
      <c r="Q3840" t="str">
        <f t="shared" si="358"/>
        <v>theater</v>
      </c>
      <c r="R3840" t="str">
        <f t="shared" si="359"/>
        <v>plays</v>
      </c>
      <c r="S3840" s="10">
        <f t="shared" si="356"/>
        <v>42116.710752314815</v>
      </c>
      <c r="T3840" s="10">
        <f t="shared" si="35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6">
        <f t="shared" si="354"/>
        <v>63.28</v>
      </c>
      <c r="N3841" t="b">
        <v>1</v>
      </c>
      <c r="O3841" t="s">
        <v>8271</v>
      </c>
      <c r="P3841">
        <f t="shared" si="355"/>
        <v>101</v>
      </c>
      <c r="Q3841" t="str">
        <f t="shared" si="358"/>
        <v>theater</v>
      </c>
      <c r="R3841" t="str">
        <f t="shared" si="359"/>
        <v>plays</v>
      </c>
      <c r="S3841" s="10">
        <f t="shared" si="356"/>
        <v>42155.142638888887</v>
      </c>
      <c r="T3841" s="10">
        <f t="shared" si="35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6">
        <f t="shared" ref="M3842:M3905" si="360">ROUND(SUM(E3842/L3842),2)</f>
        <v>21.67</v>
      </c>
      <c r="N3842" t="b">
        <v>1</v>
      </c>
      <c r="O3842" t="s">
        <v>8271</v>
      </c>
      <c r="P3842">
        <f t="shared" ref="P3842:P3905" si="361">+ROUND(SUM(E3842/D3842)*100,0)</f>
        <v>6500</v>
      </c>
      <c r="Q3842" t="str">
        <f t="shared" si="358"/>
        <v>theater</v>
      </c>
      <c r="R3842" t="str">
        <f t="shared" si="359"/>
        <v>plays</v>
      </c>
      <c r="S3842" s="10">
        <f t="shared" ref="S3842:S3905" si="362">(((J3842/60)/60)/24)+DATE(1970,1,1)</f>
        <v>42432.701724537037</v>
      </c>
      <c r="T3842" s="10">
        <f t="shared" ref="T3842:T3905" si="363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6">
        <f t="shared" si="360"/>
        <v>25.65</v>
      </c>
      <c r="N3843" t="b">
        <v>0</v>
      </c>
      <c r="O3843" t="s">
        <v>8271</v>
      </c>
      <c r="P3843">
        <f t="shared" si="361"/>
        <v>9</v>
      </c>
      <c r="Q3843" t="str">
        <f t="shared" ref="Q3843:Q3906" si="364">LEFT(O3843,FIND("/",O3843)-1)</f>
        <v>theater</v>
      </c>
      <c r="R3843" t="str">
        <f t="shared" ref="R3843:R3906" si="365">RIGHT(O3843,LEN(O3843)-FIND("/",O3843))</f>
        <v>plays</v>
      </c>
      <c r="S3843" s="10">
        <f t="shared" si="362"/>
        <v>41780.785729166666</v>
      </c>
      <c r="T3843" s="10">
        <f t="shared" si="363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6">
        <f t="shared" si="360"/>
        <v>47.7</v>
      </c>
      <c r="N3844" t="b">
        <v>0</v>
      </c>
      <c r="O3844" t="s">
        <v>8271</v>
      </c>
      <c r="P3844">
        <f t="shared" si="361"/>
        <v>22</v>
      </c>
      <c r="Q3844" t="str">
        <f t="shared" si="364"/>
        <v>theater</v>
      </c>
      <c r="R3844" t="str">
        <f t="shared" si="365"/>
        <v>plays</v>
      </c>
      <c r="S3844" s="10">
        <f t="shared" si="362"/>
        <v>41740.493657407409</v>
      </c>
      <c r="T3844" s="10">
        <f t="shared" si="36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6">
        <f t="shared" si="360"/>
        <v>56.05</v>
      </c>
      <c r="N3845" t="b">
        <v>0</v>
      </c>
      <c r="O3845" t="s">
        <v>8271</v>
      </c>
      <c r="P3845">
        <f t="shared" si="361"/>
        <v>21</v>
      </c>
      <c r="Q3845" t="str">
        <f t="shared" si="364"/>
        <v>theater</v>
      </c>
      <c r="R3845" t="str">
        <f t="shared" si="365"/>
        <v>plays</v>
      </c>
      <c r="S3845" s="10">
        <f t="shared" si="362"/>
        <v>41766.072500000002</v>
      </c>
      <c r="T3845" s="10">
        <f t="shared" si="36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6">
        <f t="shared" si="360"/>
        <v>81.319999999999993</v>
      </c>
      <c r="N3846" t="b">
        <v>0</v>
      </c>
      <c r="O3846" t="s">
        <v>8271</v>
      </c>
      <c r="P3846">
        <f t="shared" si="361"/>
        <v>41</v>
      </c>
      <c r="Q3846" t="str">
        <f t="shared" si="364"/>
        <v>theater</v>
      </c>
      <c r="R3846" t="str">
        <f t="shared" si="365"/>
        <v>plays</v>
      </c>
      <c r="S3846" s="10">
        <f t="shared" si="362"/>
        <v>41766.617291666669</v>
      </c>
      <c r="T3846" s="10">
        <f t="shared" si="36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6">
        <f t="shared" si="360"/>
        <v>70.17</v>
      </c>
      <c r="N3847" t="b">
        <v>0</v>
      </c>
      <c r="O3847" t="s">
        <v>8271</v>
      </c>
      <c r="P3847">
        <f t="shared" si="361"/>
        <v>2</v>
      </c>
      <c r="Q3847" t="str">
        <f t="shared" si="364"/>
        <v>theater</v>
      </c>
      <c r="R3847" t="str">
        <f t="shared" si="365"/>
        <v>plays</v>
      </c>
      <c r="S3847" s="10">
        <f t="shared" si="362"/>
        <v>42248.627013888887</v>
      </c>
      <c r="T3847" s="10">
        <f t="shared" si="36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6">
        <f t="shared" si="360"/>
        <v>23.63</v>
      </c>
      <c r="N3848" t="b">
        <v>0</v>
      </c>
      <c r="O3848" t="s">
        <v>8271</v>
      </c>
      <c r="P3848">
        <f t="shared" si="361"/>
        <v>3</v>
      </c>
      <c r="Q3848" t="str">
        <f t="shared" si="364"/>
        <v>theater</v>
      </c>
      <c r="R3848" t="str">
        <f t="shared" si="365"/>
        <v>plays</v>
      </c>
      <c r="S3848" s="10">
        <f t="shared" si="362"/>
        <v>41885.221550925926</v>
      </c>
      <c r="T3848" s="10">
        <f t="shared" si="36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6">
        <f t="shared" si="360"/>
        <v>188.56</v>
      </c>
      <c r="N3849" t="b">
        <v>0</v>
      </c>
      <c r="O3849" t="s">
        <v>8271</v>
      </c>
      <c r="P3849">
        <f t="shared" si="361"/>
        <v>16</v>
      </c>
      <c r="Q3849" t="str">
        <f t="shared" si="364"/>
        <v>theater</v>
      </c>
      <c r="R3849" t="str">
        <f t="shared" si="365"/>
        <v>plays</v>
      </c>
      <c r="S3849" s="10">
        <f t="shared" si="362"/>
        <v>42159.224432870367</v>
      </c>
      <c r="T3849" s="10">
        <f t="shared" si="36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6">
        <f t="shared" si="360"/>
        <v>49.51</v>
      </c>
      <c r="N3850" t="b">
        <v>0</v>
      </c>
      <c r="O3850" t="s">
        <v>8271</v>
      </c>
      <c r="P3850">
        <f t="shared" si="361"/>
        <v>16</v>
      </c>
      <c r="Q3850" t="str">
        <f t="shared" si="364"/>
        <v>theater</v>
      </c>
      <c r="R3850" t="str">
        <f t="shared" si="365"/>
        <v>plays</v>
      </c>
      <c r="S3850" s="10">
        <f t="shared" si="362"/>
        <v>42265.817002314812</v>
      </c>
      <c r="T3850" s="10">
        <f t="shared" si="36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6">
        <f t="shared" si="360"/>
        <v>75.459999999999994</v>
      </c>
      <c r="N3851" t="b">
        <v>0</v>
      </c>
      <c r="O3851" t="s">
        <v>8271</v>
      </c>
      <c r="P3851">
        <f t="shared" si="361"/>
        <v>7</v>
      </c>
      <c r="Q3851" t="str">
        <f t="shared" si="364"/>
        <v>theater</v>
      </c>
      <c r="R3851" t="str">
        <f t="shared" si="365"/>
        <v>plays</v>
      </c>
      <c r="S3851" s="10">
        <f t="shared" si="362"/>
        <v>42136.767175925925</v>
      </c>
      <c r="T3851" s="10">
        <f t="shared" si="36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6">
        <f t="shared" si="360"/>
        <v>9.5</v>
      </c>
      <c r="N3852" t="b">
        <v>0</v>
      </c>
      <c r="O3852" t="s">
        <v>8271</v>
      </c>
      <c r="P3852">
        <f t="shared" si="361"/>
        <v>4</v>
      </c>
      <c r="Q3852" t="str">
        <f t="shared" si="364"/>
        <v>theater</v>
      </c>
      <c r="R3852" t="str">
        <f t="shared" si="365"/>
        <v>plays</v>
      </c>
      <c r="S3852" s="10">
        <f t="shared" si="362"/>
        <v>41975.124340277776</v>
      </c>
      <c r="T3852" s="10">
        <f t="shared" si="36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6">
        <f t="shared" si="360"/>
        <v>35.5</v>
      </c>
      <c r="N3853" t="b">
        <v>0</v>
      </c>
      <c r="O3853" t="s">
        <v>8271</v>
      </c>
      <c r="P3853">
        <f t="shared" si="361"/>
        <v>34</v>
      </c>
      <c r="Q3853" t="str">
        <f t="shared" si="364"/>
        <v>theater</v>
      </c>
      <c r="R3853" t="str">
        <f t="shared" si="365"/>
        <v>plays</v>
      </c>
      <c r="S3853" s="10">
        <f t="shared" si="362"/>
        <v>42172.439571759256</v>
      </c>
      <c r="T3853" s="10">
        <f t="shared" si="36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6">
        <f t="shared" si="360"/>
        <v>10</v>
      </c>
      <c r="N3854" t="b">
        <v>0</v>
      </c>
      <c r="O3854" t="s">
        <v>8271</v>
      </c>
      <c r="P3854">
        <f t="shared" si="361"/>
        <v>0</v>
      </c>
      <c r="Q3854" t="str">
        <f t="shared" si="364"/>
        <v>theater</v>
      </c>
      <c r="R3854" t="str">
        <f t="shared" si="365"/>
        <v>plays</v>
      </c>
      <c r="S3854" s="10">
        <f t="shared" si="362"/>
        <v>42065.190694444449</v>
      </c>
      <c r="T3854" s="10">
        <f t="shared" si="36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6">
        <f t="shared" si="360"/>
        <v>13</v>
      </c>
      <c r="N3855" t="b">
        <v>0</v>
      </c>
      <c r="O3855" t="s">
        <v>8271</v>
      </c>
      <c r="P3855">
        <f t="shared" si="361"/>
        <v>0</v>
      </c>
      <c r="Q3855" t="str">
        <f t="shared" si="364"/>
        <v>theater</v>
      </c>
      <c r="R3855" t="str">
        <f t="shared" si="365"/>
        <v>plays</v>
      </c>
      <c r="S3855" s="10">
        <f t="shared" si="362"/>
        <v>41848.84002314815</v>
      </c>
      <c r="T3855" s="10">
        <f t="shared" si="36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6">
        <f t="shared" si="360"/>
        <v>89.4</v>
      </c>
      <c r="N3856" t="b">
        <v>0</v>
      </c>
      <c r="O3856" t="s">
        <v>8271</v>
      </c>
      <c r="P3856">
        <f t="shared" si="361"/>
        <v>16</v>
      </c>
      <c r="Q3856" t="str">
        <f t="shared" si="364"/>
        <v>theater</v>
      </c>
      <c r="R3856" t="str">
        <f t="shared" si="365"/>
        <v>plays</v>
      </c>
      <c r="S3856" s="10">
        <f t="shared" si="362"/>
        <v>42103.884930555556</v>
      </c>
      <c r="T3856" s="10">
        <f t="shared" si="36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6">
        <f t="shared" si="360"/>
        <v>25</v>
      </c>
      <c r="N3857" t="b">
        <v>0</v>
      </c>
      <c r="O3857" t="s">
        <v>8271</v>
      </c>
      <c r="P3857">
        <f t="shared" si="361"/>
        <v>3</v>
      </c>
      <c r="Q3857" t="str">
        <f t="shared" si="364"/>
        <v>theater</v>
      </c>
      <c r="R3857" t="str">
        <f t="shared" si="365"/>
        <v>plays</v>
      </c>
      <c r="S3857" s="10">
        <f t="shared" si="362"/>
        <v>42059.970729166671</v>
      </c>
      <c r="T3857" s="10">
        <f t="shared" si="36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6">
        <f t="shared" si="360"/>
        <v>1</v>
      </c>
      <c r="N3858" t="b">
        <v>0</v>
      </c>
      <c r="O3858" t="s">
        <v>8271</v>
      </c>
      <c r="P3858">
        <f t="shared" si="361"/>
        <v>0</v>
      </c>
      <c r="Q3858" t="str">
        <f t="shared" si="364"/>
        <v>theater</v>
      </c>
      <c r="R3858" t="str">
        <f t="shared" si="365"/>
        <v>plays</v>
      </c>
      <c r="S3858" s="10">
        <f t="shared" si="362"/>
        <v>42041.743090277778</v>
      </c>
      <c r="T3858" s="10">
        <f t="shared" si="36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6">
        <f t="shared" si="360"/>
        <v>65</v>
      </c>
      <c r="N3859" t="b">
        <v>0</v>
      </c>
      <c r="O3859" t="s">
        <v>8271</v>
      </c>
      <c r="P3859">
        <f t="shared" si="361"/>
        <v>5</v>
      </c>
      <c r="Q3859" t="str">
        <f t="shared" si="364"/>
        <v>theater</v>
      </c>
      <c r="R3859" t="str">
        <f t="shared" si="365"/>
        <v>plays</v>
      </c>
      <c r="S3859" s="10">
        <f t="shared" si="362"/>
        <v>41829.73715277778</v>
      </c>
      <c r="T3859" s="10">
        <f t="shared" si="36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6">
        <f t="shared" si="360"/>
        <v>10</v>
      </c>
      <c r="N3860" t="b">
        <v>0</v>
      </c>
      <c r="O3860" t="s">
        <v>8271</v>
      </c>
      <c r="P3860">
        <f t="shared" si="361"/>
        <v>2</v>
      </c>
      <c r="Q3860" t="str">
        <f t="shared" si="364"/>
        <v>theater</v>
      </c>
      <c r="R3860" t="str">
        <f t="shared" si="365"/>
        <v>plays</v>
      </c>
      <c r="S3860" s="10">
        <f t="shared" si="362"/>
        <v>42128.431064814817</v>
      </c>
      <c r="T3860" s="10">
        <f t="shared" si="36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6">
        <f t="shared" si="360"/>
        <v>1</v>
      </c>
      <c r="N3861" t="b">
        <v>0</v>
      </c>
      <c r="O3861" t="s">
        <v>8271</v>
      </c>
      <c r="P3861">
        <f t="shared" si="361"/>
        <v>0</v>
      </c>
      <c r="Q3861" t="str">
        <f t="shared" si="364"/>
        <v>theater</v>
      </c>
      <c r="R3861" t="str">
        <f t="shared" si="365"/>
        <v>plays</v>
      </c>
      <c r="S3861" s="10">
        <f t="shared" si="362"/>
        <v>41789.893599537041</v>
      </c>
      <c r="T3861" s="10">
        <f t="shared" si="36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6">
        <f t="shared" si="360"/>
        <v>81.540000000000006</v>
      </c>
      <c r="N3862" t="b">
        <v>0</v>
      </c>
      <c r="O3862" t="s">
        <v>8271</v>
      </c>
      <c r="P3862">
        <f t="shared" si="361"/>
        <v>18</v>
      </c>
      <c r="Q3862" t="str">
        <f t="shared" si="364"/>
        <v>theater</v>
      </c>
      <c r="R3862" t="str">
        <f t="shared" si="365"/>
        <v>plays</v>
      </c>
      <c r="S3862" s="10">
        <f t="shared" si="362"/>
        <v>41833.660995370366</v>
      </c>
      <c r="T3862" s="10">
        <f t="shared" si="36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6">
        <f t="shared" si="360"/>
        <v>100</v>
      </c>
      <c r="N3863" t="b">
        <v>0</v>
      </c>
      <c r="O3863" t="s">
        <v>8271</v>
      </c>
      <c r="P3863">
        <f t="shared" si="361"/>
        <v>5</v>
      </c>
      <c r="Q3863" t="str">
        <f t="shared" si="364"/>
        <v>theater</v>
      </c>
      <c r="R3863" t="str">
        <f t="shared" si="365"/>
        <v>plays</v>
      </c>
      <c r="S3863" s="10">
        <f t="shared" si="362"/>
        <v>41914.590011574073</v>
      </c>
      <c r="T3863" s="10">
        <f t="shared" si="36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6">
        <f t="shared" si="360"/>
        <v>1</v>
      </c>
      <c r="N3864" t="b">
        <v>0</v>
      </c>
      <c r="O3864" t="s">
        <v>8271</v>
      </c>
      <c r="P3864">
        <f t="shared" si="361"/>
        <v>0</v>
      </c>
      <c r="Q3864" t="str">
        <f t="shared" si="364"/>
        <v>theater</v>
      </c>
      <c r="R3864" t="str">
        <f t="shared" si="365"/>
        <v>plays</v>
      </c>
      <c r="S3864" s="10">
        <f t="shared" si="362"/>
        <v>42611.261064814811</v>
      </c>
      <c r="T3864" s="10">
        <f t="shared" si="36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6" t="e">
        <f t="shared" si="360"/>
        <v>#DIV/0!</v>
      </c>
      <c r="N3865" t="b">
        <v>0</v>
      </c>
      <c r="O3865" t="s">
        <v>8271</v>
      </c>
      <c r="P3865">
        <f t="shared" si="361"/>
        <v>0</v>
      </c>
      <c r="Q3865" t="str">
        <f t="shared" si="364"/>
        <v>theater</v>
      </c>
      <c r="R3865" t="str">
        <f t="shared" si="365"/>
        <v>plays</v>
      </c>
      <c r="S3865" s="10">
        <f t="shared" si="362"/>
        <v>42253.633159722223</v>
      </c>
      <c r="T3865" s="10">
        <f t="shared" si="36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6">
        <f t="shared" si="360"/>
        <v>20</v>
      </c>
      <c r="N3866" t="b">
        <v>0</v>
      </c>
      <c r="O3866" t="s">
        <v>8271</v>
      </c>
      <c r="P3866">
        <f t="shared" si="361"/>
        <v>1</v>
      </c>
      <c r="Q3866" t="str">
        <f t="shared" si="364"/>
        <v>theater</v>
      </c>
      <c r="R3866" t="str">
        <f t="shared" si="365"/>
        <v>plays</v>
      </c>
      <c r="S3866" s="10">
        <f t="shared" si="362"/>
        <v>42295.891828703709</v>
      </c>
      <c r="T3866" s="10">
        <f t="shared" si="36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6">
        <f t="shared" si="360"/>
        <v>46.43</v>
      </c>
      <c r="N3867" t="b">
        <v>0</v>
      </c>
      <c r="O3867" t="s">
        <v>8271</v>
      </c>
      <c r="P3867">
        <f t="shared" si="361"/>
        <v>27</v>
      </c>
      <c r="Q3867" t="str">
        <f t="shared" si="364"/>
        <v>theater</v>
      </c>
      <c r="R3867" t="str">
        <f t="shared" si="365"/>
        <v>plays</v>
      </c>
      <c r="S3867" s="10">
        <f t="shared" si="362"/>
        <v>41841.651597222226</v>
      </c>
      <c r="T3867" s="10">
        <f t="shared" si="36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6">
        <f t="shared" si="360"/>
        <v>5.5</v>
      </c>
      <c r="N3868" t="b">
        <v>0</v>
      </c>
      <c r="O3868" t="s">
        <v>8271</v>
      </c>
      <c r="P3868">
        <f t="shared" si="361"/>
        <v>1</v>
      </c>
      <c r="Q3868" t="str">
        <f t="shared" si="364"/>
        <v>theater</v>
      </c>
      <c r="R3868" t="str">
        <f t="shared" si="365"/>
        <v>plays</v>
      </c>
      <c r="S3868" s="10">
        <f t="shared" si="362"/>
        <v>42402.947002314817</v>
      </c>
      <c r="T3868" s="10">
        <f t="shared" si="36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6">
        <f t="shared" si="360"/>
        <v>50.2</v>
      </c>
      <c r="N3869" t="b">
        <v>0</v>
      </c>
      <c r="O3869" t="s">
        <v>8271</v>
      </c>
      <c r="P3869">
        <f t="shared" si="361"/>
        <v>13</v>
      </c>
      <c r="Q3869" t="str">
        <f t="shared" si="364"/>
        <v>theater</v>
      </c>
      <c r="R3869" t="str">
        <f t="shared" si="365"/>
        <v>plays</v>
      </c>
      <c r="S3869" s="10">
        <f t="shared" si="362"/>
        <v>42509.814108796301</v>
      </c>
      <c r="T3869" s="10">
        <f t="shared" si="36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6">
        <f t="shared" si="360"/>
        <v>10</v>
      </c>
      <c r="N3870" t="b">
        <v>0</v>
      </c>
      <c r="O3870" t="s">
        <v>8305</v>
      </c>
      <c r="P3870">
        <f t="shared" si="361"/>
        <v>0</v>
      </c>
      <c r="Q3870" t="str">
        <f t="shared" si="364"/>
        <v>theater</v>
      </c>
      <c r="R3870" t="str">
        <f t="shared" si="365"/>
        <v>musical</v>
      </c>
      <c r="S3870" s="10">
        <f t="shared" si="362"/>
        <v>41865.659780092588</v>
      </c>
      <c r="T3870" s="10">
        <f t="shared" si="36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6">
        <f t="shared" si="360"/>
        <v>30.13</v>
      </c>
      <c r="N3871" t="b">
        <v>0</v>
      </c>
      <c r="O3871" t="s">
        <v>8305</v>
      </c>
      <c r="P3871">
        <f t="shared" si="361"/>
        <v>3</v>
      </c>
      <c r="Q3871" t="str">
        <f t="shared" si="364"/>
        <v>theater</v>
      </c>
      <c r="R3871" t="str">
        <f t="shared" si="365"/>
        <v>musical</v>
      </c>
      <c r="S3871" s="10">
        <f t="shared" si="362"/>
        <v>42047.724444444444</v>
      </c>
      <c r="T3871" s="10">
        <f t="shared" si="36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6">
        <f t="shared" si="360"/>
        <v>150</v>
      </c>
      <c r="N3872" t="b">
        <v>0</v>
      </c>
      <c r="O3872" t="s">
        <v>8305</v>
      </c>
      <c r="P3872">
        <f t="shared" si="361"/>
        <v>15</v>
      </c>
      <c r="Q3872" t="str">
        <f t="shared" si="364"/>
        <v>theater</v>
      </c>
      <c r="R3872" t="str">
        <f t="shared" si="365"/>
        <v>musical</v>
      </c>
      <c r="S3872" s="10">
        <f t="shared" si="362"/>
        <v>41793.17219907407</v>
      </c>
      <c r="T3872" s="10">
        <f t="shared" si="36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6">
        <f t="shared" si="360"/>
        <v>13.33</v>
      </c>
      <c r="N3873" t="b">
        <v>0</v>
      </c>
      <c r="O3873" t="s">
        <v>8305</v>
      </c>
      <c r="P3873">
        <f t="shared" si="361"/>
        <v>3</v>
      </c>
      <c r="Q3873" t="str">
        <f t="shared" si="364"/>
        <v>theater</v>
      </c>
      <c r="R3873" t="str">
        <f t="shared" si="365"/>
        <v>musical</v>
      </c>
      <c r="S3873" s="10">
        <f t="shared" si="362"/>
        <v>42763.780671296292</v>
      </c>
      <c r="T3873" s="10">
        <f t="shared" si="36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6" t="e">
        <f t="shared" si="360"/>
        <v>#DIV/0!</v>
      </c>
      <c r="N3874" t="b">
        <v>0</v>
      </c>
      <c r="O3874" t="s">
        <v>8305</v>
      </c>
      <c r="P3874">
        <f t="shared" si="361"/>
        <v>0</v>
      </c>
      <c r="Q3874" t="str">
        <f t="shared" si="364"/>
        <v>theater</v>
      </c>
      <c r="R3874" t="str">
        <f t="shared" si="365"/>
        <v>musical</v>
      </c>
      <c r="S3874" s="10">
        <f t="shared" si="362"/>
        <v>42180.145787037036</v>
      </c>
      <c r="T3874" s="10">
        <f t="shared" si="36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6" t="e">
        <f t="shared" si="360"/>
        <v>#DIV/0!</v>
      </c>
      <c r="N3875" t="b">
        <v>0</v>
      </c>
      <c r="O3875" t="s">
        <v>8305</v>
      </c>
      <c r="P3875">
        <f t="shared" si="361"/>
        <v>0</v>
      </c>
      <c r="Q3875" t="str">
        <f t="shared" si="364"/>
        <v>theater</v>
      </c>
      <c r="R3875" t="str">
        <f t="shared" si="365"/>
        <v>musical</v>
      </c>
      <c r="S3875" s="10">
        <f t="shared" si="362"/>
        <v>42255.696006944447</v>
      </c>
      <c r="T3875" s="10">
        <f t="shared" si="36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6" t="e">
        <f t="shared" si="360"/>
        <v>#DIV/0!</v>
      </c>
      <c r="N3876" t="b">
        <v>0</v>
      </c>
      <c r="O3876" t="s">
        <v>8305</v>
      </c>
      <c r="P3876">
        <f t="shared" si="361"/>
        <v>0</v>
      </c>
      <c r="Q3876" t="str">
        <f t="shared" si="364"/>
        <v>theater</v>
      </c>
      <c r="R3876" t="str">
        <f t="shared" si="365"/>
        <v>musical</v>
      </c>
      <c r="S3876" s="10">
        <f t="shared" si="362"/>
        <v>42007.016458333332</v>
      </c>
      <c r="T3876" s="10">
        <f t="shared" si="36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6" t="e">
        <f t="shared" si="360"/>
        <v>#DIV/0!</v>
      </c>
      <c r="N3877" t="b">
        <v>0</v>
      </c>
      <c r="O3877" t="s">
        <v>8305</v>
      </c>
      <c r="P3877">
        <f t="shared" si="361"/>
        <v>0</v>
      </c>
      <c r="Q3877" t="str">
        <f t="shared" si="364"/>
        <v>theater</v>
      </c>
      <c r="R3877" t="str">
        <f t="shared" si="365"/>
        <v>musical</v>
      </c>
      <c r="S3877" s="10">
        <f t="shared" si="362"/>
        <v>42615.346817129626</v>
      </c>
      <c r="T3877" s="10">
        <f t="shared" si="36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6">
        <f t="shared" si="360"/>
        <v>44.76</v>
      </c>
      <c r="N3878" t="b">
        <v>0</v>
      </c>
      <c r="O3878" t="s">
        <v>8305</v>
      </c>
      <c r="P3878">
        <f t="shared" si="361"/>
        <v>53</v>
      </c>
      <c r="Q3878" t="str">
        <f t="shared" si="364"/>
        <v>theater</v>
      </c>
      <c r="R3878" t="str">
        <f t="shared" si="365"/>
        <v>musical</v>
      </c>
      <c r="S3878" s="10">
        <f t="shared" si="362"/>
        <v>42372.624166666668</v>
      </c>
      <c r="T3878" s="10">
        <f t="shared" si="36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6">
        <f t="shared" si="360"/>
        <v>88.64</v>
      </c>
      <c r="N3879" t="b">
        <v>0</v>
      </c>
      <c r="O3879" t="s">
        <v>8305</v>
      </c>
      <c r="P3879">
        <f t="shared" si="361"/>
        <v>5</v>
      </c>
      <c r="Q3879" t="str">
        <f t="shared" si="364"/>
        <v>theater</v>
      </c>
      <c r="R3879" t="str">
        <f t="shared" si="365"/>
        <v>musical</v>
      </c>
      <c r="S3879" s="10">
        <f t="shared" si="362"/>
        <v>42682.67768518519</v>
      </c>
      <c r="T3879" s="10">
        <f t="shared" si="36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6">
        <f t="shared" si="360"/>
        <v>10</v>
      </c>
      <c r="N3880" t="b">
        <v>0</v>
      </c>
      <c r="O3880" t="s">
        <v>8305</v>
      </c>
      <c r="P3880">
        <f t="shared" si="361"/>
        <v>0</v>
      </c>
      <c r="Q3880" t="str">
        <f t="shared" si="364"/>
        <v>theater</v>
      </c>
      <c r="R3880" t="str">
        <f t="shared" si="365"/>
        <v>musical</v>
      </c>
      <c r="S3880" s="10">
        <f t="shared" si="362"/>
        <v>42154.818819444445</v>
      </c>
      <c r="T3880" s="10">
        <f t="shared" si="36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6" t="e">
        <f t="shared" si="360"/>
        <v>#DIV/0!</v>
      </c>
      <c r="N3881" t="b">
        <v>0</v>
      </c>
      <c r="O3881" t="s">
        <v>8305</v>
      </c>
      <c r="P3881">
        <f t="shared" si="361"/>
        <v>0</v>
      </c>
      <c r="Q3881" t="str">
        <f t="shared" si="364"/>
        <v>theater</v>
      </c>
      <c r="R3881" t="str">
        <f t="shared" si="365"/>
        <v>musical</v>
      </c>
      <c r="S3881" s="10">
        <f t="shared" si="362"/>
        <v>41999.861064814817</v>
      </c>
      <c r="T3881" s="10">
        <f t="shared" si="36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6">
        <f t="shared" si="360"/>
        <v>57.65</v>
      </c>
      <c r="N3882" t="b">
        <v>0</v>
      </c>
      <c r="O3882" t="s">
        <v>8305</v>
      </c>
      <c r="P3882">
        <f t="shared" si="361"/>
        <v>13</v>
      </c>
      <c r="Q3882" t="str">
        <f t="shared" si="364"/>
        <v>theater</v>
      </c>
      <c r="R3882" t="str">
        <f t="shared" si="365"/>
        <v>musical</v>
      </c>
      <c r="S3882" s="10">
        <f t="shared" si="362"/>
        <v>41815.815046296295</v>
      </c>
      <c r="T3882" s="10">
        <f t="shared" si="36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6">
        <f t="shared" si="360"/>
        <v>25</v>
      </c>
      <c r="N3883" t="b">
        <v>0</v>
      </c>
      <c r="O3883" t="s">
        <v>8305</v>
      </c>
      <c r="P3883">
        <f t="shared" si="361"/>
        <v>5</v>
      </c>
      <c r="Q3883" t="str">
        <f t="shared" si="364"/>
        <v>theater</v>
      </c>
      <c r="R3883" t="str">
        <f t="shared" si="365"/>
        <v>musical</v>
      </c>
      <c r="S3883" s="10">
        <f t="shared" si="362"/>
        <v>42756.018506944441</v>
      </c>
      <c r="T3883" s="10">
        <f t="shared" si="36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6" t="e">
        <f t="shared" si="360"/>
        <v>#DIV/0!</v>
      </c>
      <c r="N3884" t="b">
        <v>0</v>
      </c>
      <c r="O3884" t="s">
        <v>8305</v>
      </c>
      <c r="P3884">
        <f t="shared" si="361"/>
        <v>0</v>
      </c>
      <c r="Q3884" t="str">
        <f t="shared" si="364"/>
        <v>theater</v>
      </c>
      <c r="R3884" t="str">
        <f t="shared" si="365"/>
        <v>musical</v>
      </c>
      <c r="S3884" s="10">
        <f t="shared" si="362"/>
        <v>42373.983449074076</v>
      </c>
      <c r="T3884" s="10">
        <f t="shared" si="36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6" t="e">
        <f t="shared" si="360"/>
        <v>#DIV/0!</v>
      </c>
      <c r="N3885" t="b">
        <v>0</v>
      </c>
      <c r="O3885" t="s">
        <v>8305</v>
      </c>
      <c r="P3885">
        <f t="shared" si="361"/>
        <v>0</v>
      </c>
      <c r="Q3885" t="str">
        <f t="shared" si="364"/>
        <v>theater</v>
      </c>
      <c r="R3885" t="str">
        <f t="shared" si="365"/>
        <v>musical</v>
      </c>
      <c r="S3885" s="10">
        <f t="shared" si="362"/>
        <v>41854.602650462963</v>
      </c>
      <c r="T3885" s="10">
        <f t="shared" si="36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6" t="e">
        <f t="shared" si="360"/>
        <v>#DIV/0!</v>
      </c>
      <c r="N3886" t="b">
        <v>0</v>
      </c>
      <c r="O3886" t="s">
        <v>8305</v>
      </c>
      <c r="P3886">
        <f t="shared" si="361"/>
        <v>0</v>
      </c>
      <c r="Q3886" t="str">
        <f t="shared" si="364"/>
        <v>theater</v>
      </c>
      <c r="R3886" t="str">
        <f t="shared" si="365"/>
        <v>musical</v>
      </c>
      <c r="S3886" s="10">
        <f t="shared" si="362"/>
        <v>42065.791574074072</v>
      </c>
      <c r="T3886" s="10">
        <f t="shared" si="36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6" t="e">
        <f t="shared" si="360"/>
        <v>#DIV/0!</v>
      </c>
      <c r="N3887" t="b">
        <v>0</v>
      </c>
      <c r="O3887" t="s">
        <v>8305</v>
      </c>
      <c r="P3887">
        <f t="shared" si="361"/>
        <v>0</v>
      </c>
      <c r="Q3887" t="str">
        <f t="shared" si="364"/>
        <v>theater</v>
      </c>
      <c r="R3887" t="str">
        <f t="shared" si="365"/>
        <v>musical</v>
      </c>
      <c r="S3887" s="10">
        <f t="shared" si="362"/>
        <v>42469.951284722221</v>
      </c>
      <c r="T3887" s="10">
        <f t="shared" si="36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6" t="e">
        <f t="shared" si="360"/>
        <v>#DIV/0!</v>
      </c>
      <c r="N3888" t="b">
        <v>0</v>
      </c>
      <c r="O3888" t="s">
        <v>8305</v>
      </c>
      <c r="P3888">
        <f t="shared" si="361"/>
        <v>0</v>
      </c>
      <c r="Q3888" t="str">
        <f t="shared" si="364"/>
        <v>theater</v>
      </c>
      <c r="R3888" t="str">
        <f t="shared" si="365"/>
        <v>musical</v>
      </c>
      <c r="S3888" s="10">
        <f t="shared" si="362"/>
        <v>41954.228032407409</v>
      </c>
      <c r="T3888" s="10">
        <f t="shared" si="36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6">
        <f t="shared" si="360"/>
        <v>17.5</v>
      </c>
      <c r="N3889" t="b">
        <v>0</v>
      </c>
      <c r="O3889" t="s">
        <v>8305</v>
      </c>
      <c r="P3889">
        <f t="shared" si="361"/>
        <v>2</v>
      </c>
      <c r="Q3889" t="str">
        <f t="shared" si="364"/>
        <v>theater</v>
      </c>
      <c r="R3889" t="str">
        <f t="shared" si="365"/>
        <v>musical</v>
      </c>
      <c r="S3889" s="10">
        <f t="shared" si="362"/>
        <v>42079.857974537037</v>
      </c>
      <c r="T3889" s="10">
        <f t="shared" si="36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6">
        <f t="shared" si="360"/>
        <v>38.71</v>
      </c>
      <c r="N3890" t="b">
        <v>0</v>
      </c>
      <c r="O3890" t="s">
        <v>8271</v>
      </c>
      <c r="P3890">
        <f t="shared" si="361"/>
        <v>27</v>
      </c>
      <c r="Q3890" t="str">
        <f t="shared" si="364"/>
        <v>theater</v>
      </c>
      <c r="R3890" t="str">
        <f t="shared" si="365"/>
        <v>plays</v>
      </c>
      <c r="S3890" s="10">
        <f t="shared" si="362"/>
        <v>42762.545810185184</v>
      </c>
      <c r="T3890" s="10">
        <f t="shared" si="36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6">
        <f t="shared" si="360"/>
        <v>13.11</v>
      </c>
      <c r="N3891" t="b">
        <v>0</v>
      </c>
      <c r="O3891" t="s">
        <v>8271</v>
      </c>
      <c r="P3891">
        <f t="shared" si="361"/>
        <v>1</v>
      </c>
      <c r="Q3891" t="str">
        <f t="shared" si="364"/>
        <v>theater</v>
      </c>
      <c r="R3891" t="str">
        <f t="shared" si="365"/>
        <v>plays</v>
      </c>
      <c r="S3891" s="10">
        <f t="shared" si="362"/>
        <v>41977.004976851851</v>
      </c>
      <c r="T3891" s="10">
        <f t="shared" si="36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6">
        <f t="shared" si="360"/>
        <v>315.5</v>
      </c>
      <c r="N3892" t="b">
        <v>0</v>
      </c>
      <c r="O3892" t="s">
        <v>8271</v>
      </c>
      <c r="P3892">
        <f t="shared" si="361"/>
        <v>17</v>
      </c>
      <c r="Q3892" t="str">
        <f t="shared" si="364"/>
        <v>theater</v>
      </c>
      <c r="R3892" t="str">
        <f t="shared" si="365"/>
        <v>plays</v>
      </c>
      <c r="S3892" s="10">
        <f t="shared" si="362"/>
        <v>42171.758611111116</v>
      </c>
      <c r="T3892" s="10">
        <f t="shared" si="36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6">
        <f t="shared" si="360"/>
        <v>37.14</v>
      </c>
      <c r="N3893" t="b">
        <v>0</v>
      </c>
      <c r="O3893" t="s">
        <v>8271</v>
      </c>
      <c r="P3893">
        <f t="shared" si="361"/>
        <v>33</v>
      </c>
      <c r="Q3893" t="str">
        <f t="shared" si="364"/>
        <v>theater</v>
      </c>
      <c r="R3893" t="str">
        <f t="shared" si="365"/>
        <v>plays</v>
      </c>
      <c r="S3893" s="10">
        <f t="shared" si="362"/>
        <v>42056.1324537037</v>
      </c>
      <c r="T3893" s="10">
        <f t="shared" si="36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6" t="e">
        <f t="shared" si="360"/>
        <v>#DIV/0!</v>
      </c>
      <c r="N3894" t="b">
        <v>0</v>
      </c>
      <c r="O3894" t="s">
        <v>8271</v>
      </c>
      <c r="P3894">
        <f t="shared" si="361"/>
        <v>0</v>
      </c>
      <c r="Q3894" t="str">
        <f t="shared" si="364"/>
        <v>theater</v>
      </c>
      <c r="R3894" t="str">
        <f t="shared" si="365"/>
        <v>plays</v>
      </c>
      <c r="S3894" s="10">
        <f t="shared" si="362"/>
        <v>41867.652280092596</v>
      </c>
      <c r="T3894" s="10">
        <f t="shared" si="36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6">
        <f t="shared" si="360"/>
        <v>128.27000000000001</v>
      </c>
      <c r="N3895" t="b">
        <v>0</v>
      </c>
      <c r="O3895" t="s">
        <v>8271</v>
      </c>
      <c r="P3895">
        <f t="shared" si="361"/>
        <v>22</v>
      </c>
      <c r="Q3895" t="str">
        <f t="shared" si="364"/>
        <v>theater</v>
      </c>
      <c r="R3895" t="str">
        <f t="shared" si="365"/>
        <v>plays</v>
      </c>
      <c r="S3895" s="10">
        <f t="shared" si="362"/>
        <v>41779.657870370371</v>
      </c>
      <c r="T3895" s="10">
        <f t="shared" si="36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6">
        <f t="shared" si="360"/>
        <v>47.27</v>
      </c>
      <c r="N3896" t="b">
        <v>0</v>
      </c>
      <c r="O3896" t="s">
        <v>8271</v>
      </c>
      <c r="P3896">
        <f t="shared" si="361"/>
        <v>3</v>
      </c>
      <c r="Q3896" t="str">
        <f t="shared" si="364"/>
        <v>theater</v>
      </c>
      <c r="R3896" t="str">
        <f t="shared" si="365"/>
        <v>plays</v>
      </c>
      <c r="S3896" s="10">
        <f t="shared" si="362"/>
        <v>42679.958472222221</v>
      </c>
      <c r="T3896" s="10">
        <f t="shared" si="36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6">
        <f t="shared" si="360"/>
        <v>50</v>
      </c>
      <c r="N3897" t="b">
        <v>0</v>
      </c>
      <c r="O3897" t="s">
        <v>8271</v>
      </c>
      <c r="P3897">
        <f t="shared" si="361"/>
        <v>5</v>
      </c>
      <c r="Q3897" t="str">
        <f t="shared" si="364"/>
        <v>theater</v>
      </c>
      <c r="R3897" t="str">
        <f t="shared" si="365"/>
        <v>plays</v>
      </c>
      <c r="S3897" s="10">
        <f t="shared" si="362"/>
        <v>42032.250208333338</v>
      </c>
      <c r="T3897" s="10">
        <f t="shared" si="36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6">
        <f t="shared" si="360"/>
        <v>42.5</v>
      </c>
      <c r="N3898" t="b">
        <v>0</v>
      </c>
      <c r="O3898" t="s">
        <v>8271</v>
      </c>
      <c r="P3898">
        <f t="shared" si="361"/>
        <v>11</v>
      </c>
      <c r="Q3898" t="str">
        <f t="shared" si="364"/>
        <v>theater</v>
      </c>
      <c r="R3898" t="str">
        <f t="shared" si="365"/>
        <v>plays</v>
      </c>
      <c r="S3898" s="10">
        <f t="shared" si="362"/>
        <v>41793.191875000004</v>
      </c>
      <c r="T3898" s="10">
        <f t="shared" si="36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6">
        <f t="shared" si="360"/>
        <v>44</v>
      </c>
      <c r="N3899" t="b">
        <v>0</v>
      </c>
      <c r="O3899" t="s">
        <v>8271</v>
      </c>
      <c r="P3899">
        <f t="shared" si="361"/>
        <v>18</v>
      </c>
      <c r="Q3899" t="str">
        <f t="shared" si="364"/>
        <v>theater</v>
      </c>
      <c r="R3899" t="str">
        <f t="shared" si="365"/>
        <v>plays</v>
      </c>
      <c r="S3899" s="10">
        <f t="shared" si="362"/>
        <v>41982.87364583333</v>
      </c>
      <c r="T3899" s="10">
        <f t="shared" si="36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6">
        <f t="shared" si="360"/>
        <v>50.88</v>
      </c>
      <c r="N3900" t="b">
        <v>0</v>
      </c>
      <c r="O3900" t="s">
        <v>8271</v>
      </c>
      <c r="P3900">
        <f t="shared" si="361"/>
        <v>33</v>
      </c>
      <c r="Q3900" t="str">
        <f t="shared" si="364"/>
        <v>theater</v>
      </c>
      <c r="R3900" t="str">
        <f t="shared" si="365"/>
        <v>plays</v>
      </c>
      <c r="S3900" s="10">
        <f t="shared" si="362"/>
        <v>42193.482291666667</v>
      </c>
      <c r="T3900" s="10">
        <f t="shared" si="36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6">
        <f t="shared" si="360"/>
        <v>62.5</v>
      </c>
      <c r="N3901" t="b">
        <v>0</v>
      </c>
      <c r="O3901" t="s">
        <v>8271</v>
      </c>
      <c r="P3901">
        <f t="shared" si="361"/>
        <v>1</v>
      </c>
      <c r="Q3901" t="str">
        <f t="shared" si="364"/>
        <v>theater</v>
      </c>
      <c r="R3901" t="str">
        <f t="shared" si="365"/>
        <v>plays</v>
      </c>
      <c r="S3901" s="10">
        <f t="shared" si="362"/>
        <v>41843.775011574071</v>
      </c>
      <c r="T3901" s="10">
        <f t="shared" si="36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6">
        <f t="shared" si="360"/>
        <v>27</v>
      </c>
      <c r="N3902" t="b">
        <v>0</v>
      </c>
      <c r="O3902" t="s">
        <v>8271</v>
      </c>
      <c r="P3902">
        <f t="shared" si="361"/>
        <v>5</v>
      </c>
      <c r="Q3902" t="str">
        <f t="shared" si="364"/>
        <v>theater</v>
      </c>
      <c r="R3902" t="str">
        <f t="shared" si="365"/>
        <v>plays</v>
      </c>
      <c r="S3902" s="10">
        <f t="shared" si="362"/>
        <v>42136.092488425929</v>
      </c>
      <c r="T3902" s="10">
        <f t="shared" si="36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6">
        <f t="shared" si="360"/>
        <v>25</v>
      </c>
      <c r="N3903" t="b">
        <v>0</v>
      </c>
      <c r="O3903" t="s">
        <v>8271</v>
      </c>
      <c r="P3903">
        <f t="shared" si="361"/>
        <v>1</v>
      </c>
      <c r="Q3903" t="str">
        <f t="shared" si="364"/>
        <v>theater</v>
      </c>
      <c r="R3903" t="str">
        <f t="shared" si="365"/>
        <v>plays</v>
      </c>
      <c r="S3903" s="10">
        <f t="shared" si="362"/>
        <v>42317.826377314821</v>
      </c>
      <c r="T3903" s="10">
        <f t="shared" si="36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6">
        <f t="shared" si="360"/>
        <v>47.26</v>
      </c>
      <c r="N3904" t="b">
        <v>0</v>
      </c>
      <c r="O3904" t="s">
        <v>8271</v>
      </c>
      <c r="P3904">
        <f t="shared" si="361"/>
        <v>49</v>
      </c>
      <c r="Q3904" t="str">
        <f t="shared" si="364"/>
        <v>theater</v>
      </c>
      <c r="R3904" t="str">
        <f t="shared" si="365"/>
        <v>plays</v>
      </c>
      <c r="S3904" s="10">
        <f t="shared" si="362"/>
        <v>42663.468078703707</v>
      </c>
      <c r="T3904" s="10">
        <f t="shared" si="36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6" t="e">
        <f t="shared" si="360"/>
        <v>#DIV/0!</v>
      </c>
      <c r="N3905" t="b">
        <v>0</v>
      </c>
      <c r="O3905" t="s">
        <v>8271</v>
      </c>
      <c r="P3905">
        <f t="shared" si="361"/>
        <v>0</v>
      </c>
      <c r="Q3905" t="str">
        <f t="shared" si="364"/>
        <v>theater</v>
      </c>
      <c r="R3905" t="str">
        <f t="shared" si="365"/>
        <v>plays</v>
      </c>
      <c r="S3905" s="10">
        <f t="shared" si="362"/>
        <v>42186.01116898148</v>
      </c>
      <c r="T3905" s="10">
        <f t="shared" si="36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6">
        <f t="shared" ref="M3906:M3969" si="366">ROUND(SUM(E3906/L3906),2)</f>
        <v>1.5</v>
      </c>
      <c r="N3906" t="b">
        <v>0</v>
      </c>
      <c r="O3906" t="s">
        <v>8271</v>
      </c>
      <c r="P3906">
        <f t="shared" ref="P3906:P3969" si="367">+ROUND(SUM(E3906/D3906)*100,0)</f>
        <v>0</v>
      </c>
      <c r="Q3906" t="str">
        <f t="shared" si="364"/>
        <v>theater</v>
      </c>
      <c r="R3906" t="str">
        <f t="shared" si="365"/>
        <v>plays</v>
      </c>
      <c r="S3906" s="10">
        <f t="shared" ref="S3906:S3969" si="368">(((J3906/60)/60)/24)+DATE(1970,1,1)</f>
        <v>42095.229166666672</v>
      </c>
      <c r="T3906" s="10">
        <f t="shared" ref="T3906:T3969" si="369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6">
        <f t="shared" si="366"/>
        <v>24.71</v>
      </c>
      <c r="N3907" t="b">
        <v>0</v>
      </c>
      <c r="O3907" t="s">
        <v>8271</v>
      </c>
      <c r="P3907">
        <f t="shared" si="367"/>
        <v>12</v>
      </c>
      <c r="Q3907" t="str">
        <f t="shared" ref="Q3907:Q3970" si="370">LEFT(O3907,FIND("/",O3907)-1)</f>
        <v>theater</v>
      </c>
      <c r="R3907" t="str">
        <f t="shared" ref="R3907:R3970" si="371">RIGHT(O3907,LEN(O3907)-FIND("/",O3907))</f>
        <v>plays</v>
      </c>
      <c r="S3907" s="10">
        <f t="shared" si="368"/>
        <v>42124.623877314814</v>
      </c>
      <c r="T3907" s="10">
        <f t="shared" si="369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6">
        <f t="shared" si="366"/>
        <v>63.13</v>
      </c>
      <c r="N3908" t="b">
        <v>0</v>
      </c>
      <c r="O3908" t="s">
        <v>8271</v>
      </c>
      <c r="P3908">
        <f t="shared" si="367"/>
        <v>67</v>
      </c>
      <c r="Q3908" t="str">
        <f t="shared" si="370"/>
        <v>theater</v>
      </c>
      <c r="R3908" t="str">
        <f t="shared" si="371"/>
        <v>plays</v>
      </c>
      <c r="S3908" s="10">
        <f t="shared" si="368"/>
        <v>42143.917743055557</v>
      </c>
      <c r="T3908" s="10">
        <f t="shared" si="369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6">
        <f t="shared" si="366"/>
        <v>38.25</v>
      </c>
      <c r="N3909" t="b">
        <v>0</v>
      </c>
      <c r="O3909" t="s">
        <v>8271</v>
      </c>
      <c r="P3909">
        <f t="shared" si="367"/>
        <v>15</v>
      </c>
      <c r="Q3909" t="str">
        <f t="shared" si="370"/>
        <v>theater</v>
      </c>
      <c r="R3909" t="str">
        <f t="shared" si="371"/>
        <v>plays</v>
      </c>
      <c r="S3909" s="10">
        <f t="shared" si="368"/>
        <v>41906.819513888891</v>
      </c>
      <c r="T3909" s="10">
        <f t="shared" si="369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6">
        <f t="shared" si="366"/>
        <v>16.25</v>
      </c>
      <c r="N3910" t="b">
        <v>0</v>
      </c>
      <c r="O3910" t="s">
        <v>8271</v>
      </c>
      <c r="P3910">
        <f t="shared" si="367"/>
        <v>9</v>
      </c>
      <c r="Q3910" t="str">
        <f t="shared" si="370"/>
        <v>theater</v>
      </c>
      <c r="R3910" t="str">
        <f t="shared" si="371"/>
        <v>plays</v>
      </c>
      <c r="S3910" s="10">
        <f t="shared" si="368"/>
        <v>41834.135370370372</v>
      </c>
      <c r="T3910" s="10">
        <f t="shared" si="369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6">
        <f t="shared" si="366"/>
        <v>33.75</v>
      </c>
      <c r="N3911" t="b">
        <v>0</v>
      </c>
      <c r="O3911" t="s">
        <v>8271</v>
      </c>
      <c r="P3911">
        <f t="shared" si="367"/>
        <v>0</v>
      </c>
      <c r="Q3911" t="str">
        <f t="shared" si="370"/>
        <v>theater</v>
      </c>
      <c r="R3911" t="str">
        <f t="shared" si="371"/>
        <v>plays</v>
      </c>
      <c r="S3911" s="10">
        <f t="shared" si="368"/>
        <v>41863.359282407408</v>
      </c>
      <c r="T3911" s="10">
        <f t="shared" si="369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6">
        <f t="shared" si="366"/>
        <v>61.67</v>
      </c>
      <c r="N3912" t="b">
        <v>0</v>
      </c>
      <c r="O3912" t="s">
        <v>8271</v>
      </c>
      <c r="P3912">
        <f t="shared" si="367"/>
        <v>3</v>
      </c>
      <c r="Q3912" t="str">
        <f t="shared" si="370"/>
        <v>theater</v>
      </c>
      <c r="R3912" t="str">
        <f t="shared" si="371"/>
        <v>plays</v>
      </c>
      <c r="S3912" s="10">
        <f t="shared" si="368"/>
        <v>42224.756909722222</v>
      </c>
      <c r="T3912" s="10">
        <f t="shared" si="369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6">
        <f t="shared" si="366"/>
        <v>83.14</v>
      </c>
      <c r="N3913" t="b">
        <v>0</v>
      </c>
      <c r="O3913" t="s">
        <v>8271</v>
      </c>
      <c r="P3913">
        <f t="shared" si="367"/>
        <v>37</v>
      </c>
      <c r="Q3913" t="str">
        <f t="shared" si="370"/>
        <v>theater</v>
      </c>
      <c r="R3913" t="str">
        <f t="shared" si="371"/>
        <v>plays</v>
      </c>
      <c r="S3913" s="10">
        <f t="shared" si="368"/>
        <v>41939.8122337963</v>
      </c>
      <c r="T3913" s="10">
        <f t="shared" si="369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6">
        <f t="shared" si="366"/>
        <v>1</v>
      </c>
      <c r="N3914" t="b">
        <v>0</v>
      </c>
      <c r="O3914" t="s">
        <v>8271</v>
      </c>
      <c r="P3914">
        <f t="shared" si="367"/>
        <v>0</v>
      </c>
      <c r="Q3914" t="str">
        <f t="shared" si="370"/>
        <v>theater</v>
      </c>
      <c r="R3914" t="str">
        <f t="shared" si="371"/>
        <v>plays</v>
      </c>
      <c r="S3914" s="10">
        <f t="shared" si="368"/>
        <v>42059.270023148143</v>
      </c>
      <c r="T3914" s="10">
        <f t="shared" si="369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6">
        <f t="shared" si="366"/>
        <v>142.86000000000001</v>
      </c>
      <c r="N3915" t="b">
        <v>0</v>
      </c>
      <c r="O3915" t="s">
        <v>8271</v>
      </c>
      <c r="P3915">
        <f t="shared" si="367"/>
        <v>10</v>
      </c>
      <c r="Q3915" t="str">
        <f t="shared" si="370"/>
        <v>theater</v>
      </c>
      <c r="R3915" t="str">
        <f t="shared" si="371"/>
        <v>plays</v>
      </c>
      <c r="S3915" s="10">
        <f t="shared" si="368"/>
        <v>42308.211215277777</v>
      </c>
      <c r="T3915" s="10">
        <f t="shared" si="369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6">
        <f t="shared" si="366"/>
        <v>33.67</v>
      </c>
      <c r="N3916" t="b">
        <v>0</v>
      </c>
      <c r="O3916" t="s">
        <v>8271</v>
      </c>
      <c r="P3916">
        <f t="shared" si="367"/>
        <v>36</v>
      </c>
      <c r="Q3916" t="str">
        <f t="shared" si="370"/>
        <v>theater</v>
      </c>
      <c r="R3916" t="str">
        <f t="shared" si="371"/>
        <v>plays</v>
      </c>
      <c r="S3916" s="10">
        <f t="shared" si="368"/>
        <v>42114.818935185183</v>
      </c>
      <c r="T3916" s="10">
        <f t="shared" si="369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6">
        <f t="shared" si="366"/>
        <v>5</v>
      </c>
      <c r="N3917" t="b">
        <v>0</v>
      </c>
      <c r="O3917" t="s">
        <v>8271</v>
      </c>
      <c r="P3917">
        <f t="shared" si="367"/>
        <v>0</v>
      </c>
      <c r="Q3917" t="str">
        <f t="shared" si="370"/>
        <v>theater</v>
      </c>
      <c r="R3917" t="str">
        <f t="shared" si="371"/>
        <v>plays</v>
      </c>
      <c r="S3917" s="10">
        <f t="shared" si="368"/>
        <v>42492.98505787037</v>
      </c>
      <c r="T3917" s="10">
        <f t="shared" si="369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6" t="e">
        <f t="shared" si="366"/>
        <v>#DIV/0!</v>
      </c>
      <c r="N3918" t="b">
        <v>0</v>
      </c>
      <c r="O3918" t="s">
        <v>8271</v>
      </c>
      <c r="P3918">
        <f t="shared" si="367"/>
        <v>0</v>
      </c>
      <c r="Q3918" t="str">
        <f t="shared" si="370"/>
        <v>theater</v>
      </c>
      <c r="R3918" t="str">
        <f t="shared" si="371"/>
        <v>plays</v>
      </c>
      <c r="S3918" s="10">
        <f t="shared" si="368"/>
        <v>42494.471666666665</v>
      </c>
      <c r="T3918" s="10">
        <f t="shared" si="369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6">
        <f t="shared" si="366"/>
        <v>10</v>
      </c>
      <c r="N3919" t="b">
        <v>0</v>
      </c>
      <c r="O3919" t="s">
        <v>8271</v>
      </c>
      <c r="P3919">
        <f t="shared" si="367"/>
        <v>0</v>
      </c>
      <c r="Q3919" t="str">
        <f t="shared" si="370"/>
        <v>theater</v>
      </c>
      <c r="R3919" t="str">
        <f t="shared" si="371"/>
        <v>plays</v>
      </c>
      <c r="S3919" s="10">
        <f t="shared" si="368"/>
        <v>41863.527326388888</v>
      </c>
      <c r="T3919" s="10">
        <f t="shared" si="369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6">
        <f t="shared" si="366"/>
        <v>40</v>
      </c>
      <c r="N3920" t="b">
        <v>0</v>
      </c>
      <c r="O3920" t="s">
        <v>8271</v>
      </c>
      <c r="P3920">
        <f t="shared" si="367"/>
        <v>0</v>
      </c>
      <c r="Q3920" t="str">
        <f t="shared" si="370"/>
        <v>theater</v>
      </c>
      <c r="R3920" t="str">
        <f t="shared" si="371"/>
        <v>plays</v>
      </c>
      <c r="S3920" s="10">
        <f t="shared" si="368"/>
        <v>41843.664618055554</v>
      </c>
      <c r="T3920" s="10">
        <f t="shared" si="369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6">
        <f t="shared" si="366"/>
        <v>30</v>
      </c>
      <c r="N3921" t="b">
        <v>0</v>
      </c>
      <c r="O3921" t="s">
        <v>8271</v>
      </c>
      <c r="P3921">
        <f t="shared" si="367"/>
        <v>2</v>
      </c>
      <c r="Q3921" t="str">
        <f t="shared" si="370"/>
        <v>theater</v>
      </c>
      <c r="R3921" t="str">
        <f t="shared" si="371"/>
        <v>plays</v>
      </c>
      <c r="S3921" s="10">
        <f t="shared" si="368"/>
        <v>42358.684872685189</v>
      </c>
      <c r="T3921" s="10">
        <f t="shared" si="369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6">
        <f t="shared" si="366"/>
        <v>45</v>
      </c>
      <c r="N3922" t="b">
        <v>0</v>
      </c>
      <c r="O3922" t="s">
        <v>8271</v>
      </c>
      <c r="P3922">
        <f t="shared" si="367"/>
        <v>5</v>
      </c>
      <c r="Q3922" t="str">
        <f t="shared" si="370"/>
        <v>theater</v>
      </c>
      <c r="R3922" t="str">
        <f t="shared" si="371"/>
        <v>plays</v>
      </c>
      <c r="S3922" s="10">
        <f t="shared" si="368"/>
        <v>42657.38726851852</v>
      </c>
      <c r="T3922" s="10">
        <f t="shared" si="369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6" t="e">
        <f t="shared" si="366"/>
        <v>#DIV/0!</v>
      </c>
      <c r="N3923" t="b">
        <v>0</v>
      </c>
      <c r="O3923" t="s">
        <v>8271</v>
      </c>
      <c r="P3923">
        <f t="shared" si="367"/>
        <v>0</v>
      </c>
      <c r="Q3923" t="str">
        <f t="shared" si="370"/>
        <v>theater</v>
      </c>
      <c r="R3923" t="str">
        <f t="shared" si="371"/>
        <v>plays</v>
      </c>
      <c r="S3923" s="10">
        <f t="shared" si="368"/>
        <v>41926.542303240742</v>
      </c>
      <c r="T3923" s="10">
        <f t="shared" si="369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6">
        <f t="shared" si="366"/>
        <v>10.17</v>
      </c>
      <c r="N3924" t="b">
        <v>0</v>
      </c>
      <c r="O3924" t="s">
        <v>8271</v>
      </c>
      <c r="P3924">
        <f t="shared" si="367"/>
        <v>8</v>
      </c>
      <c r="Q3924" t="str">
        <f t="shared" si="370"/>
        <v>theater</v>
      </c>
      <c r="R3924" t="str">
        <f t="shared" si="371"/>
        <v>plays</v>
      </c>
      <c r="S3924" s="10">
        <f t="shared" si="368"/>
        <v>42020.768634259264</v>
      </c>
      <c r="T3924" s="10">
        <f t="shared" si="369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6">
        <f t="shared" si="366"/>
        <v>81.41</v>
      </c>
      <c r="N3925" t="b">
        <v>0</v>
      </c>
      <c r="O3925" t="s">
        <v>8271</v>
      </c>
      <c r="P3925">
        <f t="shared" si="367"/>
        <v>12</v>
      </c>
      <c r="Q3925" t="str">
        <f t="shared" si="370"/>
        <v>theater</v>
      </c>
      <c r="R3925" t="str">
        <f t="shared" si="371"/>
        <v>plays</v>
      </c>
      <c r="S3925" s="10">
        <f t="shared" si="368"/>
        <v>42075.979988425926</v>
      </c>
      <c r="T3925" s="10">
        <f t="shared" si="369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6">
        <f t="shared" si="366"/>
        <v>57.25</v>
      </c>
      <c r="N3926" t="b">
        <v>0</v>
      </c>
      <c r="O3926" t="s">
        <v>8271</v>
      </c>
      <c r="P3926">
        <f t="shared" si="367"/>
        <v>15</v>
      </c>
      <c r="Q3926" t="str">
        <f t="shared" si="370"/>
        <v>theater</v>
      </c>
      <c r="R3926" t="str">
        <f t="shared" si="371"/>
        <v>plays</v>
      </c>
      <c r="S3926" s="10">
        <f t="shared" si="368"/>
        <v>41786.959745370368</v>
      </c>
      <c r="T3926" s="10">
        <f t="shared" si="369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6">
        <f t="shared" si="366"/>
        <v>5</v>
      </c>
      <c r="N3927" t="b">
        <v>0</v>
      </c>
      <c r="O3927" t="s">
        <v>8271</v>
      </c>
      <c r="P3927">
        <f t="shared" si="367"/>
        <v>10</v>
      </c>
      <c r="Q3927" t="str">
        <f t="shared" si="370"/>
        <v>theater</v>
      </c>
      <c r="R3927" t="str">
        <f t="shared" si="371"/>
        <v>plays</v>
      </c>
      <c r="S3927" s="10">
        <f t="shared" si="368"/>
        <v>41820.870821759258</v>
      </c>
      <c r="T3927" s="10">
        <f t="shared" si="369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6">
        <f t="shared" si="366"/>
        <v>15</v>
      </c>
      <c r="N3928" t="b">
        <v>0</v>
      </c>
      <c r="O3928" t="s">
        <v>8271</v>
      </c>
      <c r="P3928">
        <f t="shared" si="367"/>
        <v>0</v>
      </c>
      <c r="Q3928" t="str">
        <f t="shared" si="370"/>
        <v>theater</v>
      </c>
      <c r="R3928" t="str">
        <f t="shared" si="371"/>
        <v>plays</v>
      </c>
      <c r="S3928" s="10">
        <f t="shared" si="368"/>
        <v>41970.085046296299</v>
      </c>
      <c r="T3928" s="10">
        <f t="shared" si="369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6">
        <f t="shared" si="366"/>
        <v>12.5</v>
      </c>
      <c r="N3929" t="b">
        <v>0</v>
      </c>
      <c r="O3929" t="s">
        <v>8271</v>
      </c>
      <c r="P3929">
        <f t="shared" si="367"/>
        <v>1</v>
      </c>
      <c r="Q3929" t="str">
        <f t="shared" si="370"/>
        <v>theater</v>
      </c>
      <c r="R3929" t="str">
        <f t="shared" si="371"/>
        <v>plays</v>
      </c>
      <c r="S3929" s="10">
        <f t="shared" si="368"/>
        <v>41830.267407407409</v>
      </c>
      <c r="T3929" s="10">
        <f t="shared" si="369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6">
        <f t="shared" si="366"/>
        <v>93</v>
      </c>
      <c r="N3930" t="b">
        <v>0</v>
      </c>
      <c r="O3930" t="s">
        <v>8271</v>
      </c>
      <c r="P3930">
        <f t="shared" si="367"/>
        <v>13</v>
      </c>
      <c r="Q3930" t="str">
        <f t="shared" si="370"/>
        <v>theater</v>
      </c>
      <c r="R3930" t="str">
        <f t="shared" si="371"/>
        <v>plays</v>
      </c>
      <c r="S3930" s="10">
        <f t="shared" si="368"/>
        <v>42265.683182870373</v>
      </c>
      <c r="T3930" s="10">
        <f t="shared" si="369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6">
        <f t="shared" si="366"/>
        <v>32.36</v>
      </c>
      <c r="N3931" t="b">
        <v>0</v>
      </c>
      <c r="O3931" t="s">
        <v>8271</v>
      </c>
      <c r="P3931">
        <f t="shared" si="367"/>
        <v>2</v>
      </c>
      <c r="Q3931" t="str">
        <f t="shared" si="370"/>
        <v>theater</v>
      </c>
      <c r="R3931" t="str">
        <f t="shared" si="371"/>
        <v>plays</v>
      </c>
      <c r="S3931" s="10">
        <f t="shared" si="368"/>
        <v>42601.827141203699</v>
      </c>
      <c r="T3931" s="10">
        <f t="shared" si="369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6" t="e">
        <f t="shared" si="366"/>
        <v>#DIV/0!</v>
      </c>
      <c r="N3932" t="b">
        <v>0</v>
      </c>
      <c r="O3932" t="s">
        <v>8271</v>
      </c>
      <c r="P3932">
        <f t="shared" si="367"/>
        <v>0</v>
      </c>
      <c r="Q3932" t="str">
        <f t="shared" si="370"/>
        <v>theater</v>
      </c>
      <c r="R3932" t="str">
        <f t="shared" si="371"/>
        <v>plays</v>
      </c>
      <c r="S3932" s="10">
        <f t="shared" si="368"/>
        <v>42433.338749999995</v>
      </c>
      <c r="T3932" s="10">
        <f t="shared" si="369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6" t="e">
        <f t="shared" si="366"/>
        <v>#DIV/0!</v>
      </c>
      <c r="N3933" t="b">
        <v>0</v>
      </c>
      <c r="O3933" t="s">
        <v>8271</v>
      </c>
      <c r="P3933">
        <f t="shared" si="367"/>
        <v>0</v>
      </c>
      <c r="Q3933" t="str">
        <f t="shared" si="370"/>
        <v>theater</v>
      </c>
      <c r="R3933" t="str">
        <f t="shared" si="371"/>
        <v>plays</v>
      </c>
      <c r="S3933" s="10">
        <f t="shared" si="368"/>
        <v>42228.151701388888</v>
      </c>
      <c r="T3933" s="10">
        <f t="shared" si="369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6">
        <f t="shared" si="366"/>
        <v>1</v>
      </c>
      <c r="N3934" t="b">
        <v>0</v>
      </c>
      <c r="O3934" t="s">
        <v>8271</v>
      </c>
      <c r="P3934">
        <f t="shared" si="367"/>
        <v>0</v>
      </c>
      <c r="Q3934" t="str">
        <f t="shared" si="370"/>
        <v>theater</v>
      </c>
      <c r="R3934" t="str">
        <f t="shared" si="371"/>
        <v>plays</v>
      </c>
      <c r="S3934" s="10">
        <f t="shared" si="368"/>
        <v>42415.168564814812</v>
      </c>
      <c r="T3934" s="10">
        <f t="shared" si="369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6">
        <f t="shared" si="366"/>
        <v>91.83</v>
      </c>
      <c r="N3935" t="b">
        <v>0</v>
      </c>
      <c r="O3935" t="s">
        <v>8271</v>
      </c>
      <c r="P3935">
        <f t="shared" si="367"/>
        <v>16</v>
      </c>
      <c r="Q3935" t="str">
        <f t="shared" si="370"/>
        <v>theater</v>
      </c>
      <c r="R3935" t="str">
        <f t="shared" si="371"/>
        <v>plays</v>
      </c>
      <c r="S3935" s="10">
        <f t="shared" si="368"/>
        <v>42538.968310185184</v>
      </c>
      <c r="T3935" s="10">
        <f t="shared" si="369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6">
        <f t="shared" si="366"/>
        <v>45.83</v>
      </c>
      <c r="N3936" t="b">
        <v>0</v>
      </c>
      <c r="O3936" t="s">
        <v>8271</v>
      </c>
      <c r="P3936">
        <f t="shared" si="367"/>
        <v>11</v>
      </c>
      <c r="Q3936" t="str">
        <f t="shared" si="370"/>
        <v>theater</v>
      </c>
      <c r="R3936" t="str">
        <f t="shared" si="371"/>
        <v>plays</v>
      </c>
      <c r="S3936" s="10">
        <f t="shared" si="368"/>
        <v>42233.671747685185</v>
      </c>
      <c r="T3936" s="10">
        <f t="shared" si="369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6">
        <f t="shared" si="366"/>
        <v>57.17</v>
      </c>
      <c r="N3937" t="b">
        <v>0</v>
      </c>
      <c r="O3937" t="s">
        <v>8271</v>
      </c>
      <c r="P3937">
        <f t="shared" si="367"/>
        <v>44</v>
      </c>
      <c r="Q3937" t="str">
        <f t="shared" si="370"/>
        <v>theater</v>
      </c>
      <c r="R3937" t="str">
        <f t="shared" si="371"/>
        <v>plays</v>
      </c>
      <c r="S3937" s="10">
        <f t="shared" si="368"/>
        <v>42221.656782407401</v>
      </c>
      <c r="T3937" s="10">
        <f t="shared" si="369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6" t="e">
        <f t="shared" si="366"/>
        <v>#DIV/0!</v>
      </c>
      <c r="N3938" t="b">
        <v>0</v>
      </c>
      <c r="O3938" t="s">
        <v>8271</v>
      </c>
      <c r="P3938">
        <f t="shared" si="367"/>
        <v>0</v>
      </c>
      <c r="Q3938" t="str">
        <f t="shared" si="370"/>
        <v>theater</v>
      </c>
      <c r="R3938" t="str">
        <f t="shared" si="371"/>
        <v>plays</v>
      </c>
      <c r="S3938" s="10">
        <f t="shared" si="368"/>
        <v>42675.262962962966</v>
      </c>
      <c r="T3938" s="10">
        <f t="shared" si="369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6">
        <f t="shared" si="366"/>
        <v>248.5</v>
      </c>
      <c r="N3939" t="b">
        <v>0</v>
      </c>
      <c r="O3939" t="s">
        <v>8271</v>
      </c>
      <c r="P3939">
        <f t="shared" si="367"/>
        <v>86</v>
      </c>
      <c r="Q3939" t="str">
        <f t="shared" si="370"/>
        <v>theater</v>
      </c>
      <c r="R3939" t="str">
        <f t="shared" si="371"/>
        <v>plays</v>
      </c>
      <c r="S3939" s="10">
        <f t="shared" si="368"/>
        <v>42534.631481481483</v>
      </c>
      <c r="T3939" s="10">
        <f t="shared" si="369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6">
        <f t="shared" si="366"/>
        <v>79.400000000000006</v>
      </c>
      <c r="N3940" t="b">
        <v>0</v>
      </c>
      <c r="O3940" t="s">
        <v>8271</v>
      </c>
      <c r="P3940">
        <f t="shared" si="367"/>
        <v>12</v>
      </c>
      <c r="Q3940" t="str">
        <f t="shared" si="370"/>
        <v>theater</v>
      </c>
      <c r="R3940" t="str">
        <f t="shared" si="371"/>
        <v>plays</v>
      </c>
      <c r="S3940" s="10">
        <f t="shared" si="368"/>
        <v>42151.905717592599</v>
      </c>
      <c r="T3940" s="10">
        <f t="shared" si="369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6">
        <f t="shared" si="366"/>
        <v>5</v>
      </c>
      <c r="N3941" t="b">
        <v>0</v>
      </c>
      <c r="O3941" t="s">
        <v>8271</v>
      </c>
      <c r="P3941">
        <f t="shared" si="367"/>
        <v>0</v>
      </c>
      <c r="Q3941" t="str">
        <f t="shared" si="370"/>
        <v>theater</v>
      </c>
      <c r="R3941" t="str">
        <f t="shared" si="371"/>
        <v>plays</v>
      </c>
      <c r="S3941" s="10">
        <f t="shared" si="368"/>
        <v>41915.400219907409</v>
      </c>
      <c r="T3941" s="10">
        <f t="shared" si="369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6">
        <f t="shared" si="366"/>
        <v>5.5</v>
      </c>
      <c r="N3942" t="b">
        <v>0</v>
      </c>
      <c r="O3942" t="s">
        <v>8271</v>
      </c>
      <c r="P3942">
        <f t="shared" si="367"/>
        <v>0</v>
      </c>
      <c r="Q3942" t="str">
        <f t="shared" si="370"/>
        <v>theater</v>
      </c>
      <c r="R3942" t="str">
        <f t="shared" si="371"/>
        <v>plays</v>
      </c>
      <c r="S3942" s="10">
        <f t="shared" si="368"/>
        <v>41961.492488425924</v>
      </c>
      <c r="T3942" s="10">
        <f t="shared" si="369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6">
        <f t="shared" si="366"/>
        <v>25</v>
      </c>
      <c r="N3943" t="b">
        <v>0</v>
      </c>
      <c r="O3943" t="s">
        <v>8271</v>
      </c>
      <c r="P3943">
        <f t="shared" si="367"/>
        <v>1</v>
      </c>
      <c r="Q3943" t="str">
        <f t="shared" si="370"/>
        <v>theater</v>
      </c>
      <c r="R3943" t="str">
        <f t="shared" si="371"/>
        <v>plays</v>
      </c>
      <c r="S3943" s="10">
        <f t="shared" si="368"/>
        <v>41940.587233796294</v>
      </c>
      <c r="T3943" s="10">
        <f t="shared" si="369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6" t="e">
        <f t="shared" si="366"/>
        <v>#DIV/0!</v>
      </c>
      <c r="N3944" t="b">
        <v>0</v>
      </c>
      <c r="O3944" t="s">
        <v>8271</v>
      </c>
      <c r="P3944">
        <f t="shared" si="367"/>
        <v>0</v>
      </c>
      <c r="Q3944" t="str">
        <f t="shared" si="370"/>
        <v>theater</v>
      </c>
      <c r="R3944" t="str">
        <f t="shared" si="371"/>
        <v>plays</v>
      </c>
      <c r="S3944" s="10">
        <f t="shared" si="368"/>
        <v>42111.904097222221</v>
      </c>
      <c r="T3944" s="10">
        <f t="shared" si="369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6">
        <f t="shared" si="366"/>
        <v>137.08000000000001</v>
      </c>
      <c r="N3945" t="b">
        <v>0</v>
      </c>
      <c r="O3945" t="s">
        <v>8271</v>
      </c>
      <c r="P3945">
        <f t="shared" si="367"/>
        <v>36</v>
      </c>
      <c r="Q3945" t="str">
        <f t="shared" si="370"/>
        <v>theater</v>
      </c>
      <c r="R3945" t="str">
        <f t="shared" si="371"/>
        <v>plays</v>
      </c>
      <c r="S3945" s="10">
        <f t="shared" si="368"/>
        <v>42279.778564814813</v>
      </c>
      <c r="T3945" s="10">
        <f t="shared" si="369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6" t="e">
        <f t="shared" si="366"/>
        <v>#DIV/0!</v>
      </c>
      <c r="N3946" t="b">
        <v>0</v>
      </c>
      <c r="O3946" t="s">
        <v>8271</v>
      </c>
      <c r="P3946">
        <f t="shared" si="367"/>
        <v>0</v>
      </c>
      <c r="Q3946" t="str">
        <f t="shared" si="370"/>
        <v>theater</v>
      </c>
      <c r="R3946" t="str">
        <f t="shared" si="371"/>
        <v>plays</v>
      </c>
      <c r="S3946" s="10">
        <f t="shared" si="368"/>
        <v>42213.662905092591</v>
      </c>
      <c r="T3946" s="10">
        <f t="shared" si="369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6">
        <f t="shared" si="366"/>
        <v>5</v>
      </c>
      <c r="N3947" t="b">
        <v>0</v>
      </c>
      <c r="O3947" t="s">
        <v>8271</v>
      </c>
      <c r="P3947">
        <f t="shared" si="367"/>
        <v>0</v>
      </c>
      <c r="Q3947" t="str">
        <f t="shared" si="370"/>
        <v>theater</v>
      </c>
      <c r="R3947" t="str">
        <f t="shared" si="371"/>
        <v>plays</v>
      </c>
      <c r="S3947" s="10">
        <f t="shared" si="368"/>
        <v>42109.801712962959</v>
      </c>
      <c r="T3947" s="10">
        <f t="shared" si="369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6">
        <f t="shared" si="366"/>
        <v>39</v>
      </c>
      <c r="N3948" t="b">
        <v>0</v>
      </c>
      <c r="O3948" t="s">
        <v>8271</v>
      </c>
      <c r="P3948">
        <f t="shared" si="367"/>
        <v>3</v>
      </c>
      <c r="Q3948" t="str">
        <f t="shared" si="370"/>
        <v>theater</v>
      </c>
      <c r="R3948" t="str">
        <f t="shared" si="371"/>
        <v>plays</v>
      </c>
      <c r="S3948" s="10">
        <f t="shared" si="368"/>
        <v>42031.833587962959</v>
      </c>
      <c r="T3948" s="10">
        <f t="shared" si="369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6">
        <f t="shared" si="366"/>
        <v>50.5</v>
      </c>
      <c r="N3949" t="b">
        <v>0</v>
      </c>
      <c r="O3949" t="s">
        <v>8271</v>
      </c>
      <c r="P3949">
        <f t="shared" si="367"/>
        <v>3</v>
      </c>
      <c r="Q3949" t="str">
        <f t="shared" si="370"/>
        <v>theater</v>
      </c>
      <c r="R3949" t="str">
        <f t="shared" si="371"/>
        <v>plays</v>
      </c>
      <c r="S3949" s="10">
        <f t="shared" si="368"/>
        <v>42615.142870370371</v>
      </c>
      <c r="T3949" s="10">
        <f t="shared" si="369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6" t="e">
        <f t="shared" si="366"/>
        <v>#DIV/0!</v>
      </c>
      <c r="N3950" t="b">
        <v>0</v>
      </c>
      <c r="O3950" t="s">
        <v>8271</v>
      </c>
      <c r="P3950">
        <f t="shared" si="367"/>
        <v>0</v>
      </c>
      <c r="Q3950" t="str">
        <f t="shared" si="370"/>
        <v>theater</v>
      </c>
      <c r="R3950" t="str">
        <f t="shared" si="371"/>
        <v>plays</v>
      </c>
      <c r="S3950" s="10">
        <f t="shared" si="368"/>
        <v>41829.325497685182</v>
      </c>
      <c r="T3950" s="10">
        <f t="shared" si="369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6">
        <f t="shared" si="366"/>
        <v>49.28</v>
      </c>
      <c r="N3951" t="b">
        <v>0</v>
      </c>
      <c r="O3951" t="s">
        <v>8271</v>
      </c>
      <c r="P3951">
        <f t="shared" si="367"/>
        <v>16</v>
      </c>
      <c r="Q3951" t="str">
        <f t="shared" si="370"/>
        <v>theater</v>
      </c>
      <c r="R3951" t="str">
        <f t="shared" si="371"/>
        <v>plays</v>
      </c>
      <c r="S3951" s="10">
        <f t="shared" si="368"/>
        <v>42016.120613425926</v>
      </c>
      <c r="T3951" s="10">
        <f t="shared" si="369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6">
        <f t="shared" si="366"/>
        <v>25</v>
      </c>
      <c r="N3952" t="b">
        <v>0</v>
      </c>
      <c r="O3952" t="s">
        <v>8271</v>
      </c>
      <c r="P3952">
        <f t="shared" si="367"/>
        <v>1</v>
      </c>
      <c r="Q3952" t="str">
        <f t="shared" si="370"/>
        <v>theater</v>
      </c>
      <c r="R3952" t="str">
        <f t="shared" si="371"/>
        <v>plays</v>
      </c>
      <c r="S3952" s="10">
        <f t="shared" si="368"/>
        <v>42439.702314814815</v>
      </c>
      <c r="T3952" s="10">
        <f t="shared" si="369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6">
        <f t="shared" si="366"/>
        <v>1</v>
      </c>
      <c r="N3953" t="b">
        <v>0</v>
      </c>
      <c r="O3953" t="s">
        <v>8271</v>
      </c>
      <c r="P3953">
        <f t="shared" si="367"/>
        <v>0</v>
      </c>
      <c r="Q3953" t="str">
        <f t="shared" si="370"/>
        <v>theater</v>
      </c>
      <c r="R3953" t="str">
        <f t="shared" si="371"/>
        <v>plays</v>
      </c>
      <c r="S3953" s="10">
        <f t="shared" si="368"/>
        <v>42433.825717592597</v>
      </c>
      <c r="T3953" s="10">
        <f t="shared" si="369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6">
        <f t="shared" si="366"/>
        <v>25</v>
      </c>
      <c r="N3954" t="b">
        <v>0</v>
      </c>
      <c r="O3954" t="s">
        <v>8271</v>
      </c>
      <c r="P3954">
        <f t="shared" si="367"/>
        <v>0</v>
      </c>
      <c r="Q3954" t="str">
        <f t="shared" si="370"/>
        <v>theater</v>
      </c>
      <c r="R3954" t="str">
        <f t="shared" si="371"/>
        <v>plays</v>
      </c>
      <c r="S3954" s="10">
        <f t="shared" si="368"/>
        <v>42243.790393518517</v>
      </c>
      <c r="T3954" s="10">
        <f t="shared" si="369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6" t="e">
        <f t="shared" si="366"/>
        <v>#DIV/0!</v>
      </c>
      <c r="N3955" t="b">
        <v>0</v>
      </c>
      <c r="O3955" t="s">
        <v>8271</v>
      </c>
      <c r="P3955">
        <f t="shared" si="367"/>
        <v>0</v>
      </c>
      <c r="Q3955" t="str">
        <f t="shared" si="370"/>
        <v>theater</v>
      </c>
      <c r="R3955" t="str">
        <f t="shared" si="371"/>
        <v>plays</v>
      </c>
      <c r="S3955" s="10">
        <f t="shared" si="368"/>
        <v>42550.048449074078</v>
      </c>
      <c r="T3955" s="10">
        <f t="shared" si="369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6" t="e">
        <f t="shared" si="366"/>
        <v>#DIV/0!</v>
      </c>
      <c r="N3956" t="b">
        <v>0</v>
      </c>
      <c r="O3956" t="s">
        <v>8271</v>
      </c>
      <c r="P3956">
        <f t="shared" si="367"/>
        <v>0</v>
      </c>
      <c r="Q3956" t="str">
        <f t="shared" si="370"/>
        <v>theater</v>
      </c>
      <c r="R3956" t="str">
        <f t="shared" si="371"/>
        <v>plays</v>
      </c>
      <c r="S3956" s="10">
        <f t="shared" si="368"/>
        <v>41774.651203703703</v>
      </c>
      <c r="T3956" s="10">
        <f t="shared" si="369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6">
        <f t="shared" si="366"/>
        <v>53.13</v>
      </c>
      <c r="N3957" t="b">
        <v>0</v>
      </c>
      <c r="O3957" t="s">
        <v>8271</v>
      </c>
      <c r="P3957">
        <f t="shared" si="367"/>
        <v>24</v>
      </c>
      <c r="Q3957" t="str">
        <f t="shared" si="370"/>
        <v>theater</v>
      </c>
      <c r="R3957" t="str">
        <f t="shared" si="371"/>
        <v>plays</v>
      </c>
      <c r="S3957" s="10">
        <f t="shared" si="368"/>
        <v>42306.848854166667</v>
      </c>
      <c r="T3957" s="10">
        <f t="shared" si="369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6" t="e">
        <f t="shared" si="366"/>
        <v>#DIV/0!</v>
      </c>
      <c r="N3958" t="b">
        <v>0</v>
      </c>
      <c r="O3958" t="s">
        <v>8271</v>
      </c>
      <c r="P3958">
        <f t="shared" si="367"/>
        <v>0</v>
      </c>
      <c r="Q3958" t="str">
        <f t="shared" si="370"/>
        <v>theater</v>
      </c>
      <c r="R3958" t="str">
        <f t="shared" si="371"/>
        <v>plays</v>
      </c>
      <c r="S3958" s="10">
        <f t="shared" si="368"/>
        <v>42457.932025462964</v>
      </c>
      <c r="T3958" s="10">
        <f t="shared" si="369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6">
        <f t="shared" si="366"/>
        <v>7</v>
      </c>
      <c r="N3959" t="b">
        <v>0</v>
      </c>
      <c r="O3959" t="s">
        <v>8271</v>
      </c>
      <c r="P3959">
        <f t="shared" si="367"/>
        <v>0</v>
      </c>
      <c r="Q3959" t="str">
        <f t="shared" si="370"/>
        <v>theater</v>
      </c>
      <c r="R3959" t="str">
        <f t="shared" si="371"/>
        <v>plays</v>
      </c>
      <c r="S3959" s="10">
        <f t="shared" si="368"/>
        <v>42513.976319444439</v>
      </c>
      <c r="T3959" s="10">
        <f t="shared" si="369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6">
        <f t="shared" si="366"/>
        <v>40.06</v>
      </c>
      <c r="N3960" t="b">
        <v>0</v>
      </c>
      <c r="O3960" t="s">
        <v>8271</v>
      </c>
      <c r="P3960">
        <f t="shared" si="367"/>
        <v>32</v>
      </c>
      <c r="Q3960" t="str">
        <f t="shared" si="370"/>
        <v>theater</v>
      </c>
      <c r="R3960" t="str">
        <f t="shared" si="371"/>
        <v>plays</v>
      </c>
      <c r="S3960" s="10">
        <f t="shared" si="368"/>
        <v>41816.950370370374</v>
      </c>
      <c r="T3960" s="10">
        <f t="shared" si="369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6">
        <f t="shared" si="366"/>
        <v>24.33</v>
      </c>
      <c r="N3961" t="b">
        <v>0</v>
      </c>
      <c r="O3961" t="s">
        <v>8271</v>
      </c>
      <c r="P3961">
        <f t="shared" si="367"/>
        <v>24</v>
      </c>
      <c r="Q3961" t="str">
        <f t="shared" si="370"/>
        <v>theater</v>
      </c>
      <c r="R3961" t="str">
        <f t="shared" si="371"/>
        <v>plays</v>
      </c>
      <c r="S3961" s="10">
        <f t="shared" si="368"/>
        <v>41880.788842592592</v>
      </c>
      <c r="T3961" s="10">
        <f t="shared" si="369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6">
        <f t="shared" si="366"/>
        <v>11.25</v>
      </c>
      <c r="N3962" t="b">
        <v>0</v>
      </c>
      <c r="O3962" t="s">
        <v>8271</v>
      </c>
      <c r="P3962">
        <f t="shared" si="367"/>
        <v>2</v>
      </c>
      <c r="Q3962" t="str">
        <f t="shared" si="370"/>
        <v>theater</v>
      </c>
      <c r="R3962" t="str">
        <f t="shared" si="371"/>
        <v>plays</v>
      </c>
      <c r="S3962" s="10">
        <f t="shared" si="368"/>
        <v>42342.845555555556</v>
      </c>
      <c r="T3962" s="10">
        <f t="shared" si="369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6">
        <f t="shared" si="366"/>
        <v>10.5</v>
      </c>
      <c r="N3963" t="b">
        <v>0</v>
      </c>
      <c r="O3963" t="s">
        <v>8271</v>
      </c>
      <c r="P3963">
        <f t="shared" si="367"/>
        <v>0</v>
      </c>
      <c r="Q3963" t="str">
        <f t="shared" si="370"/>
        <v>theater</v>
      </c>
      <c r="R3963" t="str">
        <f t="shared" si="371"/>
        <v>plays</v>
      </c>
      <c r="S3963" s="10">
        <f t="shared" si="368"/>
        <v>41745.891319444447</v>
      </c>
      <c r="T3963" s="10">
        <f t="shared" si="369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6">
        <f t="shared" si="366"/>
        <v>15</v>
      </c>
      <c r="N3964" t="b">
        <v>0</v>
      </c>
      <c r="O3964" t="s">
        <v>8271</v>
      </c>
      <c r="P3964">
        <f t="shared" si="367"/>
        <v>3</v>
      </c>
      <c r="Q3964" t="str">
        <f t="shared" si="370"/>
        <v>theater</v>
      </c>
      <c r="R3964" t="str">
        <f t="shared" si="371"/>
        <v>plays</v>
      </c>
      <c r="S3964" s="10">
        <f t="shared" si="368"/>
        <v>42311.621458333335</v>
      </c>
      <c r="T3964" s="10">
        <f t="shared" si="369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6" t="e">
        <f t="shared" si="366"/>
        <v>#DIV/0!</v>
      </c>
      <c r="N3965" t="b">
        <v>0</v>
      </c>
      <c r="O3965" t="s">
        <v>8271</v>
      </c>
      <c r="P3965">
        <f t="shared" si="367"/>
        <v>0</v>
      </c>
      <c r="Q3965" t="str">
        <f t="shared" si="370"/>
        <v>theater</v>
      </c>
      <c r="R3965" t="str">
        <f t="shared" si="371"/>
        <v>plays</v>
      </c>
      <c r="S3965" s="10">
        <f t="shared" si="368"/>
        <v>42296.154131944444</v>
      </c>
      <c r="T3965" s="10">
        <f t="shared" si="369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6">
        <f t="shared" si="366"/>
        <v>42</v>
      </c>
      <c r="N3966" t="b">
        <v>0</v>
      </c>
      <c r="O3966" t="s">
        <v>8271</v>
      </c>
      <c r="P3966">
        <f t="shared" si="367"/>
        <v>6</v>
      </c>
      <c r="Q3966" t="str">
        <f t="shared" si="370"/>
        <v>theater</v>
      </c>
      <c r="R3966" t="str">
        <f t="shared" si="371"/>
        <v>plays</v>
      </c>
      <c r="S3966" s="10">
        <f t="shared" si="368"/>
        <v>42053.722060185188</v>
      </c>
      <c r="T3966" s="10">
        <f t="shared" si="369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6">
        <f t="shared" si="366"/>
        <v>71.25</v>
      </c>
      <c r="N3967" t="b">
        <v>0</v>
      </c>
      <c r="O3967" t="s">
        <v>8271</v>
      </c>
      <c r="P3967">
        <f t="shared" si="367"/>
        <v>14</v>
      </c>
      <c r="Q3967" t="str">
        <f t="shared" si="370"/>
        <v>theater</v>
      </c>
      <c r="R3967" t="str">
        <f t="shared" si="371"/>
        <v>plays</v>
      </c>
      <c r="S3967" s="10">
        <f t="shared" si="368"/>
        <v>42414.235879629632</v>
      </c>
      <c r="T3967" s="10">
        <f t="shared" si="369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6">
        <f t="shared" si="366"/>
        <v>22.5</v>
      </c>
      <c r="N3968" t="b">
        <v>0</v>
      </c>
      <c r="O3968" t="s">
        <v>8271</v>
      </c>
      <c r="P3968">
        <f t="shared" si="367"/>
        <v>1</v>
      </c>
      <c r="Q3968" t="str">
        <f t="shared" si="370"/>
        <v>theater</v>
      </c>
      <c r="R3968" t="str">
        <f t="shared" si="371"/>
        <v>plays</v>
      </c>
      <c r="S3968" s="10">
        <f t="shared" si="368"/>
        <v>41801.711550925924</v>
      </c>
      <c r="T3968" s="10">
        <f t="shared" si="369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6">
        <f t="shared" si="366"/>
        <v>41</v>
      </c>
      <c r="N3969" t="b">
        <v>0</v>
      </c>
      <c r="O3969" t="s">
        <v>8271</v>
      </c>
      <c r="P3969">
        <f t="shared" si="367"/>
        <v>24</v>
      </c>
      <c r="Q3969" t="str">
        <f t="shared" si="370"/>
        <v>theater</v>
      </c>
      <c r="R3969" t="str">
        <f t="shared" si="371"/>
        <v>plays</v>
      </c>
      <c r="S3969" s="10">
        <f t="shared" si="368"/>
        <v>42770.290590277778</v>
      </c>
      <c r="T3969" s="10">
        <f t="shared" si="369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6">
        <f t="shared" ref="M3970:M4033" si="372">ROUND(SUM(E3970/L3970),2)</f>
        <v>47.91</v>
      </c>
      <c r="N3970" t="b">
        <v>0</v>
      </c>
      <c r="O3970" t="s">
        <v>8271</v>
      </c>
      <c r="P3970">
        <f t="shared" ref="P3970:P4033" si="373">+ROUND(SUM(E3970/D3970)*100,0)</f>
        <v>11</v>
      </c>
      <c r="Q3970" t="str">
        <f t="shared" si="370"/>
        <v>theater</v>
      </c>
      <c r="R3970" t="str">
        <f t="shared" si="371"/>
        <v>plays</v>
      </c>
      <c r="S3970" s="10">
        <f t="shared" ref="S3970:S4033" si="374">(((J3970/60)/60)/24)+DATE(1970,1,1)</f>
        <v>42452.815659722226</v>
      </c>
      <c r="T3970" s="10">
        <f t="shared" ref="T3970:T4033" si="375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6">
        <f t="shared" si="372"/>
        <v>35.17</v>
      </c>
      <c r="N3971" t="b">
        <v>0</v>
      </c>
      <c r="O3971" t="s">
        <v>8271</v>
      </c>
      <c r="P3971">
        <f t="shared" si="373"/>
        <v>7</v>
      </c>
      <c r="Q3971" t="str">
        <f t="shared" ref="Q3971:Q4034" si="376">LEFT(O3971,FIND("/",O3971)-1)</f>
        <v>theater</v>
      </c>
      <c r="R3971" t="str">
        <f t="shared" ref="R3971:R4034" si="377">RIGHT(O3971,LEN(O3971)-FIND("/",O3971))</f>
        <v>plays</v>
      </c>
      <c r="S3971" s="10">
        <f t="shared" si="374"/>
        <v>42601.854699074072</v>
      </c>
      <c r="T3971" s="10">
        <f t="shared" si="375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6">
        <f t="shared" si="372"/>
        <v>5.5</v>
      </c>
      <c r="N3972" t="b">
        <v>0</v>
      </c>
      <c r="O3972" t="s">
        <v>8271</v>
      </c>
      <c r="P3972">
        <f t="shared" si="373"/>
        <v>0</v>
      </c>
      <c r="Q3972" t="str">
        <f t="shared" si="376"/>
        <v>theater</v>
      </c>
      <c r="R3972" t="str">
        <f t="shared" si="377"/>
        <v>plays</v>
      </c>
      <c r="S3972" s="10">
        <f t="shared" si="374"/>
        <v>42447.863553240735</v>
      </c>
      <c r="T3972" s="10">
        <f t="shared" si="37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6">
        <f t="shared" si="372"/>
        <v>22.67</v>
      </c>
      <c r="N3973" t="b">
        <v>0</v>
      </c>
      <c r="O3973" t="s">
        <v>8271</v>
      </c>
      <c r="P3973">
        <f t="shared" si="373"/>
        <v>1</v>
      </c>
      <c r="Q3973" t="str">
        <f t="shared" si="376"/>
        <v>theater</v>
      </c>
      <c r="R3973" t="str">
        <f t="shared" si="377"/>
        <v>plays</v>
      </c>
      <c r="S3973" s="10">
        <f t="shared" si="374"/>
        <v>41811.536180555559</v>
      </c>
      <c r="T3973" s="10">
        <f t="shared" si="37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6">
        <f t="shared" si="372"/>
        <v>26.38</v>
      </c>
      <c r="N3974" t="b">
        <v>0</v>
      </c>
      <c r="O3974" t="s">
        <v>8271</v>
      </c>
      <c r="P3974">
        <f t="shared" si="373"/>
        <v>21</v>
      </c>
      <c r="Q3974" t="str">
        <f t="shared" si="376"/>
        <v>theater</v>
      </c>
      <c r="R3974" t="str">
        <f t="shared" si="377"/>
        <v>plays</v>
      </c>
      <c r="S3974" s="10">
        <f t="shared" si="374"/>
        <v>41981.067523148144</v>
      </c>
      <c r="T3974" s="10">
        <f t="shared" si="37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6">
        <f t="shared" si="372"/>
        <v>105.54</v>
      </c>
      <c r="N3975" t="b">
        <v>0</v>
      </c>
      <c r="O3975" t="s">
        <v>8271</v>
      </c>
      <c r="P3975">
        <f t="shared" si="373"/>
        <v>78</v>
      </c>
      <c r="Q3975" t="str">
        <f t="shared" si="376"/>
        <v>theater</v>
      </c>
      <c r="R3975" t="str">
        <f t="shared" si="377"/>
        <v>plays</v>
      </c>
      <c r="S3975" s="10">
        <f t="shared" si="374"/>
        <v>42469.68414351852</v>
      </c>
      <c r="T3975" s="10">
        <f t="shared" si="37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6">
        <f t="shared" si="372"/>
        <v>29.09</v>
      </c>
      <c r="N3976" t="b">
        <v>0</v>
      </c>
      <c r="O3976" t="s">
        <v>8271</v>
      </c>
      <c r="P3976">
        <f t="shared" si="373"/>
        <v>32</v>
      </c>
      <c r="Q3976" t="str">
        <f t="shared" si="376"/>
        <v>theater</v>
      </c>
      <c r="R3976" t="str">
        <f t="shared" si="377"/>
        <v>plays</v>
      </c>
      <c r="S3976" s="10">
        <f t="shared" si="374"/>
        <v>42493.546851851846</v>
      </c>
      <c r="T3976" s="10">
        <f t="shared" si="37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6" t="e">
        <f t="shared" si="372"/>
        <v>#DIV/0!</v>
      </c>
      <c r="N3977" t="b">
        <v>0</v>
      </c>
      <c r="O3977" t="s">
        <v>8271</v>
      </c>
      <c r="P3977">
        <f t="shared" si="373"/>
        <v>0</v>
      </c>
      <c r="Q3977" t="str">
        <f t="shared" si="376"/>
        <v>theater</v>
      </c>
      <c r="R3977" t="str">
        <f t="shared" si="377"/>
        <v>plays</v>
      </c>
      <c r="S3977" s="10">
        <f t="shared" si="374"/>
        <v>42534.866875</v>
      </c>
      <c r="T3977" s="10">
        <f t="shared" si="37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6">
        <f t="shared" si="372"/>
        <v>62</v>
      </c>
      <c r="N3978" t="b">
        <v>0</v>
      </c>
      <c r="O3978" t="s">
        <v>8271</v>
      </c>
      <c r="P3978">
        <f t="shared" si="373"/>
        <v>48</v>
      </c>
      <c r="Q3978" t="str">
        <f t="shared" si="376"/>
        <v>theater</v>
      </c>
      <c r="R3978" t="str">
        <f t="shared" si="377"/>
        <v>plays</v>
      </c>
      <c r="S3978" s="10">
        <f t="shared" si="374"/>
        <v>41830.858344907407</v>
      </c>
      <c r="T3978" s="10">
        <f t="shared" si="37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6">
        <f t="shared" si="372"/>
        <v>217.5</v>
      </c>
      <c r="N3979" t="b">
        <v>0</v>
      </c>
      <c r="O3979" t="s">
        <v>8271</v>
      </c>
      <c r="P3979">
        <f t="shared" si="373"/>
        <v>1</v>
      </c>
      <c r="Q3979" t="str">
        <f t="shared" si="376"/>
        <v>theater</v>
      </c>
      <c r="R3979" t="str">
        <f t="shared" si="377"/>
        <v>plays</v>
      </c>
      <c r="S3979" s="10">
        <f t="shared" si="374"/>
        <v>42543.788564814815</v>
      </c>
      <c r="T3979" s="10">
        <f t="shared" si="37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6">
        <f t="shared" si="372"/>
        <v>26.75</v>
      </c>
      <c r="N3980" t="b">
        <v>0</v>
      </c>
      <c r="O3980" t="s">
        <v>8271</v>
      </c>
      <c r="P3980">
        <f t="shared" si="373"/>
        <v>11</v>
      </c>
      <c r="Q3980" t="str">
        <f t="shared" si="376"/>
        <v>theater</v>
      </c>
      <c r="R3980" t="str">
        <f t="shared" si="377"/>
        <v>plays</v>
      </c>
      <c r="S3980" s="10">
        <f t="shared" si="374"/>
        <v>41975.642974537041</v>
      </c>
      <c r="T3980" s="10">
        <f t="shared" si="37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6">
        <f t="shared" si="372"/>
        <v>18.329999999999998</v>
      </c>
      <c r="N3981" t="b">
        <v>0</v>
      </c>
      <c r="O3981" t="s">
        <v>8271</v>
      </c>
      <c r="P3981">
        <f t="shared" si="373"/>
        <v>2</v>
      </c>
      <c r="Q3981" t="str">
        <f t="shared" si="376"/>
        <v>theater</v>
      </c>
      <c r="R3981" t="str">
        <f t="shared" si="377"/>
        <v>plays</v>
      </c>
      <c r="S3981" s="10">
        <f t="shared" si="374"/>
        <v>42069.903437500005</v>
      </c>
      <c r="T3981" s="10">
        <f t="shared" si="37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6">
        <f t="shared" si="372"/>
        <v>64.290000000000006</v>
      </c>
      <c r="N3982" t="b">
        <v>0</v>
      </c>
      <c r="O3982" t="s">
        <v>8271</v>
      </c>
      <c r="P3982">
        <f t="shared" si="373"/>
        <v>18</v>
      </c>
      <c r="Q3982" t="str">
        <f t="shared" si="376"/>
        <v>theater</v>
      </c>
      <c r="R3982" t="str">
        <f t="shared" si="377"/>
        <v>plays</v>
      </c>
      <c r="S3982" s="10">
        <f t="shared" si="374"/>
        <v>41795.598923611113</v>
      </c>
      <c r="T3982" s="10">
        <f t="shared" si="37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6">
        <f t="shared" si="372"/>
        <v>175</v>
      </c>
      <c r="N3983" t="b">
        <v>0</v>
      </c>
      <c r="O3983" t="s">
        <v>8271</v>
      </c>
      <c r="P3983">
        <f t="shared" si="373"/>
        <v>4</v>
      </c>
      <c r="Q3983" t="str">
        <f t="shared" si="376"/>
        <v>theater</v>
      </c>
      <c r="R3983" t="str">
        <f t="shared" si="377"/>
        <v>plays</v>
      </c>
      <c r="S3983" s="10">
        <f t="shared" si="374"/>
        <v>42508.179965277777</v>
      </c>
      <c r="T3983" s="10">
        <f t="shared" si="37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6">
        <f t="shared" si="372"/>
        <v>34</v>
      </c>
      <c r="N3984" t="b">
        <v>0</v>
      </c>
      <c r="O3984" t="s">
        <v>8271</v>
      </c>
      <c r="P3984">
        <f t="shared" si="373"/>
        <v>20</v>
      </c>
      <c r="Q3984" t="str">
        <f t="shared" si="376"/>
        <v>theater</v>
      </c>
      <c r="R3984" t="str">
        <f t="shared" si="377"/>
        <v>plays</v>
      </c>
      <c r="S3984" s="10">
        <f t="shared" si="374"/>
        <v>42132.809953703705</v>
      </c>
      <c r="T3984" s="10">
        <f t="shared" si="37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6">
        <f t="shared" si="372"/>
        <v>84.28</v>
      </c>
      <c r="N3985" t="b">
        <v>0</v>
      </c>
      <c r="O3985" t="s">
        <v>8271</v>
      </c>
      <c r="P3985">
        <f t="shared" si="373"/>
        <v>35</v>
      </c>
      <c r="Q3985" t="str">
        <f t="shared" si="376"/>
        <v>theater</v>
      </c>
      <c r="R3985" t="str">
        <f t="shared" si="377"/>
        <v>plays</v>
      </c>
      <c r="S3985" s="10">
        <f t="shared" si="374"/>
        <v>41747.86986111111</v>
      </c>
      <c r="T3985" s="10">
        <f t="shared" si="37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6">
        <f t="shared" si="372"/>
        <v>9.5</v>
      </c>
      <c r="N3986" t="b">
        <v>0</v>
      </c>
      <c r="O3986" t="s">
        <v>8271</v>
      </c>
      <c r="P3986">
        <f t="shared" si="373"/>
        <v>6</v>
      </c>
      <c r="Q3986" t="str">
        <f t="shared" si="376"/>
        <v>theater</v>
      </c>
      <c r="R3986" t="str">
        <f t="shared" si="377"/>
        <v>plays</v>
      </c>
      <c r="S3986" s="10">
        <f t="shared" si="374"/>
        <v>41920.963472222218</v>
      </c>
      <c r="T3986" s="10">
        <f t="shared" si="37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6">
        <f t="shared" si="372"/>
        <v>33.74</v>
      </c>
      <c r="N3987" t="b">
        <v>0</v>
      </c>
      <c r="O3987" t="s">
        <v>8271</v>
      </c>
      <c r="P3987">
        <f t="shared" si="373"/>
        <v>32</v>
      </c>
      <c r="Q3987" t="str">
        <f t="shared" si="376"/>
        <v>theater</v>
      </c>
      <c r="R3987" t="str">
        <f t="shared" si="377"/>
        <v>plays</v>
      </c>
      <c r="S3987" s="10">
        <f t="shared" si="374"/>
        <v>42399.707407407404</v>
      </c>
      <c r="T3987" s="10">
        <f t="shared" si="37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6">
        <f t="shared" si="372"/>
        <v>37.54</v>
      </c>
      <c r="N3988" t="b">
        <v>0</v>
      </c>
      <c r="O3988" t="s">
        <v>8271</v>
      </c>
      <c r="P3988">
        <f t="shared" si="373"/>
        <v>10</v>
      </c>
      <c r="Q3988" t="str">
        <f t="shared" si="376"/>
        <v>theater</v>
      </c>
      <c r="R3988" t="str">
        <f t="shared" si="377"/>
        <v>plays</v>
      </c>
      <c r="S3988" s="10">
        <f t="shared" si="374"/>
        <v>42467.548541666663</v>
      </c>
      <c r="T3988" s="10">
        <f t="shared" si="37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6">
        <f t="shared" si="372"/>
        <v>11.62</v>
      </c>
      <c r="N3989" t="b">
        <v>0</v>
      </c>
      <c r="O3989" t="s">
        <v>8271</v>
      </c>
      <c r="P3989">
        <f t="shared" si="373"/>
        <v>38</v>
      </c>
      <c r="Q3989" t="str">
        <f t="shared" si="376"/>
        <v>theater</v>
      </c>
      <c r="R3989" t="str">
        <f t="shared" si="377"/>
        <v>plays</v>
      </c>
      <c r="S3989" s="10">
        <f t="shared" si="374"/>
        <v>41765.92465277778</v>
      </c>
      <c r="T3989" s="10">
        <f t="shared" si="37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6">
        <f t="shared" si="372"/>
        <v>8</v>
      </c>
      <c r="N3990" t="b">
        <v>0</v>
      </c>
      <c r="O3990" t="s">
        <v>8271</v>
      </c>
      <c r="P3990">
        <f t="shared" si="373"/>
        <v>2</v>
      </c>
      <c r="Q3990" t="str">
        <f t="shared" si="376"/>
        <v>theater</v>
      </c>
      <c r="R3990" t="str">
        <f t="shared" si="377"/>
        <v>plays</v>
      </c>
      <c r="S3990" s="10">
        <f t="shared" si="374"/>
        <v>42230.08116898148</v>
      </c>
      <c r="T3990" s="10">
        <f t="shared" si="37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6" t="e">
        <f t="shared" si="372"/>
        <v>#DIV/0!</v>
      </c>
      <c r="N3991" t="b">
        <v>0</v>
      </c>
      <c r="O3991" t="s">
        <v>8271</v>
      </c>
      <c r="P3991">
        <f t="shared" si="373"/>
        <v>0</v>
      </c>
      <c r="Q3991" t="str">
        <f t="shared" si="376"/>
        <v>theater</v>
      </c>
      <c r="R3991" t="str">
        <f t="shared" si="377"/>
        <v>plays</v>
      </c>
      <c r="S3991" s="10">
        <f t="shared" si="374"/>
        <v>42286.749780092592</v>
      </c>
      <c r="T3991" s="10">
        <f t="shared" si="37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6">
        <f t="shared" si="372"/>
        <v>23</v>
      </c>
      <c r="N3992" t="b">
        <v>0</v>
      </c>
      <c r="O3992" t="s">
        <v>8271</v>
      </c>
      <c r="P3992">
        <f t="shared" si="373"/>
        <v>4</v>
      </c>
      <c r="Q3992" t="str">
        <f t="shared" si="376"/>
        <v>theater</v>
      </c>
      <c r="R3992" t="str">
        <f t="shared" si="377"/>
        <v>plays</v>
      </c>
      <c r="S3992" s="10">
        <f t="shared" si="374"/>
        <v>42401.672372685185</v>
      </c>
      <c r="T3992" s="10">
        <f t="shared" si="37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6">
        <f t="shared" si="372"/>
        <v>100</v>
      </c>
      <c r="N3993" t="b">
        <v>0</v>
      </c>
      <c r="O3993" t="s">
        <v>8271</v>
      </c>
      <c r="P3993">
        <f t="shared" si="373"/>
        <v>20</v>
      </c>
      <c r="Q3993" t="str">
        <f t="shared" si="376"/>
        <v>theater</v>
      </c>
      <c r="R3993" t="str">
        <f t="shared" si="377"/>
        <v>plays</v>
      </c>
      <c r="S3993" s="10">
        <f t="shared" si="374"/>
        <v>42125.644467592589</v>
      </c>
      <c r="T3993" s="10">
        <f t="shared" si="37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6">
        <f t="shared" si="372"/>
        <v>60.11</v>
      </c>
      <c r="N3994" t="b">
        <v>0</v>
      </c>
      <c r="O3994" t="s">
        <v>8271</v>
      </c>
      <c r="P3994">
        <f t="shared" si="373"/>
        <v>5</v>
      </c>
      <c r="Q3994" t="str">
        <f t="shared" si="376"/>
        <v>theater</v>
      </c>
      <c r="R3994" t="str">
        <f t="shared" si="377"/>
        <v>plays</v>
      </c>
      <c r="S3994" s="10">
        <f t="shared" si="374"/>
        <v>42289.94049768518</v>
      </c>
      <c r="T3994" s="10">
        <f t="shared" si="37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6">
        <f t="shared" si="372"/>
        <v>3</v>
      </c>
      <c r="N3995" t="b">
        <v>0</v>
      </c>
      <c r="O3995" t="s">
        <v>8271</v>
      </c>
      <c r="P3995">
        <f t="shared" si="373"/>
        <v>0</v>
      </c>
      <c r="Q3995" t="str">
        <f t="shared" si="376"/>
        <v>theater</v>
      </c>
      <c r="R3995" t="str">
        <f t="shared" si="377"/>
        <v>plays</v>
      </c>
      <c r="S3995" s="10">
        <f t="shared" si="374"/>
        <v>42107.864722222221</v>
      </c>
      <c r="T3995" s="10">
        <f t="shared" si="37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6">
        <f t="shared" si="372"/>
        <v>5</v>
      </c>
      <c r="N3996" t="b">
        <v>0</v>
      </c>
      <c r="O3996" t="s">
        <v>8271</v>
      </c>
      <c r="P3996">
        <f t="shared" si="373"/>
        <v>0</v>
      </c>
      <c r="Q3996" t="str">
        <f t="shared" si="376"/>
        <v>theater</v>
      </c>
      <c r="R3996" t="str">
        <f t="shared" si="377"/>
        <v>plays</v>
      </c>
      <c r="S3996" s="10">
        <f t="shared" si="374"/>
        <v>41809.389930555553</v>
      </c>
      <c r="T3996" s="10">
        <f t="shared" si="37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6">
        <f t="shared" si="372"/>
        <v>17.5</v>
      </c>
      <c r="N3997" t="b">
        <v>0</v>
      </c>
      <c r="O3997" t="s">
        <v>8271</v>
      </c>
      <c r="P3997">
        <f t="shared" si="373"/>
        <v>35</v>
      </c>
      <c r="Q3997" t="str">
        <f t="shared" si="376"/>
        <v>theater</v>
      </c>
      <c r="R3997" t="str">
        <f t="shared" si="377"/>
        <v>plays</v>
      </c>
      <c r="S3997" s="10">
        <f t="shared" si="374"/>
        <v>42019.683761574073</v>
      </c>
      <c r="T3997" s="10">
        <f t="shared" si="37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6">
        <f t="shared" si="372"/>
        <v>29.24</v>
      </c>
      <c r="N3998" t="b">
        <v>0</v>
      </c>
      <c r="O3998" t="s">
        <v>8271</v>
      </c>
      <c r="P3998">
        <f t="shared" si="373"/>
        <v>17</v>
      </c>
      <c r="Q3998" t="str">
        <f t="shared" si="376"/>
        <v>theater</v>
      </c>
      <c r="R3998" t="str">
        <f t="shared" si="377"/>
        <v>plays</v>
      </c>
      <c r="S3998" s="10">
        <f t="shared" si="374"/>
        <v>41950.26694444444</v>
      </c>
      <c r="T3998" s="10">
        <f t="shared" si="37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6" t="e">
        <f t="shared" si="372"/>
        <v>#DIV/0!</v>
      </c>
      <c r="N3999" t="b">
        <v>0</v>
      </c>
      <c r="O3999" t="s">
        <v>8271</v>
      </c>
      <c r="P3999">
        <f t="shared" si="373"/>
        <v>0</v>
      </c>
      <c r="Q3999" t="str">
        <f t="shared" si="376"/>
        <v>theater</v>
      </c>
      <c r="R3999" t="str">
        <f t="shared" si="377"/>
        <v>plays</v>
      </c>
      <c r="S3999" s="10">
        <f t="shared" si="374"/>
        <v>42069.391446759255</v>
      </c>
      <c r="T3999" s="10">
        <f t="shared" si="37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6">
        <f t="shared" si="372"/>
        <v>59.58</v>
      </c>
      <c r="N4000" t="b">
        <v>0</v>
      </c>
      <c r="O4000" t="s">
        <v>8271</v>
      </c>
      <c r="P4000">
        <f t="shared" si="373"/>
        <v>57</v>
      </c>
      <c r="Q4000" t="str">
        <f t="shared" si="376"/>
        <v>theater</v>
      </c>
      <c r="R4000" t="str">
        <f t="shared" si="377"/>
        <v>plays</v>
      </c>
      <c r="S4000" s="10">
        <f t="shared" si="374"/>
        <v>42061.963263888887</v>
      </c>
      <c r="T4000" s="10">
        <f t="shared" si="37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6">
        <f t="shared" si="372"/>
        <v>82.57</v>
      </c>
      <c r="N4001" t="b">
        <v>0</v>
      </c>
      <c r="O4001" t="s">
        <v>8271</v>
      </c>
      <c r="P4001">
        <f t="shared" si="373"/>
        <v>17</v>
      </c>
      <c r="Q4001" t="str">
        <f t="shared" si="376"/>
        <v>theater</v>
      </c>
      <c r="R4001" t="str">
        <f t="shared" si="377"/>
        <v>plays</v>
      </c>
      <c r="S4001" s="10">
        <f t="shared" si="374"/>
        <v>41842.828680555554</v>
      </c>
      <c r="T4001" s="10">
        <f t="shared" si="37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6">
        <f t="shared" si="372"/>
        <v>10</v>
      </c>
      <c r="N4002" t="b">
        <v>0</v>
      </c>
      <c r="O4002" t="s">
        <v>8271</v>
      </c>
      <c r="P4002">
        <f t="shared" si="373"/>
        <v>0</v>
      </c>
      <c r="Q4002" t="str">
        <f t="shared" si="376"/>
        <v>theater</v>
      </c>
      <c r="R4002" t="str">
        <f t="shared" si="377"/>
        <v>plays</v>
      </c>
      <c r="S4002" s="10">
        <f t="shared" si="374"/>
        <v>42437.64534722222</v>
      </c>
      <c r="T4002" s="10">
        <f t="shared" si="37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6">
        <f t="shared" si="372"/>
        <v>32.36</v>
      </c>
      <c r="N4003" t="b">
        <v>0</v>
      </c>
      <c r="O4003" t="s">
        <v>8271</v>
      </c>
      <c r="P4003">
        <f t="shared" si="373"/>
        <v>38</v>
      </c>
      <c r="Q4003" t="str">
        <f t="shared" si="376"/>
        <v>theater</v>
      </c>
      <c r="R4003" t="str">
        <f t="shared" si="377"/>
        <v>plays</v>
      </c>
      <c r="S4003" s="10">
        <f t="shared" si="374"/>
        <v>42775.964212962965</v>
      </c>
      <c r="T4003" s="10">
        <f t="shared" si="37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6">
        <f t="shared" si="372"/>
        <v>5.75</v>
      </c>
      <c r="N4004" t="b">
        <v>0</v>
      </c>
      <c r="O4004" t="s">
        <v>8271</v>
      </c>
      <c r="P4004">
        <f t="shared" si="373"/>
        <v>2</v>
      </c>
      <c r="Q4004" t="str">
        <f t="shared" si="376"/>
        <v>theater</v>
      </c>
      <c r="R4004" t="str">
        <f t="shared" si="377"/>
        <v>plays</v>
      </c>
      <c r="S4004" s="10">
        <f t="shared" si="374"/>
        <v>41879.043530092589</v>
      </c>
      <c r="T4004" s="10">
        <f t="shared" si="37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6">
        <f t="shared" si="372"/>
        <v>100.5</v>
      </c>
      <c r="N4005" t="b">
        <v>0</v>
      </c>
      <c r="O4005" t="s">
        <v>8271</v>
      </c>
      <c r="P4005">
        <f t="shared" si="373"/>
        <v>10</v>
      </c>
      <c r="Q4005" t="str">
        <f t="shared" si="376"/>
        <v>theater</v>
      </c>
      <c r="R4005" t="str">
        <f t="shared" si="377"/>
        <v>plays</v>
      </c>
      <c r="S4005" s="10">
        <f t="shared" si="374"/>
        <v>42020.587349537032</v>
      </c>
      <c r="T4005" s="10">
        <f t="shared" si="37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6">
        <f t="shared" si="372"/>
        <v>1</v>
      </c>
      <c r="N4006" t="b">
        <v>0</v>
      </c>
      <c r="O4006" t="s">
        <v>8271</v>
      </c>
      <c r="P4006">
        <f t="shared" si="373"/>
        <v>0</v>
      </c>
      <c r="Q4006" t="str">
        <f t="shared" si="376"/>
        <v>theater</v>
      </c>
      <c r="R4006" t="str">
        <f t="shared" si="377"/>
        <v>plays</v>
      </c>
      <c r="S4006" s="10">
        <f t="shared" si="374"/>
        <v>41890.16269675926</v>
      </c>
      <c r="T4006" s="10">
        <f t="shared" si="37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6">
        <f t="shared" si="372"/>
        <v>20</v>
      </c>
      <c r="N4007" t="b">
        <v>0</v>
      </c>
      <c r="O4007" t="s">
        <v>8271</v>
      </c>
      <c r="P4007">
        <f t="shared" si="373"/>
        <v>1</v>
      </c>
      <c r="Q4007" t="str">
        <f t="shared" si="376"/>
        <v>theater</v>
      </c>
      <c r="R4007" t="str">
        <f t="shared" si="377"/>
        <v>plays</v>
      </c>
      <c r="S4007" s="10">
        <f t="shared" si="374"/>
        <v>41872.807696759257</v>
      </c>
      <c r="T4007" s="10">
        <f t="shared" si="37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6">
        <f t="shared" si="372"/>
        <v>2</v>
      </c>
      <c r="N4008" t="b">
        <v>0</v>
      </c>
      <c r="O4008" t="s">
        <v>8271</v>
      </c>
      <c r="P4008">
        <f t="shared" si="373"/>
        <v>0</v>
      </c>
      <c r="Q4008" t="str">
        <f t="shared" si="376"/>
        <v>theater</v>
      </c>
      <c r="R4008" t="str">
        <f t="shared" si="377"/>
        <v>plays</v>
      </c>
      <c r="S4008" s="10">
        <f t="shared" si="374"/>
        <v>42391.772997685184</v>
      </c>
      <c r="T4008" s="10">
        <f t="shared" si="37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6">
        <f t="shared" si="372"/>
        <v>5</v>
      </c>
      <c r="N4009" t="b">
        <v>0</v>
      </c>
      <c r="O4009" t="s">
        <v>8271</v>
      </c>
      <c r="P4009">
        <f t="shared" si="373"/>
        <v>0</v>
      </c>
      <c r="Q4009" t="str">
        <f t="shared" si="376"/>
        <v>theater</v>
      </c>
      <c r="R4009" t="str">
        <f t="shared" si="377"/>
        <v>plays</v>
      </c>
      <c r="S4009" s="10">
        <f t="shared" si="374"/>
        <v>41848.772928240738</v>
      </c>
      <c r="T4009" s="10">
        <f t="shared" si="37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6">
        <f t="shared" si="372"/>
        <v>15</v>
      </c>
      <c r="N4010" t="b">
        <v>0</v>
      </c>
      <c r="O4010" t="s">
        <v>8271</v>
      </c>
      <c r="P4010">
        <f t="shared" si="373"/>
        <v>6</v>
      </c>
      <c r="Q4010" t="str">
        <f t="shared" si="376"/>
        <v>theater</v>
      </c>
      <c r="R4010" t="str">
        <f t="shared" si="377"/>
        <v>plays</v>
      </c>
      <c r="S4010" s="10">
        <f t="shared" si="374"/>
        <v>42177.964201388888</v>
      </c>
      <c r="T4010" s="10">
        <f t="shared" si="37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6">
        <f t="shared" si="372"/>
        <v>25</v>
      </c>
      <c r="N4011" t="b">
        <v>0</v>
      </c>
      <c r="O4011" t="s">
        <v>8271</v>
      </c>
      <c r="P4011">
        <f t="shared" si="373"/>
        <v>4</v>
      </c>
      <c r="Q4011" t="str">
        <f t="shared" si="376"/>
        <v>theater</v>
      </c>
      <c r="R4011" t="str">
        <f t="shared" si="377"/>
        <v>plays</v>
      </c>
      <c r="S4011" s="10">
        <f t="shared" si="374"/>
        <v>41851.700925925928</v>
      </c>
      <c r="T4011" s="10">
        <f t="shared" si="37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6">
        <f t="shared" si="372"/>
        <v>45.84</v>
      </c>
      <c r="N4012" t="b">
        <v>0</v>
      </c>
      <c r="O4012" t="s">
        <v>8271</v>
      </c>
      <c r="P4012">
        <f t="shared" si="373"/>
        <v>24</v>
      </c>
      <c r="Q4012" t="str">
        <f t="shared" si="376"/>
        <v>theater</v>
      </c>
      <c r="R4012" t="str">
        <f t="shared" si="377"/>
        <v>plays</v>
      </c>
      <c r="S4012" s="10">
        <f t="shared" si="374"/>
        <v>41921.770439814813</v>
      </c>
      <c r="T4012" s="10">
        <f t="shared" si="37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6">
        <f t="shared" si="372"/>
        <v>4.75</v>
      </c>
      <c r="N4013" t="b">
        <v>0</v>
      </c>
      <c r="O4013" t="s">
        <v>8271</v>
      </c>
      <c r="P4013">
        <f t="shared" si="373"/>
        <v>8</v>
      </c>
      <c r="Q4013" t="str">
        <f t="shared" si="376"/>
        <v>theater</v>
      </c>
      <c r="R4013" t="str">
        <f t="shared" si="377"/>
        <v>plays</v>
      </c>
      <c r="S4013" s="10">
        <f t="shared" si="374"/>
        <v>42002.54488425926</v>
      </c>
      <c r="T4013" s="10">
        <f t="shared" si="37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6" t="e">
        <f t="shared" si="372"/>
        <v>#DIV/0!</v>
      </c>
      <c r="N4014" t="b">
        <v>0</v>
      </c>
      <c r="O4014" t="s">
        <v>8271</v>
      </c>
      <c r="P4014">
        <f t="shared" si="373"/>
        <v>0</v>
      </c>
      <c r="Q4014" t="str">
        <f t="shared" si="376"/>
        <v>theater</v>
      </c>
      <c r="R4014" t="str">
        <f t="shared" si="377"/>
        <v>plays</v>
      </c>
      <c r="S4014" s="10">
        <f t="shared" si="374"/>
        <v>42096.544548611113</v>
      </c>
      <c r="T4014" s="10">
        <f t="shared" si="37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6">
        <f t="shared" si="372"/>
        <v>13</v>
      </c>
      <c r="N4015" t="b">
        <v>0</v>
      </c>
      <c r="O4015" t="s">
        <v>8271</v>
      </c>
      <c r="P4015">
        <f t="shared" si="373"/>
        <v>1</v>
      </c>
      <c r="Q4015" t="str">
        <f t="shared" si="376"/>
        <v>theater</v>
      </c>
      <c r="R4015" t="str">
        <f t="shared" si="377"/>
        <v>plays</v>
      </c>
      <c r="S4015" s="10">
        <f t="shared" si="374"/>
        <v>42021.301192129627</v>
      </c>
      <c r="T4015" s="10">
        <f t="shared" si="37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6" t="e">
        <f t="shared" si="372"/>
        <v>#DIV/0!</v>
      </c>
      <c r="N4016" t="b">
        <v>0</v>
      </c>
      <c r="O4016" t="s">
        <v>8271</v>
      </c>
      <c r="P4016">
        <f t="shared" si="373"/>
        <v>0</v>
      </c>
      <c r="Q4016" t="str">
        <f t="shared" si="376"/>
        <v>theater</v>
      </c>
      <c r="R4016" t="str">
        <f t="shared" si="377"/>
        <v>plays</v>
      </c>
      <c r="S4016" s="10">
        <f t="shared" si="374"/>
        <v>42419.246168981481</v>
      </c>
      <c r="T4016" s="10">
        <f t="shared" si="37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6">
        <f t="shared" si="372"/>
        <v>1</v>
      </c>
      <c r="N4017" t="b">
        <v>0</v>
      </c>
      <c r="O4017" t="s">
        <v>8271</v>
      </c>
      <c r="P4017">
        <f t="shared" si="373"/>
        <v>0</v>
      </c>
      <c r="Q4017" t="str">
        <f t="shared" si="376"/>
        <v>theater</v>
      </c>
      <c r="R4017" t="str">
        <f t="shared" si="377"/>
        <v>plays</v>
      </c>
      <c r="S4017" s="10">
        <f t="shared" si="374"/>
        <v>42174.780821759254</v>
      </c>
      <c r="T4017" s="10">
        <f t="shared" si="37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6">
        <f t="shared" si="372"/>
        <v>10</v>
      </c>
      <c r="N4018" t="b">
        <v>0</v>
      </c>
      <c r="O4018" t="s">
        <v>8271</v>
      </c>
      <c r="P4018">
        <f t="shared" si="373"/>
        <v>14</v>
      </c>
      <c r="Q4018" t="str">
        <f t="shared" si="376"/>
        <v>theater</v>
      </c>
      <c r="R4018" t="str">
        <f t="shared" si="377"/>
        <v>plays</v>
      </c>
      <c r="S4018" s="10">
        <f t="shared" si="374"/>
        <v>41869.872685185182</v>
      </c>
      <c r="T4018" s="10">
        <f t="shared" si="37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6">
        <f t="shared" si="372"/>
        <v>52.5</v>
      </c>
      <c r="N4019" t="b">
        <v>0</v>
      </c>
      <c r="O4019" t="s">
        <v>8271</v>
      </c>
      <c r="P4019">
        <f t="shared" si="373"/>
        <v>1</v>
      </c>
      <c r="Q4019" t="str">
        <f t="shared" si="376"/>
        <v>theater</v>
      </c>
      <c r="R4019" t="str">
        <f t="shared" si="377"/>
        <v>plays</v>
      </c>
      <c r="S4019" s="10">
        <f t="shared" si="374"/>
        <v>41856.672152777777</v>
      </c>
      <c r="T4019" s="10">
        <f t="shared" si="37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6">
        <f t="shared" si="372"/>
        <v>32.5</v>
      </c>
      <c r="N4020" t="b">
        <v>0</v>
      </c>
      <c r="O4020" t="s">
        <v>8271</v>
      </c>
      <c r="P4020">
        <f t="shared" si="373"/>
        <v>9</v>
      </c>
      <c r="Q4020" t="str">
        <f t="shared" si="376"/>
        <v>theater</v>
      </c>
      <c r="R4020" t="str">
        <f t="shared" si="377"/>
        <v>plays</v>
      </c>
      <c r="S4020" s="10">
        <f t="shared" si="374"/>
        <v>42620.91097222222</v>
      </c>
      <c r="T4020" s="10">
        <f t="shared" si="37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6">
        <f t="shared" si="372"/>
        <v>7.25</v>
      </c>
      <c r="N4021" t="b">
        <v>0</v>
      </c>
      <c r="O4021" t="s">
        <v>8271</v>
      </c>
      <c r="P4021">
        <f t="shared" si="373"/>
        <v>1</v>
      </c>
      <c r="Q4021" t="str">
        <f t="shared" si="376"/>
        <v>theater</v>
      </c>
      <c r="R4021" t="str">
        <f t="shared" si="377"/>
        <v>plays</v>
      </c>
      <c r="S4021" s="10">
        <f t="shared" si="374"/>
        <v>42417.675879629634</v>
      </c>
      <c r="T4021" s="10">
        <f t="shared" si="37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6">
        <f t="shared" si="372"/>
        <v>33.33</v>
      </c>
      <c r="N4022" t="b">
        <v>0</v>
      </c>
      <c r="O4022" t="s">
        <v>8271</v>
      </c>
      <c r="P4022">
        <f t="shared" si="373"/>
        <v>17</v>
      </c>
      <c r="Q4022" t="str">
        <f t="shared" si="376"/>
        <v>theater</v>
      </c>
      <c r="R4022" t="str">
        <f t="shared" si="377"/>
        <v>plays</v>
      </c>
      <c r="S4022" s="10">
        <f t="shared" si="374"/>
        <v>42057.190960648149</v>
      </c>
      <c r="T4022" s="10">
        <f t="shared" si="37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6">
        <f t="shared" si="372"/>
        <v>62.5</v>
      </c>
      <c r="N4023" t="b">
        <v>0</v>
      </c>
      <c r="O4023" t="s">
        <v>8271</v>
      </c>
      <c r="P4023">
        <f t="shared" si="373"/>
        <v>1</v>
      </c>
      <c r="Q4023" t="str">
        <f t="shared" si="376"/>
        <v>theater</v>
      </c>
      <c r="R4023" t="str">
        <f t="shared" si="377"/>
        <v>plays</v>
      </c>
      <c r="S4023" s="10">
        <f t="shared" si="374"/>
        <v>41878.911550925928</v>
      </c>
      <c r="T4023" s="10">
        <f t="shared" si="37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6">
        <f t="shared" si="372"/>
        <v>63.56</v>
      </c>
      <c r="N4024" t="b">
        <v>0</v>
      </c>
      <c r="O4024" t="s">
        <v>8271</v>
      </c>
      <c r="P4024">
        <f t="shared" si="373"/>
        <v>70</v>
      </c>
      <c r="Q4024" t="str">
        <f t="shared" si="376"/>
        <v>theater</v>
      </c>
      <c r="R4024" t="str">
        <f t="shared" si="377"/>
        <v>plays</v>
      </c>
      <c r="S4024" s="10">
        <f t="shared" si="374"/>
        <v>41990.584108796291</v>
      </c>
      <c r="T4024" s="10">
        <f t="shared" si="37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6" t="e">
        <f t="shared" si="372"/>
        <v>#DIV/0!</v>
      </c>
      <c r="N4025" t="b">
        <v>0</v>
      </c>
      <c r="O4025" t="s">
        <v>8271</v>
      </c>
      <c r="P4025">
        <f t="shared" si="373"/>
        <v>0</v>
      </c>
      <c r="Q4025" t="str">
        <f t="shared" si="376"/>
        <v>theater</v>
      </c>
      <c r="R4025" t="str">
        <f t="shared" si="377"/>
        <v>plays</v>
      </c>
      <c r="S4025" s="10">
        <f t="shared" si="374"/>
        <v>42408.999571759254</v>
      </c>
      <c r="T4025" s="10">
        <f t="shared" si="37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6">
        <f t="shared" si="372"/>
        <v>10</v>
      </c>
      <c r="N4026" t="b">
        <v>0</v>
      </c>
      <c r="O4026" t="s">
        <v>8271</v>
      </c>
      <c r="P4026">
        <f t="shared" si="373"/>
        <v>1</v>
      </c>
      <c r="Q4026" t="str">
        <f t="shared" si="376"/>
        <v>theater</v>
      </c>
      <c r="R4026" t="str">
        <f t="shared" si="377"/>
        <v>plays</v>
      </c>
      <c r="S4026" s="10">
        <f t="shared" si="374"/>
        <v>42217.670104166667</v>
      </c>
      <c r="T4026" s="10">
        <f t="shared" si="37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6">
        <f t="shared" si="372"/>
        <v>62.5</v>
      </c>
      <c r="N4027" t="b">
        <v>0</v>
      </c>
      <c r="O4027" t="s">
        <v>8271</v>
      </c>
      <c r="P4027">
        <f t="shared" si="373"/>
        <v>5</v>
      </c>
      <c r="Q4027" t="str">
        <f t="shared" si="376"/>
        <v>theater</v>
      </c>
      <c r="R4027" t="str">
        <f t="shared" si="377"/>
        <v>plays</v>
      </c>
      <c r="S4027" s="10">
        <f t="shared" si="374"/>
        <v>42151.237685185188</v>
      </c>
      <c r="T4027" s="10">
        <f t="shared" si="37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6" t="e">
        <f t="shared" si="372"/>
        <v>#DIV/0!</v>
      </c>
      <c r="N4028" t="b">
        <v>0</v>
      </c>
      <c r="O4028" t="s">
        <v>8271</v>
      </c>
      <c r="P4028">
        <f t="shared" si="373"/>
        <v>0</v>
      </c>
      <c r="Q4028" t="str">
        <f t="shared" si="376"/>
        <v>theater</v>
      </c>
      <c r="R4028" t="str">
        <f t="shared" si="377"/>
        <v>plays</v>
      </c>
      <c r="S4028" s="10">
        <f t="shared" si="374"/>
        <v>42282.655543981484</v>
      </c>
      <c r="T4028" s="10">
        <f t="shared" si="37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6">
        <f t="shared" si="372"/>
        <v>30.71</v>
      </c>
      <c r="N4029" t="b">
        <v>0</v>
      </c>
      <c r="O4029" t="s">
        <v>8271</v>
      </c>
      <c r="P4029">
        <f t="shared" si="373"/>
        <v>7</v>
      </c>
      <c r="Q4029" t="str">
        <f t="shared" si="376"/>
        <v>theater</v>
      </c>
      <c r="R4029" t="str">
        <f t="shared" si="377"/>
        <v>plays</v>
      </c>
      <c r="S4029" s="10">
        <f t="shared" si="374"/>
        <v>42768.97084490741</v>
      </c>
      <c r="T4029" s="10">
        <f t="shared" si="37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6">
        <f t="shared" si="372"/>
        <v>51</v>
      </c>
      <c r="N4030" t="b">
        <v>0</v>
      </c>
      <c r="O4030" t="s">
        <v>8271</v>
      </c>
      <c r="P4030">
        <f t="shared" si="373"/>
        <v>28</v>
      </c>
      <c r="Q4030" t="str">
        <f t="shared" si="376"/>
        <v>theater</v>
      </c>
      <c r="R4030" t="str">
        <f t="shared" si="377"/>
        <v>plays</v>
      </c>
      <c r="S4030" s="10">
        <f t="shared" si="374"/>
        <v>41765.938657407409</v>
      </c>
      <c r="T4030" s="10">
        <f t="shared" si="37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6" t="e">
        <f t="shared" si="372"/>
        <v>#DIV/0!</v>
      </c>
      <c r="N4031" t="b">
        <v>0</v>
      </c>
      <c r="O4031" t="s">
        <v>8271</v>
      </c>
      <c r="P4031">
        <f t="shared" si="373"/>
        <v>0</v>
      </c>
      <c r="Q4031" t="str">
        <f t="shared" si="376"/>
        <v>theater</v>
      </c>
      <c r="R4031" t="str">
        <f t="shared" si="377"/>
        <v>plays</v>
      </c>
      <c r="S4031" s="10">
        <f t="shared" si="374"/>
        <v>42322.025115740747</v>
      </c>
      <c r="T4031" s="10">
        <f t="shared" si="37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6">
        <f t="shared" si="372"/>
        <v>66.67</v>
      </c>
      <c r="N4032" t="b">
        <v>0</v>
      </c>
      <c r="O4032" t="s">
        <v>8271</v>
      </c>
      <c r="P4032">
        <f t="shared" si="373"/>
        <v>16</v>
      </c>
      <c r="Q4032" t="str">
        <f t="shared" si="376"/>
        <v>theater</v>
      </c>
      <c r="R4032" t="str">
        <f t="shared" si="377"/>
        <v>plays</v>
      </c>
      <c r="S4032" s="10">
        <f t="shared" si="374"/>
        <v>42374.655081018514</v>
      </c>
      <c r="T4032" s="10">
        <f t="shared" si="37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6" t="e">
        <f t="shared" si="372"/>
        <v>#DIV/0!</v>
      </c>
      <c r="N4033" t="b">
        <v>0</v>
      </c>
      <c r="O4033" t="s">
        <v>8271</v>
      </c>
      <c r="P4033">
        <f t="shared" si="373"/>
        <v>0</v>
      </c>
      <c r="Q4033" t="str">
        <f t="shared" si="376"/>
        <v>theater</v>
      </c>
      <c r="R4033" t="str">
        <f t="shared" si="377"/>
        <v>plays</v>
      </c>
      <c r="S4033" s="10">
        <f t="shared" si="374"/>
        <v>41941.585231481484</v>
      </c>
      <c r="T4033" s="10">
        <f t="shared" si="37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6">
        <f t="shared" ref="M4034:M4097" si="378">ROUND(SUM(E4034/L4034),2)</f>
        <v>59</v>
      </c>
      <c r="N4034" t="b">
        <v>0</v>
      </c>
      <c r="O4034" t="s">
        <v>8271</v>
      </c>
      <c r="P4034">
        <f t="shared" ref="P4034:P4097" si="379">+ROUND(SUM(E4034/D4034)*100,0)</f>
        <v>7</v>
      </c>
      <c r="Q4034" t="str">
        <f t="shared" si="376"/>
        <v>theater</v>
      </c>
      <c r="R4034" t="str">
        <f t="shared" si="377"/>
        <v>plays</v>
      </c>
      <c r="S4034" s="10">
        <f t="shared" ref="S4034:S4097" si="380">(((J4034/60)/60)/24)+DATE(1970,1,1)</f>
        <v>42293.809212962966</v>
      </c>
      <c r="T4034" s="10">
        <f t="shared" ref="T4034:T4097" si="381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6">
        <f t="shared" si="378"/>
        <v>65.34</v>
      </c>
      <c r="N4035" t="b">
        <v>0</v>
      </c>
      <c r="O4035" t="s">
        <v>8271</v>
      </c>
      <c r="P4035">
        <f t="shared" si="379"/>
        <v>26</v>
      </c>
      <c r="Q4035" t="str">
        <f t="shared" ref="Q4035:Q4098" si="382">LEFT(O4035,FIND("/",O4035)-1)</f>
        <v>theater</v>
      </c>
      <c r="R4035" t="str">
        <f t="shared" ref="R4035:R4098" si="383">RIGHT(O4035,LEN(O4035)-FIND("/",O4035))</f>
        <v>plays</v>
      </c>
      <c r="S4035" s="10">
        <f t="shared" si="380"/>
        <v>42614.268796296295</v>
      </c>
      <c r="T4035" s="10">
        <f t="shared" si="381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6">
        <f t="shared" si="378"/>
        <v>100</v>
      </c>
      <c r="N4036" t="b">
        <v>0</v>
      </c>
      <c r="O4036" t="s">
        <v>8271</v>
      </c>
      <c r="P4036">
        <f t="shared" si="379"/>
        <v>1</v>
      </c>
      <c r="Q4036" t="str">
        <f t="shared" si="382"/>
        <v>theater</v>
      </c>
      <c r="R4036" t="str">
        <f t="shared" si="383"/>
        <v>plays</v>
      </c>
      <c r="S4036" s="10">
        <f t="shared" si="380"/>
        <v>42067.947337962964</v>
      </c>
      <c r="T4036" s="10">
        <f t="shared" si="381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6">
        <f t="shared" si="378"/>
        <v>147.4</v>
      </c>
      <c r="N4037" t="b">
        <v>0</v>
      </c>
      <c r="O4037" t="s">
        <v>8271</v>
      </c>
      <c r="P4037">
        <f t="shared" si="379"/>
        <v>37</v>
      </c>
      <c r="Q4037" t="str">
        <f t="shared" si="382"/>
        <v>theater</v>
      </c>
      <c r="R4037" t="str">
        <f t="shared" si="383"/>
        <v>plays</v>
      </c>
      <c r="S4037" s="10">
        <f t="shared" si="380"/>
        <v>41903.882951388885</v>
      </c>
      <c r="T4037" s="10">
        <f t="shared" si="381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6">
        <f t="shared" si="378"/>
        <v>166.06</v>
      </c>
      <c r="N4038" t="b">
        <v>0</v>
      </c>
      <c r="O4038" t="s">
        <v>8271</v>
      </c>
      <c r="P4038">
        <f t="shared" si="379"/>
        <v>47</v>
      </c>
      <c r="Q4038" t="str">
        <f t="shared" si="382"/>
        <v>theater</v>
      </c>
      <c r="R4038" t="str">
        <f t="shared" si="383"/>
        <v>plays</v>
      </c>
      <c r="S4038" s="10">
        <f t="shared" si="380"/>
        <v>41804.937083333331</v>
      </c>
      <c r="T4038" s="10">
        <f t="shared" si="381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6">
        <f t="shared" si="378"/>
        <v>40</v>
      </c>
      <c r="N4039" t="b">
        <v>0</v>
      </c>
      <c r="O4039" t="s">
        <v>8271</v>
      </c>
      <c r="P4039">
        <f t="shared" si="379"/>
        <v>11</v>
      </c>
      <c r="Q4039" t="str">
        <f t="shared" si="382"/>
        <v>theater</v>
      </c>
      <c r="R4039" t="str">
        <f t="shared" si="383"/>
        <v>plays</v>
      </c>
      <c r="S4039" s="10">
        <f t="shared" si="380"/>
        <v>42497.070775462969</v>
      </c>
      <c r="T4039" s="10">
        <f t="shared" si="381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6">
        <f t="shared" si="378"/>
        <v>75.25</v>
      </c>
      <c r="N4040" t="b">
        <v>0</v>
      </c>
      <c r="O4040" t="s">
        <v>8271</v>
      </c>
      <c r="P4040">
        <f t="shared" si="379"/>
        <v>12</v>
      </c>
      <c r="Q4040" t="str">
        <f t="shared" si="382"/>
        <v>theater</v>
      </c>
      <c r="R4040" t="str">
        <f t="shared" si="383"/>
        <v>plays</v>
      </c>
      <c r="S4040" s="10">
        <f t="shared" si="380"/>
        <v>41869.798726851855</v>
      </c>
      <c r="T4040" s="10">
        <f t="shared" si="381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6">
        <f t="shared" si="378"/>
        <v>60</v>
      </c>
      <c r="N4041" t="b">
        <v>0</v>
      </c>
      <c r="O4041" t="s">
        <v>8271</v>
      </c>
      <c r="P4041">
        <f t="shared" si="379"/>
        <v>60</v>
      </c>
      <c r="Q4041" t="str">
        <f t="shared" si="382"/>
        <v>theater</v>
      </c>
      <c r="R4041" t="str">
        <f t="shared" si="383"/>
        <v>plays</v>
      </c>
      <c r="S4041" s="10">
        <f t="shared" si="380"/>
        <v>42305.670914351853</v>
      </c>
      <c r="T4041" s="10">
        <f t="shared" si="381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6">
        <f t="shared" si="378"/>
        <v>1250</v>
      </c>
      <c r="N4042" t="b">
        <v>0</v>
      </c>
      <c r="O4042" t="s">
        <v>8271</v>
      </c>
      <c r="P4042">
        <f t="shared" si="379"/>
        <v>31</v>
      </c>
      <c r="Q4042" t="str">
        <f t="shared" si="382"/>
        <v>theater</v>
      </c>
      <c r="R4042" t="str">
        <f t="shared" si="383"/>
        <v>plays</v>
      </c>
      <c r="S4042" s="10">
        <f t="shared" si="380"/>
        <v>42144.231527777782</v>
      </c>
      <c r="T4042" s="10">
        <f t="shared" si="381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6">
        <f t="shared" si="378"/>
        <v>10.5</v>
      </c>
      <c r="N4043" t="b">
        <v>0</v>
      </c>
      <c r="O4043" t="s">
        <v>8271</v>
      </c>
      <c r="P4043">
        <f t="shared" si="379"/>
        <v>0</v>
      </c>
      <c r="Q4043" t="str">
        <f t="shared" si="382"/>
        <v>theater</v>
      </c>
      <c r="R4043" t="str">
        <f t="shared" si="383"/>
        <v>plays</v>
      </c>
      <c r="S4043" s="10">
        <f t="shared" si="380"/>
        <v>42559.474004629628</v>
      </c>
      <c r="T4043" s="10">
        <f t="shared" si="381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6">
        <f t="shared" si="378"/>
        <v>7</v>
      </c>
      <c r="N4044" t="b">
        <v>0</v>
      </c>
      <c r="O4044" t="s">
        <v>8271</v>
      </c>
      <c r="P4044">
        <f t="shared" si="379"/>
        <v>0</v>
      </c>
      <c r="Q4044" t="str">
        <f t="shared" si="382"/>
        <v>theater</v>
      </c>
      <c r="R4044" t="str">
        <f t="shared" si="383"/>
        <v>plays</v>
      </c>
      <c r="S4044" s="10">
        <f t="shared" si="380"/>
        <v>41995.084074074075</v>
      </c>
      <c r="T4044" s="10">
        <f t="shared" si="381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6" t="e">
        <f t="shared" si="378"/>
        <v>#DIV/0!</v>
      </c>
      <c r="N4045" t="b">
        <v>0</v>
      </c>
      <c r="O4045" t="s">
        <v>8271</v>
      </c>
      <c r="P4045">
        <f t="shared" si="379"/>
        <v>0</v>
      </c>
      <c r="Q4045" t="str">
        <f t="shared" si="382"/>
        <v>theater</v>
      </c>
      <c r="R4045" t="str">
        <f t="shared" si="383"/>
        <v>plays</v>
      </c>
      <c r="S4045" s="10">
        <f t="shared" si="380"/>
        <v>41948.957465277781</v>
      </c>
      <c r="T4045" s="10">
        <f t="shared" si="381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6">
        <f t="shared" si="378"/>
        <v>56.25</v>
      </c>
      <c r="N4046" t="b">
        <v>0</v>
      </c>
      <c r="O4046" t="s">
        <v>8271</v>
      </c>
      <c r="P4046">
        <f t="shared" si="379"/>
        <v>38</v>
      </c>
      <c r="Q4046" t="str">
        <f t="shared" si="382"/>
        <v>theater</v>
      </c>
      <c r="R4046" t="str">
        <f t="shared" si="383"/>
        <v>plays</v>
      </c>
      <c r="S4046" s="10">
        <f t="shared" si="380"/>
        <v>42074.219699074078</v>
      </c>
      <c r="T4046" s="10">
        <f t="shared" si="381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6">
        <f t="shared" si="378"/>
        <v>1</v>
      </c>
      <c r="N4047" t="b">
        <v>0</v>
      </c>
      <c r="O4047" t="s">
        <v>8271</v>
      </c>
      <c r="P4047">
        <f t="shared" si="379"/>
        <v>0</v>
      </c>
      <c r="Q4047" t="str">
        <f t="shared" si="382"/>
        <v>theater</v>
      </c>
      <c r="R4047" t="str">
        <f t="shared" si="383"/>
        <v>plays</v>
      </c>
      <c r="S4047" s="10">
        <f t="shared" si="380"/>
        <v>41842.201261574075</v>
      </c>
      <c r="T4047" s="10">
        <f t="shared" si="381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6">
        <f t="shared" si="378"/>
        <v>38.33</v>
      </c>
      <c r="N4048" t="b">
        <v>0</v>
      </c>
      <c r="O4048" t="s">
        <v>8271</v>
      </c>
      <c r="P4048">
        <f t="shared" si="379"/>
        <v>8</v>
      </c>
      <c r="Q4048" t="str">
        <f t="shared" si="382"/>
        <v>theater</v>
      </c>
      <c r="R4048" t="str">
        <f t="shared" si="383"/>
        <v>plays</v>
      </c>
      <c r="S4048" s="10">
        <f t="shared" si="380"/>
        <v>41904.650578703702</v>
      </c>
      <c r="T4048" s="10">
        <f t="shared" si="381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6">
        <f t="shared" si="378"/>
        <v>27.5</v>
      </c>
      <c r="N4049" t="b">
        <v>0</v>
      </c>
      <c r="O4049" t="s">
        <v>8271</v>
      </c>
      <c r="P4049">
        <f t="shared" si="379"/>
        <v>2</v>
      </c>
      <c r="Q4049" t="str">
        <f t="shared" si="382"/>
        <v>theater</v>
      </c>
      <c r="R4049" t="str">
        <f t="shared" si="383"/>
        <v>plays</v>
      </c>
      <c r="S4049" s="10">
        <f t="shared" si="380"/>
        <v>41991.022488425922</v>
      </c>
      <c r="T4049" s="10">
        <f t="shared" si="381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6">
        <f t="shared" si="378"/>
        <v>32.979999999999997</v>
      </c>
      <c r="N4050" t="b">
        <v>0</v>
      </c>
      <c r="O4050" t="s">
        <v>8271</v>
      </c>
      <c r="P4050">
        <f t="shared" si="379"/>
        <v>18</v>
      </c>
      <c r="Q4050" t="str">
        <f t="shared" si="382"/>
        <v>theater</v>
      </c>
      <c r="R4050" t="str">
        <f t="shared" si="383"/>
        <v>plays</v>
      </c>
      <c r="S4050" s="10">
        <f t="shared" si="380"/>
        <v>42436.509108796294</v>
      </c>
      <c r="T4050" s="10">
        <f t="shared" si="381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6">
        <f t="shared" si="378"/>
        <v>16</v>
      </c>
      <c r="N4051" t="b">
        <v>0</v>
      </c>
      <c r="O4051" t="s">
        <v>8271</v>
      </c>
      <c r="P4051">
        <f t="shared" si="379"/>
        <v>0</v>
      </c>
      <c r="Q4051" t="str">
        <f t="shared" si="382"/>
        <v>theater</v>
      </c>
      <c r="R4051" t="str">
        <f t="shared" si="383"/>
        <v>plays</v>
      </c>
      <c r="S4051" s="10">
        <f t="shared" si="380"/>
        <v>42169.958506944444</v>
      </c>
      <c r="T4051" s="10">
        <f t="shared" si="381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6">
        <f t="shared" si="378"/>
        <v>1</v>
      </c>
      <c r="N4052" t="b">
        <v>0</v>
      </c>
      <c r="O4052" t="s">
        <v>8271</v>
      </c>
      <c r="P4052">
        <f t="shared" si="379"/>
        <v>0</v>
      </c>
      <c r="Q4052" t="str">
        <f t="shared" si="382"/>
        <v>theater</v>
      </c>
      <c r="R4052" t="str">
        <f t="shared" si="383"/>
        <v>plays</v>
      </c>
      <c r="S4052" s="10">
        <f t="shared" si="380"/>
        <v>41905.636469907404</v>
      </c>
      <c r="T4052" s="10">
        <f t="shared" si="381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6" t="e">
        <f t="shared" si="378"/>
        <v>#DIV/0!</v>
      </c>
      <c r="N4053" t="b">
        <v>0</v>
      </c>
      <c r="O4053" t="s">
        <v>8271</v>
      </c>
      <c r="P4053">
        <f t="shared" si="379"/>
        <v>0</v>
      </c>
      <c r="Q4053" t="str">
        <f t="shared" si="382"/>
        <v>theater</v>
      </c>
      <c r="R4053" t="str">
        <f t="shared" si="383"/>
        <v>plays</v>
      </c>
      <c r="S4053" s="10">
        <f t="shared" si="380"/>
        <v>41761.810150462967</v>
      </c>
      <c r="T4053" s="10">
        <f t="shared" si="381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6">
        <f t="shared" si="378"/>
        <v>86.62</v>
      </c>
      <c r="N4054" t="b">
        <v>0</v>
      </c>
      <c r="O4054" t="s">
        <v>8271</v>
      </c>
      <c r="P4054">
        <f t="shared" si="379"/>
        <v>38</v>
      </c>
      <c r="Q4054" t="str">
        <f t="shared" si="382"/>
        <v>theater</v>
      </c>
      <c r="R4054" t="str">
        <f t="shared" si="383"/>
        <v>plays</v>
      </c>
      <c r="S4054" s="10">
        <f t="shared" si="380"/>
        <v>41865.878657407404</v>
      </c>
      <c r="T4054" s="10">
        <f t="shared" si="381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6">
        <f t="shared" si="378"/>
        <v>55</v>
      </c>
      <c r="N4055" t="b">
        <v>0</v>
      </c>
      <c r="O4055" t="s">
        <v>8271</v>
      </c>
      <c r="P4055">
        <f t="shared" si="379"/>
        <v>22</v>
      </c>
      <c r="Q4055" t="str">
        <f t="shared" si="382"/>
        <v>theater</v>
      </c>
      <c r="R4055" t="str">
        <f t="shared" si="383"/>
        <v>plays</v>
      </c>
      <c r="S4055" s="10">
        <f t="shared" si="380"/>
        <v>41928.690138888887</v>
      </c>
      <c r="T4055" s="10">
        <f t="shared" si="381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6" t="e">
        <f t="shared" si="378"/>
        <v>#DIV/0!</v>
      </c>
      <c r="N4056" t="b">
        <v>0</v>
      </c>
      <c r="O4056" t="s">
        <v>8271</v>
      </c>
      <c r="P4056">
        <f t="shared" si="379"/>
        <v>0</v>
      </c>
      <c r="Q4056" t="str">
        <f t="shared" si="382"/>
        <v>theater</v>
      </c>
      <c r="R4056" t="str">
        <f t="shared" si="383"/>
        <v>plays</v>
      </c>
      <c r="S4056" s="10">
        <f t="shared" si="380"/>
        <v>42613.841261574074</v>
      </c>
      <c r="T4056" s="10">
        <f t="shared" si="381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6">
        <f t="shared" si="378"/>
        <v>41.95</v>
      </c>
      <c r="N4057" t="b">
        <v>0</v>
      </c>
      <c r="O4057" t="s">
        <v>8271</v>
      </c>
      <c r="P4057">
        <f t="shared" si="379"/>
        <v>18</v>
      </c>
      <c r="Q4057" t="str">
        <f t="shared" si="382"/>
        <v>theater</v>
      </c>
      <c r="R4057" t="str">
        <f t="shared" si="383"/>
        <v>plays</v>
      </c>
      <c r="S4057" s="10">
        <f t="shared" si="380"/>
        <v>41779.648506944446</v>
      </c>
      <c r="T4057" s="10">
        <f t="shared" si="381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6">
        <f t="shared" si="378"/>
        <v>88.33</v>
      </c>
      <c r="N4058" t="b">
        <v>0</v>
      </c>
      <c r="O4058" t="s">
        <v>8271</v>
      </c>
      <c r="P4058">
        <f t="shared" si="379"/>
        <v>53</v>
      </c>
      <c r="Q4058" t="str">
        <f t="shared" si="382"/>
        <v>theater</v>
      </c>
      <c r="R4058" t="str">
        <f t="shared" si="383"/>
        <v>plays</v>
      </c>
      <c r="S4058" s="10">
        <f t="shared" si="380"/>
        <v>42534.933321759265</v>
      </c>
      <c r="T4058" s="10">
        <f t="shared" si="381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6">
        <f t="shared" si="378"/>
        <v>129.16999999999999</v>
      </c>
      <c r="N4059" t="b">
        <v>0</v>
      </c>
      <c r="O4059" t="s">
        <v>8271</v>
      </c>
      <c r="P4059">
        <f t="shared" si="379"/>
        <v>22</v>
      </c>
      <c r="Q4059" t="str">
        <f t="shared" si="382"/>
        <v>theater</v>
      </c>
      <c r="R4059" t="str">
        <f t="shared" si="383"/>
        <v>plays</v>
      </c>
      <c r="S4059" s="10">
        <f t="shared" si="380"/>
        <v>42310.968518518523</v>
      </c>
      <c r="T4059" s="10">
        <f t="shared" si="381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6">
        <f t="shared" si="378"/>
        <v>23.75</v>
      </c>
      <c r="N4060" t="b">
        <v>0</v>
      </c>
      <c r="O4060" t="s">
        <v>8271</v>
      </c>
      <c r="P4060">
        <f t="shared" si="379"/>
        <v>3</v>
      </c>
      <c r="Q4060" t="str">
        <f t="shared" si="382"/>
        <v>theater</v>
      </c>
      <c r="R4060" t="str">
        <f t="shared" si="383"/>
        <v>plays</v>
      </c>
      <c r="S4060" s="10">
        <f t="shared" si="380"/>
        <v>42446.060694444444</v>
      </c>
      <c r="T4060" s="10">
        <f t="shared" si="381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6">
        <f t="shared" si="378"/>
        <v>35.71</v>
      </c>
      <c r="N4061" t="b">
        <v>0</v>
      </c>
      <c r="O4061" t="s">
        <v>8271</v>
      </c>
      <c r="P4061">
        <f t="shared" si="379"/>
        <v>3</v>
      </c>
      <c r="Q4061" t="str">
        <f t="shared" si="382"/>
        <v>theater</v>
      </c>
      <c r="R4061" t="str">
        <f t="shared" si="383"/>
        <v>plays</v>
      </c>
      <c r="S4061" s="10">
        <f t="shared" si="380"/>
        <v>41866.640648148146</v>
      </c>
      <c r="T4061" s="10">
        <f t="shared" si="381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6">
        <f t="shared" si="378"/>
        <v>57</v>
      </c>
      <c r="N4062" t="b">
        <v>0</v>
      </c>
      <c r="O4062" t="s">
        <v>8271</v>
      </c>
      <c r="P4062">
        <f t="shared" si="379"/>
        <v>3</v>
      </c>
      <c r="Q4062" t="str">
        <f t="shared" si="382"/>
        <v>theater</v>
      </c>
      <c r="R4062" t="str">
        <f t="shared" si="383"/>
        <v>plays</v>
      </c>
      <c r="S4062" s="10">
        <f t="shared" si="380"/>
        <v>41779.695092592592</v>
      </c>
      <c r="T4062" s="10">
        <f t="shared" si="381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6" t="e">
        <f t="shared" si="378"/>
        <v>#DIV/0!</v>
      </c>
      <c r="N4063" t="b">
        <v>0</v>
      </c>
      <c r="O4063" t="s">
        <v>8271</v>
      </c>
      <c r="P4063">
        <f t="shared" si="379"/>
        <v>0</v>
      </c>
      <c r="Q4063" t="str">
        <f t="shared" si="382"/>
        <v>theater</v>
      </c>
      <c r="R4063" t="str">
        <f t="shared" si="383"/>
        <v>plays</v>
      </c>
      <c r="S4063" s="10">
        <f t="shared" si="380"/>
        <v>42421.141469907408</v>
      </c>
      <c r="T4063" s="10">
        <f t="shared" si="381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6">
        <f t="shared" si="378"/>
        <v>163.33000000000001</v>
      </c>
      <c r="N4064" t="b">
        <v>0</v>
      </c>
      <c r="O4064" t="s">
        <v>8271</v>
      </c>
      <c r="P4064">
        <f t="shared" si="379"/>
        <v>2</v>
      </c>
      <c r="Q4064" t="str">
        <f t="shared" si="382"/>
        <v>theater</v>
      </c>
      <c r="R4064" t="str">
        <f t="shared" si="383"/>
        <v>plays</v>
      </c>
      <c r="S4064" s="10">
        <f t="shared" si="380"/>
        <v>42523.739212962959</v>
      </c>
      <c r="T4064" s="10">
        <f t="shared" si="381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6">
        <f t="shared" si="378"/>
        <v>15</v>
      </c>
      <c r="N4065" t="b">
        <v>0</v>
      </c>
      <c r="O4065" t="s">
        <v>8271</v>
      </c>
      <c r="P4065">
        <f t="shared" si="379"/>
        <v>1</v>
      </c>
      <c r="Q4065" t="str">
        <f t="shared" si="382"/>
        <v>theater</v>
      </c>
      <c r="R4065" t="str">
        <f t="shared" si="383"/>
        <v>plays</v>
      </c>
      <c r="S4065" s="10">
        <f t="shared" si="380"/>
        <v>41787.681527777779</v>
      </c>
      <c r="T4065" s="10">
        <f t="shared" si="381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6">
        <f t="shared" si="378"/>
        <v>64.17</v>
      </c>
      <c r="N4066" t="b">
        <v>0</v>
      </c>
      <c r="O4066" t="s">
        <v>8271</v>
      </c>
      <c r="P4066">
        <f t="shared" si="379"/>
        <v>19</v>
      </c>
      <c r="Q4066" t="str">
        <f t="shared" si="382"/>
        <v>theater</v>
      </c>
      <c r="R4066" t="str">
        <f t="shared" si="383"/>
        <v>plays</v>
      </c>
      <c r="S4066" s="10">
        <f t="shared" si="380"/>
        <v>42093.588263888887</v>
      </c>
      <c r="T4066" s="10">
        <f t="shared" si="381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6">
        <f t="shared" si="378"/>
        <v>6.75</v>
      </c>
      <c r="N4067" t="b">
        <v>0</v>
      </c>
      <c r="O4067" t="s">
        <v>8271</v>
      </c>
      <c r="P4067">
        <f t="shared" si="379"/>
        <v>1</v>
      </c>
      <c r="Q4067" t="str">
        <f t="shared" si="382"/>
        <v>theater</v>
      </c>
      <c r="R4067" t="str">
        <f t="shared" si="383"/>
        <v>plays</v>
      </c>
      <c r="S4067" s="10">
        <f t="shared" si="380"/>
        <v>41833.951516203706</v>
      </c>
      <c r="T4067" s="10">
        <f t="shared" si="381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6">
        <f t="shared" si="378"/>
        <v>25</v>
      </c>
      <c r="N4068" t="b">
        <v>0</v>
      </c>
      <c r="O4068" t="s">
        <v>8271</v>
      </c>
      <c r="P4068">
        <f t="shared" si="379"/>
        <v>0</v>
      </c>
      <c r="Q4068" t="str">
        <f t="shared" si="382"/>
        <v>theater</v>
      </c>
      <c r="R4068" t="str">
        <f t="shared" si="383"/>
        <v>plays</v>
      </c>
      <c r="S4068" s="10">
        <f t="shared" si="380"/>
        <v>42479.039212962962</v>
      </c>
      <c r="T4068" s="10">
        <f t="shared" si="381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6">
        <f t="shared" si="378"/>
        <v>179.12</v>
      </c>
      <c r="N4069" t="b">
        <v>0</v>
      </c>
      <c r="O4069" t="s">
        <v>8271</v>
      </c>
      <c r="P4069">
        <f t="shared" si="379"/>
        <v>61</v>
      </c>
      <c r="Q4069" t="str">
        <f t="shared" si="382"/>
        <v>theater</v>
      </c>
      <c r="R4069" t="str">
        <f t="shared" si="383"/>
        <v>plays</v>
      </c>
      <c r="S4069" s="10">
        <f t="shared" si="380"/>
        <v>42235.117476851854</v>
      </c>
      <c r="T4069" s="10">
        <f t="shared" si="381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6">
        <f t="shared" si="378"/>
        <v>34.950000000000003</v>
      </c>
      <c r="N4070" t="b">
        <v>0</v>
      </c>
      <c r="O4070" t="s">
        <v>8271</v>
      </c>
      <c r="P4070">
        <f t="shared" si="379"/>
        <v>1</v>
      </c>
      <c r="Q4070" t="str">
        <f t="shared" si="382"/>
        <v>theater</v>
      </c>
      <c r="R4070" t="str">
        <f t="shared" si="383"/>
        <v>plays</v>
      </c>
      <c r="S4070" s="10">
        <f t="shared" si="380"/>
        <v>42718.963599537034</v>
      </c>
      <c r="T4070" s="10">
        <f t="shared" si="381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6">
        <f t="shared" si="378"/>
        <v>33.08</v>
      </c>
      <c r="N4071" t="b">
        <v>0</v>
      </c>
      <c r="O4071" t="s">
        <v>8271</v>
      </c>
      <c r="P4071">
        <f t="shared" si="379"/>
        <v>34</v>
      </c>
      <c r="Q4071" t="str">
        <f t="shared" si="382"/>
        <v>theater</v>
      </c>
      <c r="R4071" t="str">
        <f t="shared" si="383"/>
        <v>plays</v>
      </c>
      <c r="S4071" s="10">
        <f t="shared" si="380"/>
        <v>42022.661527777775</v>
      </c>
      <c r="T4071" s="10">
        <f t="shared" si="381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6">
        <f t="shared" si="378"/>
        <v>27.5</v>
      </c>
      <c r="N4072" t="b">
        <v>0</v>
      </c>
      <c r="O4072" t="s">
        <v>8271</v>
      </c>
      <c r="P4072">
        <f t="shared" si="379"/>
        <v>17</v>
      </c>
      <c r="Q4072" t="str">
        <f t="shared" si="382"/>
        <v>theater</v>
      </c>
      <c r="R4072" t="str">
        <f t="shared" si="383"/>
        <v>plays</v>
      </c>
      <c r="S4072" s="10">
        <f t="shared" si="380"/>
        <v>42031.666898148149</v>
      </c>
      <c r="T4072" s="10">
        <f t="shared" si="381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6" t="e">
        <f t="shared" si="378"/>
        <v>#DIV/0!</v>
      </c>
      <c r="N4073" t="b">
        <v>0</v>
      </c>
      <c r="O4073" t="s">
        <v>8271</v>
      </c>
      <c r="P4073">
        <f t="shared" si="379"/>
        <v>0</v>
      </c>
      <c r="Q4073" t="str">
        <f t="shared" si="382"/>
        <v>theater</v>
      </c>
      <c r="R4073" t="str">
        <f t="shared" si="383"/>
        <v>plays</v>
      </c>
      <c r="S4073" s="10">
        <f t="shared" si="380"/>
        <v>42700.804756944446</v>
      </c>
      <c r="T4073" s="10">
        <f t="shared" si="381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6">
        <f t="shared" si="378"/>
        <v>2</v>
      </c>
      <c r="N4074" t="b">
        <v>0</v>
      </c>
      <c r="O4074" t="s">
        <v>8271</v>
      </c>
      <c r="P4074">
        <f t="shared" si="379"/>
        <v>0</v>
      </c>
      <c r="Q4074" t="str">
        <f t="shared" si="382"/>
        <v>theater</v>
      </c>
      <c r="R4074" t="str">
        <f t="shared" si="383"/>
        <v>plays</v>
      </c>
      <c r="S4074" s="10">
        <f t="shared" si="380"/>
        <v>41812.77443287037</v>
      </c>
      <c r="T4074" s="10">
        <f t="shared" si="381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6">
        <f t="shared" si="378"/>
        <v>18.5</v>
      </c>
      <c r="N4075" t="b">
        <v>0</v>
      </c>
      <c r="O4075" t="s">
        <v>8271</v>
      </c>
      <c r="P4075">
        <f t="shared" si="379"/>
        <v>1</v>
      </c>
      <c r="Q4075" t="str">
        <f t="shared" si="382"/>
        <v>theater</v>
      </c>
      <c r="R4075" t="str">
        <f t="shared" si="383"/>
        <v>plays</v>
      </c>
      <c r="S4075" s="10">
        <f t="shared" si="380"/>
        <v>42078.34520833334</v>
      </c>
      <c r="T4075" s="10">
        <f t="shared" si="381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6">
        <f t="shared" si="378"/>
        <v>35</v>
      </c>
      <c r="N4076" t="b">
        <v>0</v>
      </c>
      <c r="O4076" t="s">
        <v>8271</v>
      </c>
      <c r="P4076">
        <f t="shared" si="379"/>
        <v>27</v>
      </c>
      <c r="Q4076" t="str">
        <f t="shared" si="382"/>
        <v>theater</v>
      </c>
      <c r="R4076" t="str">
        <f t="shared" si="383"/>
        <v>plays</v>
      </c>
      <c r="S4076" s="10">
        <f t="shared" si="380"/>
        <v>42283.552951388891</v>
      </c>
      <c r="T4076" s="10">
        <f t="shared" si="381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6">
        <f t="shared" si="378"/>
        <v>44.31</v>
      </c>
      <c r="N4077" t="b">
        <v>0</v>
      </c>
      <c r="O4077" t="s">
        <v>8271</v>
      </c>
      <c r="P4077">
        <f t="shared" si="379"/>
        <v>29</v>
      </c>
      <c r="Q4077" t="str">
        <f t="shared" si="382"/>
        <v>theater</v>
      </c>
      <c r="R4077" t="str">
        <f t="shared" si="383"/>
        <v>plays</v>
      </c>
      <c r="S4077" s="10">
        <f t="shared" si="380"/>
        <v>41779.045937499999</v>
      </c>
      <c r="T4077" s="10">
        <f t="shared" si="381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6" t="e">
        <f t="shared" si="378"/>
        <v>#DIV/0!</v>
      </c>
      <c r="N4078" t="b">
        <v>0</v>
      </c>
      <c r="O4078" t="s">
        <v>8271</v>
      </c>
      <c r="P4078">
        <f t="shared" si="379"/>
        <v>0</v>
      </c>
      <c r="Q4078" t="str">
        <f t="shared" si="382"/>
        <v>theater</v>
      </c>
      <c r="R4078" t="str">
        <f t="shared" si="383"/>
        <v>plays</v>
      </c>
      <c r="S4078" s="10">
        <f t="shared" si="380"/>
        <v>41905.795706018522</v>
      </c>
      <c r="T4078" s="10">
        <f t="shared" si="381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6">
        <f t="shared" si="378"/>
        <v>222.5</v>
      </c>
      <c r="N4079" t="b">
        <v>0</v>
      </c>
      <c r="O4079" t="s">
        <v>8271</v>
      </c>
      <c r="P4079">
        <f t="shared" si="379"/>
        <v>9</v>
      </c>
      <c r="Q4079" t="str">
        <f t="shared" si="382"/>
        <v>theater</v>
      </c>
      <c r="R4079" t="str">
        <f t="shared" si="383"/>
        <v>plays</v>
      </c>
      <c r="S4079" s="10">
        <f t="shared" si="380"/>
        <v>42695.7105787037</v>
      </c>
      <c r="T4079" s="10">
        <f t="shared" si="381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6" t="e">
        <f t="shared" si="378"/>
        <v>#DIV/0!</v>
      </c>
      <c r="N4080" t="b">
        <v>0</v>
      </c>
      <c r="O4080" t="s">
        <v>8271</v>
      </c>
      <c r="P4080">
        <f t="shared" si="379"/>
        <v>0</v>
      </c>
      <c r="Q4080" t="str">
        <f t="shared" si="382"/>
        <v>theater</v>
      </c>
      <c r="R4080" t="str">
        <f t="shared" si="383"/>
        <v>plays</v>
      </c>
      <c r="S4080" s="10">
        <f t="shared" si="380"/>
        <v>42732.787523148145</v>
      </c>
      <c r="T4080" s="10">
        <f t="shared" si="381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6">
        <f t="shared" si="378"/>
        <v>5</v>
      </c>
      <c r="N4081" t="b">
        <v>0</v>
      </c>
      <c r="O4081" t="s">
        <v>8271</v>
      </c>
      <c r="P4081">
        <f t="shared" si="379"/>
        <v>0</v>
      </c>
      <c r="Q4081" t="str">
        <f t="shared" si="382"/>
        <v>theater</v>
      </c>
      <c r="R4081" t="str">
        <f t="shared" si="383"/>
        <v>plays</v>
      </c>
      <c r="S4081" s="10">
        <f t="shared" si="380"/>
        <v>42510.938900462963</v>
      </c>
      <c r="T4081" s="10">
        <f t="shared" si="381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6" t="e">
        <f t="shared" si="378"/>
        <v>#DIV/0!</v>
      </c>
      <c r="N4082" t="b">
        <v>0</v>
      </c>
      <c r="O4082" t="s">
        <v>8271</v>
      </c>
      <c r="P4082">
        <f t="shared" si="379"/>
        <v>0</v>
      </c>
      <c r="Q4082" t="str">
        <f t="shared" si="382"/>
        <v>theater</v>
      </c>
      <c r="R4082" t="str">
        <f t="shared" si="383"/>
        <v>plays</v>
      </c>
      <c r="S4082" s="10">
        <f t="shared" si="380"/>
        <v>42511.698101851856</v>
      </c>
      <c r="T4082" s="10">
        <f t="shared" si="381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6">
        <f t="shared" si="378"/>
        <v>29.17</v>
      </c>
      <c r="N4083" t="b">
        <v>0</v>
      </c>
      <c r="O4083" t="s">
        <v>8271</v>
      </c>
      <c r="P4083">
        <f t="shared" si="379"/>
        <v>16</v>
      </c>
      <c r="Q4083" t="str">
        <f t="shared" si="382"/>
        <v>theater</v>
      </c>
      <c r="R4083" t="str">
        <f t="shared" si="383"/>
        <v>plays</v>
      </c>
      <c r="S4083" s="10">
        <f t="shared" si="380"/>
        <v>42041.581307870365</v>
      </c>
      <c r="T4083" s="10">
        <f t="shared" si="381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6">
        <f t="shared" si="378"/>
        <v>1.5</v>
      </c>
      <c r="N4084" t="b">
        <v>0</v>
      </c>
      <c r="O4084" t="s">
        <v>8271</v>
      </c>
      <c r="P4084">
        <f t="shared" si="379"/>
        <v>2</v>
      </c>
      <c r="Q4084" t="str">
        <f t="shared" si="382"/>
        <v>theater</v>
      </c>
      <c r="R4084" t="str">
        <f t="shared" si="383"/>
        <v>plays</v>
      </c>
      <c r="S4084" s="10">
        <f t="shared" si="380"/>
        <v>42307.189270833333</v>
      </c>
      <c r="T4084" s="10">
        <f t="shared" si="381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6">
        <f t="shared" si="378"/>
        <v>126.5</v>
      </c>
      <c r="N4085" t="b">
        <v>0</v>
      </c>
      <c r="O4085" t="s">
        <v>8271</v>
      </c>
      <c r="P4085">
        <f t="shared" si="379"/>
        <v>22</v>
      </c>
      <c r="Q4085" t="str">
        <f t="shared" si="382"/>
        <v>theater</v>
      </c>
      <c r="R4085" t="str">
        <f t="shared" si="383"/>
        <v>plays</v>
      </c>
      <c r="S4085" s="10">
        <f t="shared" si="380"/>
        <v>42353.761759259258</v>
      </c>
      <c r="T4085" s="10">
        <f t="shared" si="381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6">
        <f t="shared" si="378"/>
        <v>10</v>
      </c>
      <c r="N4086" t="b">
        <v>0</v>
      </c>
      <c r="O4086" t="s">
        <v>8271</v>
      </c>
      <c r="P4086">
        <f t="shared" si="379"/>
        <v>0</v>
      </c>
      <c r="Q4086" t="str">
        <f t="shared" si="382"/>
        <v>theater</v>
      </c>
      <c r="R4086" t="str">
        <f t="shared" si="383"/>
        <v>plays</v>
      </c>
      <c r="S4086" s="10">
        <f t="shared" si="380"/>
        <v>42622.436412037037</v>
      </c>
      <c r="T4086" s="10">
        <f t="shared" si="381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6">
        <f t="shared" si="378"/>
        <v>10</v>
      </c>
      <c r="N4087" t="b">
        <v>0</v>
      </c>
      <c r="O4087" t="s">
        <v>8271</v>
      </c>
      <c r="P4087">
        <f t="shared" si="379"/>
        <v>0</v>
      </c>
      <c r="Q4087" t="str">
        <f t="shared" si="382"/>
        <v>theater</v>
      </c>
      <c r="R4087" t="str">
        <f t="shared" si="383"/>
        <v>plays</v>
      </c>
      <c r="S4087" s="10">
        <f t="shared" si="380"/>
        <v>42058.603877314818</v>
      </c>
      <c r="T4087" s="10">
        <f t="shared" si="381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6">
        <f t="shared" si="378"/>
        <v>9.4</v>
      </c>
      <c r="N4088" t="b">
        <v>0</v>
      </c>
      <c r="O4088" t="s">
        <v>8271</v>
      </c>
      <c r="P4088">
        <f t="shared" si="379"/>
        <v>5</v>
      </c>
      <c r="Q4088" t="str">
        <f t="shared" si="382"/>
        <v>theater</v>
      </c>
      <c r="R4088" t="str">
        <f t="shared" si="383"/>
        <v>plays</v>
      </c>
      <c r="S4088" s="10">
        <f t="shared" si="380"/>
        <v>42304.940960648149</v>
      </c>
      <c r="T4088" s="10">
        <f t="shared" si="381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6" t="e">
        <f t="shared" si="378"/>
        <v>#DIV/0!</v>
      </c>
      <c r="N4089" t="b">
        <v>0</v>
      </c>
      <c r="O4089" t="s">
        <v>8271</v>
      </c>
      <c r="P4089">
        <f t="shared" si="379"/>
        <v>0</v>
      </c>
      <c r="Q4089" t="str">
        <f t="shared" si="382"/>
        <v>theater</v>
      </c>
      <c r="R4089" t="str">
        <f t="shared" si="383"/>
        <v>plays</v>
      </c>
      <c r="S4089" s="10">
        <f t="shared" si="380"/>
        <v>42538.742893518516</v>
      </c>
      <c r="T4089" s="10">
        <f t="shared" si="381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6">
        <f t="shared" si="378"/>
        <v>72</v>
      </c>
      <c r="N4090" t="b">
        <v>0</v>
      </c>
      <c r="O4090" t="s">
        <v>8271</v>
      </c>
      <c r="P4090">
        <f t="shared" si="379"/>
        <v>11</v>
      </c>
      <c r="Q4090" t="str">
        <f t="shared" si="382"/>
        <v>theater</v>
      </c>
      <c r="R4090" t="str">
        <f t="shared" si="383"/>
        <v>plays</v>
      </c>
      <c r="S4090" s="10">
        <f t="shared" si="380"/>
        <v>41990.612546296295</v>
      </c>
      <c r="T4090" s="10">
        <f t="shared" si="381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6">
        <f t="shared" si="378"/>
        <v>30</v>
      </c>
      <c r="N4091" t="b">
        <v>0</v>
      </c>
      <c r="O4091" t="s">
        <v>8271</v>
      </c>
      <c r="P4091">
        <f t="shared" si="379"/>
        <v>5</v>
      </c>
      <c r="Q4091" t="str">
        <f t="shared" si="382"/>
        <v>theater</v>
      </c>
      <c r="R4091" t="str">
        <f t="shared" si="383"/>
        <v>plays</v>
      </c>
      <c r="S4091" s="10">
        <f t="shared" si="380"/>
        <v>42122.732499999998</v>
      </c>
      <c r="T4091" s="10">
        <f t="shared" si="381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6">
        <f t="shared" si="378"/>
        <v>10.67</v>
      </c>
      <c r="N4092" t="b">
        <v>0</v>
      </c>
      <c r="O4092" t="s">
        <v>8271</v>
      </c>
      <c r="P4092">
        <f t="shared" si="379"/>
        <v>3</v>
      </c>
      <c r="Q4092" t="str">
        <f t="shared" si="382"/>
        <v>theater</v>
      </c>
      <c r="R4092" t="str">
        <f t="shared" si="383"/>
        <v>plays</v>
      </c>
      <c r="S4092" s="10">
        <f t="shared" si="380"/>
        <v>42209.67288194444</v>
      </c>
      <c r="T4092" s="10">
        <f t="shared" si="381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6">
        <f t="shared" si="378"/>
        <v>25.5</v>
      </c>
      <c r="N4093" t="b">
        <v>0</v>
      </c>
      <c r="O4093" t="s">
        <v>8271</v>
      </c>
      <c r="P4093">
        <f t="shared" si="379"/>
        <v>13</v>
      </c>
      <c r="Q4093" t="str">
        <f t="shared" si="382"/>
        <v>theater</v>
      </c>
      <c r="R4093" t="str">
        <f t="shared" si="383"/>
        <v>plays</v>
      </c>
      <c r="S4093" s="10">
        <f t="shared" si="380"/>
        <v>41990.506377314814</v>
      </c>
      <c r="T4093" s="10">
        <f t="shared" si="381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6">
        <f t="shared" si="378"/>
        <v>20</v>
      </c>
      <c r="N4094" t="b">
        <v>0</v>
      </c>
      <c r="O4094" t="s">
        <v>8271</v>
      </c>
      <c r="P4094">
        <f t="shared" si="379"/>
        <v>0</v>
      </c>
      <c r="Q4094" t="str">
        <f t="shared" si="382"/>
        <v>theater</v>
      </c>
      <c r="R4094" t="str">
        <f t="shared" si="383"/>
        <v>plays</v>
      </c>
      <c r="S4094" s="10">
        <f t="shared" si="380"/>
        <v>42039.194988425923</v>
      </c>
      <c r="T4094" s="10">
        <f t="shared" si="381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6">
        <f t="shared" si="378"/>
        <v>15</v>
      </c>
      <c r="N4095" t="b">
        <v>0</v>
      </c>
      <c r="O4095" t="s">
        <v>8271</v>
      </c>
      <c r="P4095">
        <f t="shared" si="379"/>
        <v>2</v>
      </c>
      <c r="Q4095" t="str">
        <f t="shared" si="382"/>
        <v>theater</v>
      </c>
      <c r="R4095" t="str">
        <f t="shared" si="383"/>
        <v>plays</v>
      </c>
      <c r="S4095" s="10">
        <f t="shared" si="380"/>
        <v>42178.815891203703</v>
      </c>
      <c r="T4095" s="10">
        <f t="shared" si="381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6">
        <f t="shared" si="378"/>
        <v>91.25</v>
      </c>
      <c r="N4096" t="b">
        <v>0</v>
      </c>
      <c r="O4096" t="s">
        <v>8271</v>
      </c>
      <c r="P4096">
        <f t="shared" si="379"/>
        <v>37</v>
      </c>
      <c r="Q4096" t="str">
        <f t="shared" si="382"/>
        <v>theater</v>
      </c>
      <c r="R4096" t="str">
        <f t="shared" si="383"/>
        <v>plays</v>
      </c>
      <c r="S4096" s="10">
        <f t="shared" si="380"/>
        <v>41890.086805555555</v>
      </c>
      <c r="T4096" s="10">
        <f t="shared" si="381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6">
        <f t="shared" si="378"/>
        <v>800</v>
      </c>
      <c r="N4097" t="b">
        <v>0</v>
      </c>
      <c r="O4097" t="s">
        <v>8271</v>
      </c>
      <c r="P4097">
        <f t="shared" si="379"/>
        <v>3</v>
      </c>
      <c r="Q4097" t="str">
        <f t="shared" si="382"/>
        <v>theater</v>
      </c>
      <c r="R4097" t="str">
        <f t="shared" si="383"/>
        <v>plays</v>
      </c>
      <c r="S4097" s="10">
        <f t="shared" si="380"/>
        <v>42693.031828703708</v>
      </c>
      <c r="T4097" s="10">
        <f t="shared" si="381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6">
        <f t="shared" ref="M4098:M4115" si="384">ROUND(SUM(E4098/L4098),2)</f>
        <v>80</v>
      </c>
      <c r="N4098" t="b">
        <v>0</v>
      </c>
      <c r="O4098" t="s">
        <v>8271</v>
      </c>
      <c r="P4098">
        <f t="shared" ref="P4098:P4115" si="385">+ROUND(SUM(E4098/D4098)*100,0)</f>
        <v>11</v>
      </c>
      <c r="Q4098" t="str">
        <f t="shared" si="382"/>
        <v>theater</v>
      </c>
      <c r="R4098" t="str">
        <f t="shared" si="383"/>
        <v>plays</v>
      </c>
      <c r="S4098" s="10">
        <f t="shared" ref="S4098:S4115" si="386">(((J4098/60)/60)/24)+DATE(1970,1,1)</f>
        <v>42750.530312499999</v>
      </c>
      <c r="T4098" s="10">
        <f t="shared" ref="T4098:T4115" si="387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6" t="e">
        <f t="shared" si="384"/>
        <v>#DIV/0!</v>
      </c>
      <c r="N4099" t="b">
        <v>0</v>
      </c>
      <c r="O4099" t="s">
        <v>8271</v>
      </c>
      <c r="P4099">
        <f t="shared" si="385"/>
        <v>0</v>
      </c>
      <c r="Q4099" t="str">
        <f t="shared" ref="Q4099:Q4115" si="388">LEFT(O4099,FIND("/",O4099)-1)</f>
        <v>theater</v>
      </c>
      <c r="R4099" t="str">
        <f t="shared" ref="R4099:R4115" si="389">RIGHT(O4099,LEN(O4099)-FIND("/",O4099))</f>
        <v>plays</v>
      </c>
      <c r="S4099" s="10">
        <f t="shared" si="386"/>
        <v>42344.824502314819</v>
      </c>
      <c r="T4099" s="10">
        <f t="shared" si="387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6" t="e">
        <f t="shared" si="384"/>
        <v>#DIV/0!</v>
      </c>
      <c r="N4100" t="b">
        <v>0</v>
      </c>
      <c r="O4100" t="s">
        <v>8271</v>
      </c>
      <c r="P4100">
        <f t="shared" si="385"/>
        <v>0</v>
      </c>
      <c r="Q4100" t="str">
        <f t="shared" si="388"/>
        <v>theater</v>
      </c>
      <c r="R4100" t="str">
        <f t="shared" si="389"/>
        <v>plays</v>
      </c>
      <c r="S4100" s="10">
        <f t="shared" si="386"/>
        <v>42495.722187499996</v>
      </c>
      <c r="T4100" s="10">
        <f t="shared" si="387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6">
        <f t="shared" si="384"/>
        <v>50</v>
      </c>
      <c r="N4101" t="b">
        <v>0</v>
      </c>
      <c r="O4101" t="s">
        <v>8271</v>
      </c>
      <c r="P4101">
        <f t="shared" si="385"/>
        <v>1</v>
      </c>
      <c r="Q4101" t="str">
        <f t="shared" si="388"/>
        <v>theater</v>
      </c>
      <c r="R4101" t="str">
        <f t="shared" si="389"/>
        <v>plays</v>
      </c>
      <c r="S4101" s="10">
        <f t="shared" si="386"/>
        <v>42570.850381944445</v>
      </c>
      <c r="T4101" s="10">
        <f t="shared" si="387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6" t="e">
        <f t="shared" si="384"/>
        <v>#DIV/0!</v>
      </c>
      <c r="N4102" t="b">
        <v>0</v>
      </c>
      <c r="O4102" t="s">
        <v>8271</v>
      </c>
      <c r="P4102">
        <f t="shared" si="385"/>
        <v>0</v>
      </c>
      <c r="Q4102" t="str">
        <f t="shared" si="388"/>
        <v>theater</v>
      </c>
      <c r="R4102" t="str">
        <f t="shared" si="389"/>
        <v>plays</v>
      </c>
      <c r="S4102" s="10">
        <f t="shared" si="386"/>
        <v>41927.124884259261</v>
      </c>
      <c r="T4102" s="10">
        <f t="shared" si="387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6" t="e">
        <f t="shared" si="384"/>
        <v>#DIV/0!</v>
      </c>
      <c r="N4103" t="b">
        <v>0</v>
      </c>
      <c r="O4103" t="s">
        <v>8271</v>
      </c>
      <c r="P4103">
        <f t="shared" si="385"/>
        <v>0</v>
      </c>
      <c r="Q4103" t="str">
        <f t="shared" si="388"/>
        <v>theater</v>
      </c>
      <c r="R4103" t="str">
        <f t="shared" si="389"/>
        <v>plays</v>
      </c>
      <c r="S4103" s="10">
        <f t="shared" si="386"/>
        <v>42730.903726851851</v>
      </c>
      <c r="T4103" s="10">
        <f t="shared" si="387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6">
        <f t="shared" si="384"/>
        <v>22.83</v>
      </c>
      <c r="N4104" t="b">
        <v>0</v>
      </c>
      <c r="O4104" t="s">
        <v>8271</v>
      </c>
      <c r="P4104">
        <f t="shared" si="385"/>
        <v>27</v>
      </c>
      <c r="Q4104" t="str">
        <f t="shared" si="388"/>
        <v>theater</v>
      </c>
      <c r="R4104" t="str">
        <f t="shared" si="389"/>
        <v>plays</v>
      </c>
      <c r="S4104" s="10">
        <f t="shared" si="386"/>
        <v>42475.848067129627</v>
      </c>
      <c r="T4104" s="10">
        <f t="shared" si="387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6">
        <f t="shared" si="384"/>
        <v>16.670000000000002</v>
      </c>
      <c r="N4105" t="b">
        <v>0</v>
      </c>
      <c r="O4105" t="s">
        <v>8271</v>
      </c>
      <c r="P4105">
        <f t="shared" si="385"/>
        <v>10</v>
      </c>
      <c r="Q4105" t="str">
        <f t="shared" si="388"/>
        <v>theater</v>
      </c>
      <c r="R4105" t="str">
        <f t="shared" si="389"/>
        <v>plays</v>
      </c>
      <c r="S4105" s="10">
        <f t="shared" si="386"/>
        <v>42188.83293981482</v>
      </c>
      <c r="T4105" s="10">
        <f t="shared" si="387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6">
        <f t="shared" si="384"/>
        <v>45.79</v>
      </c>
      <c r="N4106" t="b">
        <v>0</v>
      </c>
      <c r="O4106" t="s">
        <v>8271</v>
      </c>
      <c r="P4106">
        <f t="shared" si="385"/>
        <v>21</v>
      </c>
      <c r="Q4106" t="str">
        <f t="shared" si="388"/>
        <v>theater</v>
      </c>
      <c r="R4106" t="str">
        <f t="shared" si="389"/>
        <v>plays</v>
      </c>
      <c r="S4106" s="10">
        <f t="shared" si="386"/>
        <v>42640.278171296297</v>
      </c>
      <c r="T4106" s="10">
        <f t="shared" si="387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6">
        <f t="shared" si="384"/>
        <v>383.33</v>
      </c>
      <c r="N4107" t="b">
        <v>0</v>
      </c>
      <c r="O4107" t="s">
        <v>8271</v>
      </c>
      <c r="P4107">
        <f t="shared" si="385"/>
        <v>7</v>
      </c>
      <c r="Q4107" t="str">
        <f t="shared" si="388"/>
        <v>theater</v>
      </c>
      <c r="R4107" t="str">
        <f t="shared" si="389"/>
        <v>plays</v>
      </c>
      <c r="S4107" s="10">
        <f t="shared" si="386"/>
        <v>42697.010520833333</v>
      </c>
      <c r="T4107" s="10">
        <f t="shared" si="387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6">
        <f t="shared" si="384"/>
        <v>106.97</v>
      </c>
      <c r="N4108" t="b">
        <v>0</v>
      </c>
      <c r="O4108" t="s">
        <v>8271</v>
      </c>
      <c r="P4108">
        <f t="shared" si="385"/>
        <v>71</v>
      </c>
      <c r="Q4108" t="str">
        <f t="shared" si="388"/>
        <v>theater</v>
      </c>
      <c r="R4108" t="str">
        <f t="shared" si="389"/>
        <v>plays</v>
      </c>
      <c r="S4108" s="10">
        <f t="shared" si="386"/>
        <v>42053.049375000002</v>
      </c>
      <c r="T4108" s="10">
        <f t="shared" si="387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6">
        <f t="shared" si="384"/>
        <v>10.25</v>
      </c>
      <c r="N4109" t="b">
        <v>0</v>
      </c>
      <c r="O4109" t="s">
        <v>8271</v>
      </c>
      <c r="P4109">
        <f t="shared" si="385"/>
        <v>2</v>
      </c>
      <c r="Q4109" t="str">
        <f t="shared" si="388"/>
        <v>theater</v>
      </c>
      <c r="R4109" t="str">
        <f t="shared" si="389"/>
        <v>plays</v>
      </c>
      <c r="S4109" s="10">
        <f t="shared" si="386"/>
        <v>41883.916678240741</v>
      </c>
      <c r="T4109" s="10">
        <f t="shared" si="387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6">
        <f t="shared" si="384"/>
        <v>59</v>
      </c>
      <c r="N4110" t="b">
        <v>0</v>
      </c>
      <c r="O4110" t="s">
        <v>8271</v>
      </c>
      <c r="P4110">
        <f t="shared" si="385"/>
        <v>2</v>
      </c>
      <c r="Q4110" t="str">
        <f t="shared" si="388"/>
        <v>theater</v>
      </c>
      <c r="R4110" t="str">
        <f t="shared" si="389"/>
        <v>plays</v>
      </c>
      <c r="S4110" s="10">
        <f t="shared" si="386"/>
        <v>42767.031678240746</v>
      </c>
      <c r="T4110" s="10">
        <f t="shared" si="387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6" t="e">
        <f t="shared" si="384"/>
        <v>#DIV/0!</v>
      </c>
      <c r="N4111" t="b">
        <v>0</v>
      </c>
      <c r="O4111" t="s">
        <v>8271</v>
      </c>
      <c r="P4111">
        <f t="shared" si="385"/>
        <v>0</v>
      </c>
      <c r="Q4111" t="str">
        <f t="shared" si="388"/>
        <v>theater</v>
      </c>
      <c r="R4111" t="str">
        <f t="shared" si="389"/>
        <v>plays</v>
      </c>
      <c r="S4111" s="10">
        <f t="shared" si="386"/>
        <v>42307.539398148147</v>
      </c>
      <c r="T4111" s="10">
        <f t="shared" si="387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6">
        <f t="shared" si="384"/>
        <v>14.33</v>
      </c>
      <c r="N4112" t="b">
        <v>0</v>
      </c>
      <c r="O4112" t="s">
        <v>8271</v>
      </c>
      <c r="P4112">
        <f t="shared" si="385"/>
        <v>29</v>
      </c>
      <c r="Q4112" t="str">
        <f t="shared" si="388"/>
        <v>theater</v>
      </c>
      <c r="R4112" t="str">
        <f t="shared" si="389"/>
        <v>plays</v>
      </c>
      <c r="S4112" s="10">
        <f t="shared" si="386"/>
        <v>42512.626747685179</v>
      </c>
      <c r="T4112" s="10">
        <f t="shared" si="387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6">
        <f t="shared" si="384"/>
        <v>15.67</v>
      </c>
      <c r="N4113" t="b">
        <v>0</v>
      </c>
      <c r="O4113" t="s">
        <v>8271</v>
      </c>
      <c r="P4113">
        <f t="shared" si="385"/>
        <v>3</v>
      </c>
      <c r="Q4113" t="str">
        <f t="shared" si="388"/>
        <v>theater</v>
      </c>
      <c r="R4113" t="str">
        <f t="shared" si="389"/>
        <v>plays</v>
      </c>
      <c r="S4113" s="10">
        <f t="shared" si="386"/>
        <v>42029.135879629626</v>
      </c>
      <c r="T4113" s="10">
        <f t="shared" si="387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6">
        <f t="shared" si="384"/>
        <v>1</v>
      </c>
      <c r="N4114" t="b">
        <v>0</v>
      </c>
      <c r="O4114" t="s">
        <v>8271</v>
      </c>
      <c r="P4114">
        <f t="shared" si="385"/>
        <v>0</v>
      </c>
      <c r="Q4114" t="str">
        <f t="shared" si="388"/>
        <v>theater</v>
      </c>
      <c r="R4114" t="str">
        <f t="shared" si="389"/>
        <v>plays</v>
      </c>
      <c r="S4114" s="10">
        <f t="shared" si="386"/>
        <v>42400.946597222224</v>
      </c>
      <c r="T4114" s="10">
        <f t="shared" si="387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6">
        <f t="shared" si="384"/>
        <v>1</v>
      </c>
      <c r="N4115" t="b">
        <v>0</v>
      </c>
      <c r="O4115" t="s">
        <v>8271</v>
      </c>
      <c r="P4115">
        <f t="shared" si="385"/>
        <v>0</v>
      </c>
      <c r="Q4115" t="str">
        <f t="shared" si="388"/>
        <v>theater</v>
      </c>
      <c r="R4115" t="str">
        <f t="shared" si="389"/>
        <v>plays</v>
      </c>
      <c r="S4115" s="10">
        <f t="shared" si="386"/>
        <v>42358.573182870372</v>
      </c>
      <c r="T4115" s="10">
        <f t="shared" si="387"/>
        <v>42377.273611111115</v>
      </c>
    </row>
  </sheetData>
  <autoFilter ref="A1:T4115" xr:uid="{D27E4F06-DCD9-4710-8944-760B110A0226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P1:P1048576 M1 Q1:T1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FED27-4535-4F5D-BDA9-6EE742612C2E}">
  <sheetPr codeName="Sheet2"/>
  <dimension ref="A1:F14"/>
  <sheetViews>
    <sheetView tabSelected="1" workbookViewId="0">
      <selection activeCell="B18" sqref="B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8322</v>
      </c>
      <c r="B3" s="7" t="s">
        <v>8312</v>
      </c>
    </row>
    <row r="4" spans="1:6" x14ac:dyDescent="0.3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3">
      <c r="A5" s="8" t="s">
        <v>8313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">
      <c r="A6" s="8" t="s">
        <v>8314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">
      <c r="A7" s="8" t="s">
        <v>8315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">
      <c r="A8" s="8" t="s">
        <v>8316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8317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">
      <c r="A10" s="8" t="s">
        <v>8318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">
      <c r="A11" s="8" t="s">
        <v>8319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">
      <c r="A12" s="8" t="s">
        <v>8320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">
      <c r="A13" s="8" t="s">
        <v>8321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">
      <c r="A14" s="8" t="s">
        <v>8311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3F036-E190-4A83-ACB1-AAD8E33F37F1}">
  <sheetPr codeName="Sheet3"/>
  <dimension ref="A1:F47"/>
  <sheetViews>
    <sheetView workbookViewId="0">
      <selection activeCell="Q28" sqref="Q2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8322</v>
      </c>
      <c r="B4" s="7" t="s">
        <v>8312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80CCF-C949-4927-BC78-13519105865A}">
  <sheetPr codeName="Sheet4"/>
  <dimension ref="A1:E18"/>
  <sheetViews>
    <sheetView workbookViewId="0">
      <selection activeCell="D22" sqref="D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8364</v>
      </c>
    </row>
    <row r="2" spans="1:5" x14ac:dyDescent="0.3">
      <c r="A2" s="7" t="s">
        <v>8379</v>
      </c>
      <c r="B2" t="s">
        <v>8364</v>
      </c>
    </row>
    <row r="4" spans="1:5" x14ac:dyDescent="0.3">
      <c r="A4" s="7" t="s">
        <v>8322</v>
      </c>
      <c r="B4" s="7" t="s">
        <v>8312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D1C7-5621-42CA-BE7E-6A81A7B90396}">
  <sheetPr codeName="Sheet5"/>
  <dimension ref="A1:H13"/>
  <sheetViews>
    <sheetView workbookViewId="0">
      <selection activeCell="K14" sqref="K14"/>
    </sheetView>
  </sheetViews>
  <sheetFormatPr defaultRowHeight="14.4" x14ac:dyDescent="0.3"/>
  <cols>
    <col min="1" max="1" width="26.5546875" bestFit="1" customWidth="1"/>
    <col min="2" max="5" width="19.21875" customWidth="1"/>
    <col min="6" max="6" width="19.21875" style="14" customWidth="1"/>
    <col min="7" max="8" width="19.21875" customWidth="1"/>
  </cols>
  <sheetData>
    <row r="1" spans="1:8" s="12" customFormat="1" x14ac:dyDescent="0.3">
      <c r="A1" s="1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3" t="s">
        <v>8385</v>
      </c>
      <c r="G1" s="12" t="s">
        <v>8387</v>
      </c>
      <c r="H1" s="12" t="s">
        <v>8386</v>
      </c>
    </row>
    <row r="2" spans="1:8" x14ac:dyDescent="0.3">
      <c r="A2" t="s">
        <v>8388</v>
      </c>
      <c r="B2">
        <f>COUNTIFS(data!$D2:$D4115,"&lt;1000",data!$F2:$F4115,"successful")</f>
        <v>322</v>
      </c>
      <c r="C2">
        <f>COUNTIFS(data!$D2:$D4115,"&lt;1000",data!$F2:$F4115,"failed")</f>
        <v>113</v>
      </c>
      <c r="D2">
        <f>COUNTIFS(data!$D2:$D4115,"&lt;1000",data!$F2:$F4115,"canceled")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8389</v>
      </c>
      <c r="B3">
        <f>COUNTIFS(data!$D2:$D4115,"&gt;=1000",data!$D2:$D4115,"&lt;5000",data!$F2:$F4115,"successful")</f>
        <v>932</v>
      </c>
      <c r="C3">
        <f>COUNTIFS(data!$D2:$D4115,"&gt;=1000",data!$D2:$D4115,"&lt;5000",data!$F2:$F4115,"failed")</f>
        <v>420</v>
      </c>
      <c r="D3">
        <f>COUNTIFS(data!$D2:$D4115,"&gt;=1000",data!$D2:$D4115,"&lt;5000",data!$F2:$F4115,"canceled")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8390</v>
      </c>
      <c r="B4">
        <f>COUNTIFS(data!$D2:$D4115,"&gt;=5000",data!$D2:$D4115,"&lt;10000",data!$F2:$F4115,"successful")</f>
        <v>381</v>
      </c>
      <c r="C4">
        <f>COUNTIFS(data!$D2:$D4115,"&gt;=5000",data!$D2:$D4115,"&lt;10000",data!$F2:$F4115,"failed")</f>
        <v>283</v>
      </c>
      <c r="D4">
        <f>COUNTIFS(data!$D2:$D4115,"&gt;=5000",data!$D2:$D4115,"&lt;10000",data!$F2:$F4115,"canceled")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8391</v>
      </c>
      <c r="B5">
        <f>COUNTIFS(data!$D2:$D4115,"&gt;=10000",data!$D2:$D4115,"&lt;15000",data!$F2:$F4115,"successful")</f>
        <v>168</v>
      </c>
      <c r="C5">
        <f>COUNTIFS(data!$D2:$D4115,"&gt;=10000",data!$D2:$D4115,"&lt;15000",data!$F2:$F4115,"failed")</f>
        <v>144</v>
      </c>
      <c r="D5">
        <f>COUNTIFS(data!$D2:$D4115,"&gt;=10000",data!$D2:$D4115,"&lt;15000",data!$F2:$F4115,"canceled")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8392</v>
      </c>
      <c r="B6">
        <f>COUNTIFS(data!$D2:$D4115,"&gt;=15000",data!$D2:$D4115,"&lt;20000",data!$F2:$F4115,"successful")</f>
        <v>94</v>
      </c>
      <c r="C6">
        <f>COUNTIFS(data!$D2:$D4115,"&gt;=15000",data!$D2:$D4115,"&lt;20000",data!$F2:$F4115,"failed")</f>
        <v>90</v>
      </c>
      <c r="D6">
        <f>COUNTIFS(data!$D2:$D4115,"&gt;=15000",data!$D2:$D4115,"&lt;20000",data!$F2:$F4115,"canceled")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8393</v>
      </c>
      <c r="B7">
        <f>COUNTIFS(data!$D2:$D4115,"&gt;=20000",data!$D2:$D4115,"&lt;25000",data!$F2:$F4115,"successful")</f>
        <v>62</v>
      </c>
      <c r="C7">
        <f>COUNTIFS(data!$D2:$D4115,"&gt;=20000",data!$D2:$D4115,"&lt;25000",data!$F2:$F4115,"failed")</f>
        <v>72</v>
      </c>
      <c r="D7">
        <f>COUNTIFS(data!$D2:$D4115,"&gt;=20000",data!$D2:$D4115,"&lt;25000",data!$F2:$F4115,"canceled")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8394</v>
      </c>
      <c r="B8">
        <f>COUNTIFS(data!$D2:$D4115,"&gt;=25000",data!$D2:$D4115,"&lt;30000",data!$F2:$F4115,"successful")</f>
        <v>55</v>
      </c>
      <c r="C8">
        <f>COUNTIFS(data!$D2:$D4115,"&gt;=25000",data!$D2:$D4115,"&lt;30000",data!$F2:$F4115,"failed")</f>
        <v>64</v>
      </c>
      <c r="D8">
        <f>COUNTIFS(data!$D2:$D4115,"&gt;=25000",data!$D2:$D4115,"&lt;30000",data!$F2:$F4115,"canceled")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8395</v>
      </c>
      <c r="B9">
        <f>COUNTIFS(data!$D2:$D4115,"&gt;=30000",data!$D2:$D4115,"&lt;35000",data!$F2:$F4115,"successful")</f>
        <v>32</v>
      </c>
      <c r="C9">
        <f>COUNTIFS(data!$D2:$D4115,"&gt;=30000",data!$D2:$D4115,"&lt;35000",data!$F2:$F4115,"failed")</f>
        <v>37</v>
      </c>
      <c r="D9">
        <f>COUNTIFS(data!$D2:$D4115,"&gt;=30000",data!$D2:$D4115,"&lt;35000",data!$F2:$F4115,"canceled")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8396</v>
      </c>
      <c r="B10">
        <f>COUNTIFS(data!$D2:$D4115,"&gt;=35000",data!$D2:$D4115,"&lt;40000",data!$F2:$F4115,"successful")</f>
        <v>26</v>
      </c>
      <c r="C10">
        <f>COUNTIFS(data!$D2:$D4115,"&gt;=35000",data!$D2:$D4115,"&lt;40000",data!$F2:$F4115,"failed")</f>
        <v>22</v>
      </c>
      <c r="D10">
        <f>COUNTIFS(data!$D2:$D4115,"&gt;=35000",data!$D2:$D4115,"&lt;40000",data!$F2:$F4115,"canceled")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8397</v>
      </c>
      <c r="B11">
        <f>COUNTIFS(data!$D2:$D4115,"&gt;=40000",data!$D2:$D4115,"&lt;45000",data!$F2:$F4115,"successful")</f>
        <v>21</v>
      </c>
      <c r="C11">
        <f>COUNTIFS(data!$D2:$D4115,"&gt;=40000",data!$D2:$D4115,"&lt;45000",data!$F2:$F4115,"failed")</f>
        <v>16</v>
      </c>
      <c r="D11">
        <f>COUNTIFS(data!$D2:$D4115,"&gt;=40000",data!$D2:$D4115,"&lt;45000",data!$F2:$F4115,"canceled")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8398</v>
      </c>
      <c r="B12">
        <f>COUNTIFS(data!$D2:$D4115,"&gt;=45000",data!$D2:$D4115,"&lt;50000",data!$F2:$F4115,"successful")</f>
        <v>6</v>
      </c>
      <c r="C12">
        <f>COUNTIFS(data!$D2:$D4115,"&gt;=45000",data!$D2:$D4115,"&lt;50000",data!$F2:$F4115,"failed")</f>
        <v>11</v>
      </c>
      <c r="D12">
        <f>COUNTIFS(data!$D2:$D4115,"&gt;=45000",data!$D2:$D4115,"&lt;50000",data!$F2:$F4115,"canceled")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8399</v>
      </c>
      <c r="B13">
        <f>COUNTIFS(data!$D2:$D4115,"&gt;=50000",data!$F2:$F4115,"successful")</f>
        <v>86</v>
      </c>
      <c r="C13">
        <f>COUNTIFS(data!$D2:$D4115,"&gt;=50000",data!$F2:$F4115,"failed")</f>
        <v>258</v>
      </c>
      <c r="D13">
        <f>COUNTIFS(data!$D2:$D4115,"&gt;=50000",data!$F2:$F4115,"canceled")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honeticPr fontId="4" type="noConversion"/>
  <pageMargins left="0.7" right="0.7" top="0.75" bottom="0.75" header="0.3" footer="0.3"/>
  <pageSetup orientation="portrait" horizontalDpi="300" verticalDpi="300" r:id="rId1"/>
  <ignoredErrors>
    <ignoredError sqref="C2:C6 C8:C13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6AAE1-DBA6-432F-B0A3-EFAE7A5B1D8D}">
  <dimension ref="A3:C13"/>
  <sheetViews>
    <sheetView workbookViewId="0">
      <selection activeCell="Q27" sqref="Q27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17.5546875" bestFit="1" customWidth="1"/>
    <col min="4" max="10" width="2" bestFit="1" customWidth="1"/>
    <col min="11" max="15" width="3" bestFit="1" customWidth="1"/>
    <col min="16" max="16" width="5" bestFit="1" customWidth="1"/>
    <col min="17" max="28" width="3" bestFit="1" customWidth="1"/>
    <col min="29" max="29" width="6" bestFit="1" customWidth="1"/>
    <col min="30" max="36" width="3" bestFit="1" customWidth="1"/>
    <col min="37" max="37" width="6" bestFit="1" customWidth="1"/>
    <col min="38" max="45" width="3" bestFit="1" customWidth="1"/>
    <col min="46" max="46" width="6" bestFit="1" customWidth="1"/>
    <col min="47" max="48" width="3" bestFit="1" customWidth="1"/>
    <col min="49" max="49" width="6" bestFit="1" customWidth="1"/>
    <col min="50" max="67" width="3" bestFit="1" customWidth="1"/>
    <col min="68" max="68" width="6" bestFit="1" customWidth="1"/>
    <col min="69" max="80" width="3" bestFit="1" customWidth="1"/>
    <col min="81" max="81" width="6" bestFit="1" customWidth="1"/>
    <col min="82" max="91" width="3" bestFit="1" customWidth="1"/>
    <col min="92" max="140" width="4" bestFit="1" customWidth="1"/>
    <col min="141" max="141" width="7" bestFit="1" customWidth="1"/>
    <col min="142" max="155" width="4" bestFit="1" customWidth="1"/>
    <col min="156" max="156" width="6" bestFit="1" customWidth="1"/>
    <col min="157" max="217" width="4" bestFit="1" customWidth="1"/>
    <col min="218" max="218" width="7" bestFit="1" customWidth="1"/>
    <col min="219" max="249" width="4" bestFit="1" customWidth="1"/>
    <col min="250" max="250" width="7" bestFit="1" customWidth="1"/>
    <col min="251" max="255" width="4" bestFit="1" customWidth="1"/>
    <col min="256" max="256" width="7" bestFit="1" customWidth="1"/>
    <col min="257" max="264" width="4" bestFit="1" customWidth="1"/>
    <col min="265" max="265" width="7" bestFit="1" customWidth="1"/>
    <col min="266" max="287" width="4" bestFit="1" customWidth="1"/>
    <col min="288" max="288" width="6" bestFit="1" customWidth="1"/>
    <col min="289" max="299" width="4" bestFit="1" customWidth="1"/>
    <col min="300" max="300" width="7" bestFit="1" customWidth="1"/>
    <col min="301" max="310" width="4" bestFit="1" customWidth="1"/>
    <col min="311" max="311" width="7" bestFit="1" customWidth="1"/>
    <col min="312" max="312" width="4" bestFit="1" customWidth="1"/>
    <col min="313" max="313" width="7" bestFit="1" customWidth="1"/>
    <col min="314" max="328" width="4" bestFit="1" customWidth="1"/>
    <col min="329" max="329" width="7" bestFit="1" customWidth="1"/>
    <col min="330" max="337" width="4" bestFit="1" customWidth="1"/>
    <col min="338" max="338" width="7" bestFit="1" customWidth="1"/>
    <col min="339" max="357" width="4" bestFit="1" customWidth="1"/>
    <col min="358" max="358" width="7" bestFit="1" customWidth="1"/>
    <col min="359" max="375" width="4" bestFit="1" customWidth="1"/>
    <col min="376" max="376" width="7" bestFit="1" customWidth="1"/>
    <col min="377" max="384" width="4" bestFit="1" customWidth="1"/>
    <col min="385" max="385" width="7" bestFit="1" customWidth="1"/>
    <col min="386" max="399" width="4" bestFit="1" customWidth="1"/>
    <col min="400" max="400" width="7" bestFit="1" customWidth="1"/>
    <col min="401" max="407" width="4" bestFit="1" customWidth="1"/>
    <col min="408" max="408" width="6" bestFit="1" customWidth="1"/>
    <col min="409" max="433" width="4" bestFit="1" customWidth="1"/>
    <col min="434" max="434" width="7" bestFit="1" customWidth="1"/>
    <col min="435" max="471" width="4" bestFit="1" customWidth="1"/>
    <col min="472" max="472" width="7" bestFit="1" customWidth="1"/>
    <col min="473" max="494" width="4" bestFit="1" customWidth="1"/>
    <col min="495" max="495" width="5" bestFit="1" customWidth="1"/>
    <col min="496" max="497" width="8" bestFit="1" customWidth="1"/>
    <col min="498" max="498" width="5" bestFit="1" customWidth="1"/>
    <col min="499" max="499" width="8" bestFit="1" customWidth="1"/>
    <col min="500" max="513" width="5" bestFit="1" customWidth="1"/>
    <col min="514" max="514" width="8" bestFit="1" customWidth="1"/>
    <col min="515" max="517" width="5" bestFit="1" customWidth="1"/>
    <col min="518" max="518" width="8" bestFit="1" customWidth="1"/>
    <col min="519" max="523" width="5" bestFit="1" customWidth="1"/>
    <col min="524" max="524" width="7" bestFit="1" customWidth="1"/>
    <col min="525" max="525" width="5" bestFit="1" customWidth="1"/>
    <col min="526" max="526" width="8" bestFit="1" customWidth="1"/>
    <col min="527" max="532" width="5" bestFit="1" customWidth="1"/>
    <col min="533" max="533" width="8" bestFit="1" customWidth="1"/>
    <col min="534" max="534" width="5" bestFit="1" customWidth="1"/>
    <col min="535" max="535" width="7" bestFit="1" customWidth="1"/>
    <col min="536" max="542" width="5" bestFit="1" customWidth="1"/>
    <col min="543" max="543" width="7" bestFit="1" customWidth="1"/>
    <col min="544" max="559" width="5" bestFit="1" customWidth="1"/>
    <col min="560" max="560" width="8" bestFit="1" customWidth="1"/>
    <col min="561" max="579" width="5" bestFit="1" customWidth="1"/>
    <col min="580" max="580" width="8" bestFit="1" customWidth="1"/>
    <col min="581" max="584" width="5" bestFit="1" customWidth="1"/>
    <col min="585" max="585" width="8" bestFit="1" customWidth="1"/>
    <col min="586" max="632" width="5" bestFit="1" customWidth="1"/>
    <col min="633" max="633" width="8" bestFit="1" customWidth="1"/>
    <col min="634" max="634" width="5" bestFit="1" customWidth="1"/>
    <col min="635" max="635" width="8" bestFit="1" customWidth="1"/>
    <col min="636" max="644" width="5" bestFit="1" customWidth="1"/>
    <col min="645" max="646" width="8" bestFit="1" customWidth="1"/>
    <col min="647" max="662" width="5" bestFit="1" customWidth="1"/>
    <col min="663" max="663" width="8" bestFit="1" customWidth="1"/>
    <col min="664" max="679" width="5" bestFit="1" customWidth="1"/>
    <col min="680" max="680" width="7" bestFit="1" customWidth="1"/>
    <col min="681" max="681" width="8" bestFit="1" customWidth="1"/>
    <col min="682" max="682" width="5" bestFit="1" customWidth="1"/>
    <col min="683" max="683" width="7" bestFit="1" customWidth="1"/>
    <col min="684" max="688" width="5" bestFit="1" customWidth="1"/>
    <col min="689" max="689" width="8" bestFit="1" customWidth="1"/>
    <col min="690" max="694" width="5" bestFit="1" customWidth="1"/>
    <col min="695" max="695" width="7" bestFit="1" customWidth="1"/>
    <col min="696" max="715" width="5" bestFit="1" customWidth="1"/>
    <col min="716" max="716" width="8" bestFit="1" customWidth="1"/>
    <col min="717" max="721" width="5" bestFit="1" customWidth="1"/>
    <col min="722" max="722" width="8" bestFit="1" customWidth="1"/>
    <col min="723" max="729" width="5" bestFit="1" customWidth="1"/>
    <col min="730" max="730" width="8" bestFit="1" customWidth="1"/>
    <col min="731" max="737" width="5" bestFit="1" customWidth="1"/>
    <col min="738" max="738" width="8" bestFit="1" customWidth="1"/>
    <col min="739" max="754" width="5" bestFit="1" customWidth="1"/>
    <col min="755" max="755" width="8" bestFit="1" customWidth="1"/>
    <col min="756" max="760" width="5" bestFit="1" customWidth="1"/>
    <col min="761" max="761" width="8" bestFit="1" customWidth="1"/>
    <col min="762" max="766" width="5" bestFit="1" customWidth="1"/>
    <col min="767" max="767" width="8" bestFit="1" customWidth="1"/>
    <col min="768" max="778" width="5" bestFit="1" customWidth="1"/>
    <col min="779" max="779" width="8" bestFit="1" customWidth="1"/>
    <col min="780" max="782" width="5" bestFit="1" customWidth="1"/>
    <col min="783" max="783" width="8" bestFit="1" customWidth="1"/>
    <col min="784" max="799" width="5" bestFit="1" customWidth="1"/>
    <col min="800" max="800" width="8" bestFit="1" customWidth="1"/>
    <col min="801" max="803" width="5" bestFit="1" customWidth="1"/>
    <col min="804" max="804" width="8" bestFit="1" customWidth="1"/>
    <col min="805" max="809" width="5" bestFit="1" customWidth="1"/>
    <col min="810" max="810" width="8" bestFit="1" customWidth="1"/>
    <col min="811" max="818" width="5" bestFit="1" customWidth="1"/>
    <col min="819" max="819" width="8" bestFit="1" customWidth="1"/>
    <col min="820" max="823" width="5" bestFit="1" customWidth="1"/>
    <col min="824" max="824" width="8" bestFit="1" customWidth="1"/>
    <col min="825" max="825" width="5" bestFit="1" customWidth="1"/>
    <col min="826" max="826" width="8" bestFit="1" customWidth="1"/>
    <col min="827" max="830" width="5" bestFit="1" customWidth="1"/>
    <col min="831" max="831" width="8" bestFit="1" customWidth="1"/>
    <col min="832" max="840" width="5" bestFit="1" customWidth="1"/>
    <col min="841" max="841" width="8" bestFit="1" customWidth="1"/>
    <col min="842" max="848" width="5" bestFit="1" customWidth="1"/>
    <col min="849" max="849" width="8" bestFit="1" customWidth="1"/>
    <col min="850" max="854" width="5" bestFit="1" customWidth="1"/>
    <col min="855" max="855" width="7" bestFit="1" customWidth="1"/>
    <col min="856" max="859" width="5" bestFit="1" customWidth="1"/>
    <col min="860" max="860" width="8" bestFit="1" customWidth="1"/>
    <col min="861" max="864" width="5" bestFit="1" customWidth="1"/>
    <col min="865" max="865" width="8" bestFit="1" customWidth="1"/>
    <col min="866" max="871" width="5" bestFit="1" customWidth="1"/>
    <col min="872" max="872" width="7" bestFit="1" customWidth="1"/>
    <col min="873" max="873" width="8" bestFit="1" customWidth="1"/>
    <col min="874" max="875" width="5" bestFit="1" customWidth="1"/>
    <col min="876" max="877" width="8" bestFit="1" customWidth="1"/>
    <col min="878" max="884" width="5" bestFit="1" customWidth="1"/>
    <col min="885" max="885" width="8" bestFit="1" customWidth="1"/>
    <col min="886" max="886" width="5" bestFit="1" customWidth="1"/>
    <col min="887" max="887" width="8" bestFit="1" customWidth="1"/>
    <col min="888" max="888" width="5" bestFit="1" customWidth="1"/>
    <col min="889" max="889" width="7" bestFit="1" customWidth="1"/>
    <col min="890" max="890" width="5" bestFit="1" customWidth="1"/>
    <col min="891" max="891" width="8" bestFit="1" customWidth="1"/>
    <col min="892" max="896" width="5" bestFit="1" customWidth="1"/>
    <col min="897" max="897" width="8" bestFit="1" customWidth="1"/>
    <col min="898" max="912" width="5" bestFit="1" customWidth="1"/>
    <col min="913" max="913" width="8" bestFit="1" customWidth="1"/>
    <col min="914" max="918" width="5" bestFit="1" customWidth="1"/>
    <col min="919" max="919" width="8" bestFit="1" customWidth="1"/>
    <col min="920" max="942" width="5" bestFit="1" customWidth="1"/>
    <col min="943" max="943" width="8" bestFit="1" customWidth="1"/>
    <col min="944" max="951" width="5" bestFit="1" customWidth="1"/>
    <col min="952" max="952" width="8" bestFit="1" customWidth="1"/>
    <col min="953" max="955" width="5" bestFit="1" customWidth="1"/>
    <col min="956" max="956" width="8" bestFit="1" customWidth="1"/>
    <col min="957" max="958" width="5" bestFit="1" customWidth="1"/>
    <col min="959" max="960" width="8" bestFit="1" customWidth="1"/>
    <col min="961" max="966" width="5" bestFit="1" customWidth="1"/>
    <col min="967" max="967" width="8" bestFit="1" customWidth="1"/>
    <col min="968" max="971" width="5" bestFit="1" customWidth="1"/>
    <col min="972" max="972" width="8" bestFit="1" customWidth="1"/>
    <col min="973" max="983" width="5" bestFit="1" customWidth="1"/>
    <col min="984" max="984" width="8" bestFit="1" customWidth="1"/>
    <col min="985" max="1010" width="5" bestFit="1" customWidth="1"/>
    <col min="1011" max="1011" width="7" bestFit="1" customWidth="1"/>
    <col min="1012" max="1012" width="5" bestFit="1" customWidth="1"/>
    <col min="1013" max="1013" width="7" bestFit="1" customWidth="1"/>
    <col min="1014" max="1022" width="5" bestFit="1" customWidth="1"/>
    <col min="1023" max="1023" width="8" bestFit="1" customWidth="1"/>
    <col min="1024" max="1029" width="5" bestFit="1" customWidth="1"/>
    <col min="1030" max="1030" width="8" bestFit="1" customWidth="1"/>
    <col min="1031" max="1039" width="5" bestFit="1" customWidth="1"/>
    <col min="1040" max="1040" width="8" bestFit="1" customWidth="1"/>
    <col min="1041" max="1041" width="5" bestFit="1" customWidth="1"/>
    <col min="1042" max="1042" width="8" bestFit="1" customWidth="1"/>
    <col min="1043" max="1051" width="5" bestFit="1" customWidth="1"/>
    <col min="1052" max="1052" width="8" bestFit="1" customWidth="1"/>
    <col min="1053" max="1064" width="5" bestFit="1" customWidth="1"/>
    <col min="1065" max="1065" width="8" bestFit="1" customWidth="1"/>
    <col min="1066" max="1081" width="5" bestFit="1" customWidth="1"/>
    <col min="1082" max="1082" width="8" bestFit="1" customWidth="1"/>
    <col min="1083" max="1085" width="5" bestFit="1" customWidth="1"/>
    <col min="1086" max="1086" width="8" bestFit="1" customWidth="1"/>
    <col min="1087" max="1088" width="5" bestFit="1" customWidth="1"/>
    <col min="1089" max="1089" width="8" bestFit="1" customWidth="1"/>
    <col min="1090" max="1092" width="5" bestFit="1" customWidth="1"/>
    <col min="1093" max="1093" width="8" bestFit="1" customWidth="1"/>
    <col min="1094" max="1100" width="5" bestFit="1" customWidth="1"/>
    <col min="1101" max="1101" width="8" bestFit="1" customWidth="1"/>
    <col min="1102" max="1107" width="5" bestFit="1" customWidth="1"/>
    <col min="1108" max="1108" width="8" bestFit="1" customWidth="1"/>
    <col min="1109" max="1113" width="5" bestFit="1" customWidth="1"/>
    <col min="1114" max="1114" width="8" bestFit="1" customWidth="1"/>
    <col min="1115" max="1152" width="5" bestFit="1" customWidth="1"/>
    <col min="1153" max="1153" width="8" bestFit="1" customWidth="1"/>
    <col min="1154" max="1160" width="5" bestFit="1" customWidth="1"/>
    <col min="1161" max="1161" width="8" bestFit="1" customWidth="1"/>
    <col min="1162" max="1165" width="5" bestFit="1" customWidth="1"/>
    <col min="1166" max="1166" width="8" bestFit="1" customWidth="1"/>
    <col min="1167" max="1169" width="5" bestFit="1" customWidth="1"/>
    <col min="1170" max="1170" width="8" bestFit="1" customWidth="1"/>
    <col min="1171" max="1177" width="5" bestFit="1" customWidth="1"/>
    <col min="1178" max="1178" width="7" bestFit="1" customWidth="1"/>
    <col min="1179" max="1189" width="5" bestFit="1" customWidth="1"/>
    <col min="1190" max="1190" width="8" bestFit="1" customWidth="1"/>
    <col min="1191" max="1192" width="5" bestFit="1" customWidth="1"/>
    <col min="1193" max="1193" width="8" bestFit="1" customWidth="1"/>
    <col min="1194" max="1199" width="5" bestFit="1" customWidth="1"/>
    <col min="1200" max="1200" width="8" bestFit="1" customWidth="1"/>
    <col min="1201" max="1212" width="5" bestFit="1" customWidth="1"/>
    <col min="1213" max="1213" width="8" bestFit="1" customWidth="1"/>
    <col min="1214" max="1232" width="5" bestFit="1" customWidth="1"/>
    <col min="1233" max="1233" width="8" bestFit="1" customWidth="1"/>
    <col min="1234" max="1238" width="5" bestFit="1" customWidth="1"/>
    <col min="1239" max="1239" width="7" bestFit="1" customWidth="1"/>
    <col min="1240" max="1244" width="5" bestFit="1" customWidth="1"/>
    <col min="1245" max="1246" width="8" bestFit="1" customWidth="1"/>
    <col min="1247" max="1247" width="7" bestFit="1" customWidth="1"/>
    <col min="1248" max="1248" width="8" bestFit="1" customWidth="1"/>
    <col min="1249" max="1251" width="5" bestFit="1" customWidth="1"/>
    <col min="1252" max="1252" width="7" bestFit="1" customWidth="1"/>
    <col min="1253" max="1263" width="5" bestFit="1" customWidth="1"/>
    <col min="1264" max="1264" width="7" bestFit="1" customWidth="1"/>
    <col min="1265" max="1266" width="5" bestFit="1" customWidth="1"/>
    <col min="1267" max="1267" width="8" bestFit="1" customWidth="1"/>
    <col min="1268" max="1268" width="7" bestFit="1" customWidth="1"/>
    <col min="1269" max="1272" width="5" bestFit="1" customWidth="1"/>
    <col min="1273" max="1273" width="8" bestFit="1" customWidth="1"/>
    <col min="1274" max="1281" width="5" bestFit="1" customWidth="1"/>
    <col min="1282" max="1282" width="8" bestFit="1" customWidth="1"/>
    <col min="1283" max="1283" width="5" bestFit="1" customWidth="1"/>
    <col min="1284" max="1284" width="8" bestFit="1" customWidth="1"/>
    <col min="1285" max="1305" width="5" bestFit="1" customWidth="1"/>
    <col min="1306" max="1306" width="8" bestFit="1" customWidth="1"/>
    <col min="1307" max="1307" width="5" bestFit="1" customWidth="1"/>
    <col min="1308" max="1308" width="8" bestFit="1" customWidth="1"/>
    <col min="1309" max="1322" width="5" bestFit="1" customWidth="1"/>
    <col min="1323" max="1323" width="8" bestFit="1" customWidth="1"/>
    <col min="1324" max="1325" width="5" bestFit="1" customWidth="1"/>
    <col min="1326" max="1326" width="8" bestFit="1" customWidth="1"/>
    <col min="1327" max="1332" width="5" bestFit="1" customWidth="1"/>
    <col min="1333" max="1333" width="7" bestFit="1" customWidth="1"/>
    <col min="1334" max="1342" width="5" bestFit="1" customWidth="1"/>
    <col min="1343" max="1344" width="8" bestFit="1" customWidth="1"/>
    <col min="1345" max="1350" width="5" bestFit="1" customWidth="1"/>
    <col min="1351" max="1351" width="8" bestFit="1" customWidth="1"/>
    <col min="1352" max="1352" width="5" bestFit="1" customWidth="1"/>
    <col min="1353" max="1353" width="8" bestFit="1" customWidth="1"/>
    <col min="1354" max="1354" width="5" bestFit="1" customWidth="1"/>
    <col min="1355" max="1356" width="8" bestFit="1" customWidth="1"/>
    <col min="1357" max="1361" width="5" bestFit="1" customWidth="1"/>
    <col min="1362" max="1362" width="8" bestFit="1" customWidth="1"/>
    <col min="1363" max="1367" width="5" bestFit="1" customWidth="1"/>
    <col min="1368" max="1368" width="8" bestFit="1" customWidth="1"/>
    <col min="1369" max="1371" width="5" bestFit="1" customWidth="1"/>
    <col min="1372" max="1372" width="8" bestFit="1" customWidth="1"/>
    <col min="1373" max="1377" width="5" bestFit="1" customWidth="1"/>
    <col min="1378" max="1378" width="7" bestFit="1" customWidth="1"/>
    <col min="1379" max="1382" width="5" bestFit="1" customWidth="1"/>
    <col min="1383" max="1383" width="8" bestFit="1" customWidth="1"/>
    <col min="1384" max="1384" width="5" bestFit="1" customWidth="1"/>
    <col min="1385" max="1385" width="7" bestFit="1" customWidth="1"/>
    <col min="1386" max="1393" width="5" bestFit="1" customWidth="1"/>
    <col min="1394" max="1394" width="8" bestFit="1" customWidth="1"/>
    <col min="1395" max="1400" width="5" bestFit="1" customWidth="1"/>
    <col min="1401" max="1401" width="8" bestFit="1" customWidth="1"/>
    <col min="1402" max="1404" width="5" bestFit="1" customWidth="1"/>
    <col min="1405" max="1405" width="8" bestFit="1" customWidth="1"/>
    <col min="1406" max="1408" width="5" bestFit="1" customWidth="1"/>
    <col min="1409" max="1409" width="8" bestFit="1" customWidth="1"/>
    <col min="1410" max="1412" width="5" bestFit="1" customWidth="1"/>
    <col min="1413" max="1413" width="8" bestFit="1" customWidth="1"/>
    <col min="1414" max="1414" width="5" bestFit="1" customWidth="1"/>
    <col min="1415" max="1415" width="8" bestFit="1" customWidth="1"/>
    <col min="1416" max="1418" width="5" bestFit="1" customWidth="1"/>
    <col min="1419" max="1419" width="8" bestFit="1" customWidth="1"/>
    <col min="1420" max="1430" width="5" bestFit="1" customWidth="1"/>
    <col min="1431" max="1431" width="8" bestFit="1" customWidth="1"/>
    <col min="1432" max="1440" width="5" bestFit="1" customWidth="1"/>
    <col min="1441" max="1441" width="7" bestFit="1" customWidth="1"/>
    <col min="1442" max="1455" width="5" bestFit="1" customWidth="1"/>
    <col min="1456" max="1456" width="8" bestFit="1" customWidth="1"/>
    <col min="1457" max="1463" width="5" bestFit="1" customWidth="1"/>
    <col min="1464" max="1464" width="8" bestFit="1" customWidth="1"/>
    <col min="1465" max="1465" width="5" bestFit="1" customWidth="1"/>
    <col min="1466" max="1466" width="8" bestFit="1" customWidth="1"/>
    <col min="1467" max="1472" width="5" bestFit="1" customWidth="1"/>
    <col min="1473" max="1473" width="8" bestFit="1" customWidth="1"/>
    <col min="1474" max="1477" width="5" bestFit="1" customWidth="1"/>
    <col min="1478" max="1479" width="8" bestFit="1" customWidth="1"/>
    <col min="1480" max="1481" width="5" bestFit="1" customWidth="1"/>
    <col min="1482" max="1482" width="8" bestFit="1" customWidth="1"/>
    <col min="1483" max="1517" width="5" bestFit="1" customWidth="1"/>
    <col min="1518" max="1518" width="8" bestFit="1" customWidth="1"/>
    <col min="1519" max="1522" width="5" bestFit="1" customWidth="1"/>
    <col min="1523" max="1523" width="8" bestFit="1" customWidth="1"/>
    <col min="1524" max="1524" width="7" bestFit="1" customWidth="1"/>
    <col min="1525" max="1527" width="5" bestFit="1" customWidth="1"/>
    <col min="1528" max="1528" width="8" bestFit="1" customWidth="1"/>
    <col min="1529" max="1539" width="5" bestFit="1" customWidth="1"/>
    <col min="1540" max="1541" width="8" bestFit="1" customWidth="1"/>
    <col min="1542" max="1543" width="5" bestFit="1" customWidth="1"/>
    <col min="1544" max="1544" width="8" bestFit="1" customWidth="1"/>
    <col min="1545" max="1554" width="5" bestFit="1" customWidth="1"/>
    <col min="1555" max="1555" width="8" bestFit="1" customWidth="1"/>
    <col min="1556" max="1558" width="5" bestFit="1" customWidth="1"/>
    <col min="1559" max="1559" width="8" bestFit="1" customWidth="1"/>
    <col min="1560" max="1565" width="5" bestFit="1" customWidth="1"/>
    <col min="1566" max="1566" width="8" bestFit="1" customWidth="1"/>
    <col min="1567" max="1567" width="7" bestFit="1" customWidth="1"/>
    <col min="1568" max="1568" width="8" bestFit="1" customWidth="1"/>
    <col min="1569" max="1575" width="5" bestFit="1" customWidth="1"/>
    <col min="1576" max="1576" width="8" bestFit="1" customWidth="1"/>
    <col min="1577" max="1582" width="5" bestFit="1" customWidth="1"/>
    <col min="1583" max="1584" width="8" bestFit="1" customWidth="1"/>
    <col min="1585" max="1587" width="5" bestFit="1" customWidth="1"/>
    <col min="1588" max="1588" width="8" bestFit="1" customWidth="1"/>
    <col min="1589" max="1590" width="5" bestFit="1" customWidth="1"/>
    <col min="1591" max="1591" width="8" bestFit="1" customWidth="1"/>
    <col min="1592" max="1598" width="5" bestFit="1" customWidth="1"/>
    <col min="1599" max="1599" width="8" bestFit="1" customWidth="1"/>
    <col min="1600" max="1601" width="5" bestFit="1" customWidth="1"/>
    <col min="1602" max="1602" width="8" bestFit="1" customWidth="1"/>
    <col min="1603" max="1603" width="5" bestFit="1" customWidth="1"/>
    <col min="1604" max="1604" width="8" bestFit="1" customWidth="1"/>
    <col min="1605" max="1606" width="5" bestFit="1" customWidth="1"/>
    <col min="1607" max="1607" width="8" bestFit="1" customWidth="1"/>
    <col min="1608" max="1610" width="5" bestFit="1" customWidth="1"/>
    <col min="1611" max="1611" width="8" bestFit="1" customWidth="1"/>
    <col min="1612" max="1622" width="5" bestFit="1" customWidth="1"/>
    <col min="1623" max="1623" width="8" bestFit="1" customWidth="1"/>
    <col min="1624" max="1628" width="5" bestFit="1" customWidth="1"/>
    <col min="1629" max="1629" width="8" bestFit="1" customWidth="1"/>
    <col min="1630" max="1633" width="5" bestFit="1" customWidth="1"/>
    <col min="1634" max="1634" width="8" bestFit="1" customWidth="1"/>
    <col min="1635" max="1642" width="5" bestFit="1" customWidth="1"/>
    <col min="1643" max="1643" width="8" bestFit="1" customWidth="1"/>
    <col min="1644" max="1649" width="5" bestFit="1" customWidth="1"/>
    <col min="1650" max="1650" width="8" bestFit="1" customWidth="1"/>
    <col min="1651" max="1652" width="5" bestFit="1" customWidth="1"/>
    <col min="1653" max="1653" width="8" bestFit="1" customWidth="1"/>
    <col min="1654" max="1660" width="5" bestFit="1" customWidth="1"/>
    <col min="1661" max="1663" width="8" bestFit="1" customWidth="1"/>
    <col min="1664" max="1666" width="5" bestFit="1" customWidth="1"/>
    <col min="1667" max="1667" width="8" bestFit="1" customWidth="1"/>
    <col min="1668" max="1670" width="5" bestFit="1" customWidth="1"/>
    <col min="1671" max="1672" width="8" bestFit="1" customWidth="1"/>
    <col min="1673" max="1676" width="5" bestFit="1" customWidth="1"/>
    <col min="1677" max="1677" width="8" bestFit="1" customWidth="1"/>
    <col min="1678" max="1683" width="5" bestFit="1" customWidth="1"/>
    <col min="1684" max="1684" width="8" bestFit="1" customWidth="1"/>
    <col min="1685" max="1691" width="5" bestFit="1" customWidth="1"/>
    <col min="1692" max="1692" width="8" bestFit="1" customWidth="1"/>
    <col min="1693" max="1693" width="7" bestFit="1" customWidth="1"/>
    <col min="1694" max="1709" width="5" bestFit="1" customWidth="1"/>
    <col min="1710" max="1710" width="8" bestFit="1" customWidth="1"/>
    <col min="1711" max="1721" width="5" bestFit="1" customWidth="1"/>
    <col min="1722" max="1722" width="8" bestFit="1" customWidth="1"/>
    <col min="1723" max="1723" width="5" bestFit="1" customWidth="1"/>
    <col min="1724" max="1724" width="8" bestFit="1" customWidth="1"/>
    <col min="1725" max="1726" width="5" bestFit="1" customWidth="1"/>
    <col min="1727" max="1727" width="8" bestFit="1" customWidth="1"/>
    <col min="1728" max="1736" width="5" bestFit="1" customWidth="1"/>
    <col min="1737" max="1737" width="8" bestFit="1" customWidth="1"/>
    <col min="1738" max="1739" width="5" bestFit="1" customWidth="1"/>
    <col min="1740" max="1740" width="8" bestFit="1" customWidth="1"/>
    <col min="1741" max="1745" width="5" bestFit="1" customWidth="1"/>
    <col min="1746" max="1746" width="8" bestFit="1" customWidth="1"/>
    <col min="1747" max="1753" width="5" bestFit="1" customWidth="1"/>
    <col min="1754" max="1755" width="8" bestFit="1" customWidth="1"/>
    <col min="1756" max="1767" width="5" bestFit="1" customWidth="1"/>
    <col min="1768" max="1768" width="8" bestFit="1" customWidth="1"/>
    <col min="1769" max="1777" width="5" bestFit="1" customWidth="1"/>
    <col min="1778" max="1778" width="8" bestFit="1" customWidth="1"/>
    <col min="1779" max="1782" width="5" bestFit="1" customWidth="1"/>
    <col min="1783" max="1783" width="8" bestFit="1" customWidth="1"/>
    <col min="1784" max="1786" width="5" bestFit="1" customWidth="1"/>
    <col min="1787" max="1787" width="8" bestFit="1" customWidth="1"/>
    <col min="1788" max="1790" width="5" bestFit="1" customWidth="1"/>
    <col min="1791" max="1791" width="8" bestFit="1" customWidth="1"/>
    <col min="1792" max="1803" width="5" bestFit="1" customWidth="1"/>
    <col min="1804" max="1804" width="8" bestFit="1" customWidth="1"/>
    <col min="1805" max="1805" width="5" bestFit="1" customWidth="1"/>
    <col min="1806" max="1806" width="7" bestFit="1" customWidth="1"/>
    <col min="1807" max="1807" width="8" bestFit="1" customWidth="1"/>
    <col min="1808" max="1812" width="5" bestFit="1" customWidth="1"/>
    <col min="1813" max="1813" width="8" bestFit="1" customWidth="1"/>
    <col min="1814" max="1816" width="5" bestFit="1" customWidth="1"/>
    <col min="1817" max="1817" width="8" bestFit="1" customWidth="1"/>
    <col min="1818" max="1827" width="5" bestFit="1" customWidth="1"/>
    <col min="1828" max="1831" width="6" bestFit="1" customWidth="1"/>
    <col min="1832" max="1832" width="9" bestFit="1" customWidth="1"/>
    <col min="1833" max="1839" width="6" bestFit="1" customWidth="1"/>
    <col min="1840" max="1840" width="8" bestFit="1" customWidth="1"/>
    <col min="1841" max="1852" width="6" bestFit="1" customWidth="1"/>
    <col min="1853" max="1853" width="9" bestFit="1" customWidth="1"/>
    <col min="1854" max="1856" width="6" bestFit="1" customWidth="1"/>
    <col min="1857" max="1857" width="9" bestFit="1" customWidth="1"/>
    <col min="1858" max="1861" width="6" bestFit="1" customWidth="1"/>
    <col min="1862" max="1862" width="9" bestFit="1" customWidth="1"/>
    <col min="1863" max="1873" width="6" bestFit="1" customWidth="1"/>
    <col min="1874" max="1874" width="9" bestFit="1" customWidth="1"/>
    <col min="1875" max="1889" width="6" bestFit="1" customWidth="1"/>
    <col min="1890" max="1890" width="9" bestFit="1" customWidth="1"/>
    <col min="1891" max="1897" width="6" bestFit="1" customWidth="1"/>
    <col min="1898" max="1898" width="9" bestFit="1" customWidth="1"/>
    <col min="1899" max="1900" width="6" bestFit="1" customWidth="1"/>
    <col min="1901" max="1901" width="9" bestFit="1" customWidth="1"/>
    <col min="1902" max="1906" width="6" bestFit="1" customWidth="1"/>
    <col min="1907" max="1907" width="9" bestFit="1" customWidth="1"/>
    <col min="1908" max="1910" width="6" bestFit="1" customWidth="1"/>
    <col min="1911" max="1911" width="8" bestFit="1" customWidth="1"/>
    <col min="1912" max="1916" width="6" bestFit="1" customWidth="1"/>
    <col min="1917" max="1917" width="9" bestFit="1" customWidth="1"/>
    <col min="1918" max="1924" width="6" bestFit="1" customWidth="1"/>
    <col min="1925" max="1925" width="8" bestFit="1" customWidth="1"/>
    <col min="1926" max="1926" width="9" bestFit="1" customWidth="1"/>
    <col min="1927" max="1933" width="6" bestFit="1" customWidth="1"/>
    <col min="1934" max="1934" width="8" bestFit="1" customWidth="1"/>
    <col min="1935" max="1935" width="6" bestFit="1" customWidth="1"/>
    <col min="1936" max="1936" width="9" bestFit="1" customWidth="1"/>
    <col min="1937" max="1943" width="6" bestFit="1" customWidth="1"/>
    <col min="1944" max="1944" width="9" bestFit="1" customWidth="1"/>
    <col min="1945" max="1945" width="6" bestFit="1" customWidth="1"/>
    <col min="1946" max="1946" width="8" bestFit="1" customWidth="1"/>
    <col min="1947" max="1947" width="9" bestFit="1" customWidth="1"/>
    <col min="1948" max="1948" width="6" bestFit="1" customWidth="1"/>
    <col min="1949" max="1949" width="9" bestFit="1" customWidth="1"/>
    <col min="1950" max="1960" width="6" bestFit="1" customWidth="1"/>
    <col min="1961" max="1961" width="8" bestFit="1" customWidth="1"/>
    <col min="1962" max="1962" width="6" bestFit="1" customWidth="1"/>
    <col min="1963" max="1963" width="9" bestFit="1" customWidth="1"/>
    <col min="1964" max="1964" width="8" bestFit="1" customWidth="1"/>
    <col min="1965" max="1971" width="6" bestFit="1" customWidth="1"/>
    <col min="1972" max="1972" width="9" bestFit="1" customWidth="1"/>
    <col min="1973" max="1973" width="8" bestFit="1" customWidth="1"/>
    <col min="1974" max="1980" width="6" bestFit="1" customWidth="1"/>
    <col min="1981" max="1982" width="9" bestFit="1" customWidth="1"/>
    <col min="1983" max="1986" width="6" bestFit="1" customWidth="1"/>
    <col min="1987" max="1987" width="8" bestFit="1" customWidth="1"/>
    <col min="1988" max="1990" width="6" bestFit="1" customWidth="1"/>
    <col min="1991" max="1991" width="8" bestFit="1" customWidth="1"/>
    <col min="1992" max="1995" width="6" bestFit="1" customWidth="1"/>
    <col min="1996" max="1996" width="9" bestFit="1" customWidth="1"/>
    <col min="1997" max="2000" width="6" bestFit="1" customWidth="1"/>
    <col min="2001" max="2001" width="9" bestFit="1" customWidth="1"/>
    <col min="2002" max="2002" width="6" bestFit="1" customWidth="1"/>
    <col min="2003" max="2003" width="9" bestFit="1" customWidth="1"/>
    <col min="2004" max="2006" width="6" bestFit="1" customWidth="1"/>
    <col min="2007" max="2007" width="9" bestFit="1" customWidth="1"/>
    <col min="2008" max="2014" width="6" bestFit="1" customWidth="1"/>
    <col min="2015" max="2015" width="9" bestFit="1" customWidth="1"/>
    <col min="2016" max="2022" width="6" bestFit="1" customWidth="1"/>
    <col min="2023" max="2023" width="9" bestFit="1" customWidth="1"/>
    <col min="2024" max="2025" width="6" bestFit="1" customWidth="1"/>
    <col min="2026" max="2026" width="8" bestFit="1" customWidth="1"/>
    <col min="2027" max="2027" width="9" bestFit="1" customWidth="1"/>
    <col min="2028" max="2028" width="6" bestFit="1" customWidth="1"/>
    <col min="2029" max="2029" width="9" bestFit="1" customWidth="1"/>
    <col min="2030" max="2034" width="6" bestFit="1" customWidth="1"/>
    <col min="2035" max="2035" width="9" bestFit="1" customWidth="1"/>
    <col min="2036" max="2038" width="6" bestFit="1" customWidth="1"/>
    <col min="2039" max="2039" width="9" bestFit="1" customWidth="1"/>
    <col min="2040" max="2048" width="6" bestFit="1" customWidth="1"/>
    <col min="2049" max="2049" width="8" bestFit="1" customWidth="1"/>
    <col min="2050" max="2051" width="6" bestFit="1" customWidth="1"/>
    <col min="2052" max="2052" width="9" bestFit="1" customWidth="1"/>
    <col min="2053" max="2053" width="8" bestFit="1" customWidth="1"/>
    <col min="2054" max="2061" width="6" bestFit="1" customWidth="1"/>
    <col min="2062" max="2062" width="8" bestFit="1" customWidth="1"/>
    <col min="2063" max="2064" width="9" bestFit="1" customWidth="1"/>
    <col min="2065" max="2066" width="6" bestFit="1" customWidth="1"/>
    <col min="2067" max="2067" width="9" bestFit="1" customWidth="1"/>
    <col min="2068" max="2068" width="8" bestFit="1" customWidth="1"/>
    <col min="2069" max="2075" width="6" bestFit="1" customWidth="1"/>
    <col min="2076" max="2076" width="9" bestFit="1" customWidth="1"/>
    <col min="2077" max="2077" width="6" bestFit="1" customWidth="1"/>
    <col min="2078" max="2078" width="9" bestFit="1" customWidth="1"/>
    <col min="2079" max="2082" width="6" bestFit="1" customWidth="1"/>
    <col min="2083" max="2083" width="9" bestFit="1" customWidth="1"/>
    <col min="2084" max="2086" width="6" bestFit="1" customWidth="1"/>
    <col min="2087" max="2088" width="9" bestFit="1" customWidth="1"/>
    <col min="2089" max="2089" width="6" bestFit="1" customWidth="1"/>
    <col min="2090" max="2090" width="9" bestFit="1" customWidth="1"/>
    <col min="2091" max="2102" width="6" bestFit="1" customWidth="1"/>
    <col min="2103" max="2103" width="9" bestFit="1" customWidth="1"/>
    <col min="2104" max="2120" width="6" bestFit="1" customWidth="1"/>
    <col min="2121" max="2121" width="8" bestFit="1" customWidth="1"/>
    <col min="2122" max="2124" width="6" bestFit="1" customWidth="1"/>
    <col min="2125" max="2125" width="9" bestFit="1" customWidth="1"/>
    <col min="2126" max="2127" width="6" bestFit="1" customWidth="1"/>
    <col min="2128" max="2128" width="9" bestFit="1" customWidth="1"/>
    <col min="2129" max="2132" width="6" bestFit="1" customWidth="1"/>
    <col min="2133" max="2133" width="9" bestFit="1" customWidth="1"/>
    <col min="2134" max="2140" width="6" bestFit="1" customWidth="1"/>
    <col min="2141" max="2141" width="9" bestFit="1" customWidth="1"/>
    <col min="2142" max="2147" width="6" bestFit="1" customWidth="1"/>
    <col min="2148" max="2148" width="9" bestFit="1" customWidth="1"/>
    <col min="2149" max="2151" width="6" bestFit="1" customWidth="1"/>
    <col min="2152" max="2152" width="9" bestFit="1" customWidth="1"/>
    <col min="2153" max="2153" width="8" bestFit="1" customWidth="1"/>
    <col min="2154" max="2154" width="9" bestFit="1" customWidth="1"/>
    <col min="2155" max="2165" width="6" bestFit="1" customWidth="1"/>
    <col min="2166" max="2166" width="9" bestFit="1" customWidth="1"/>
    <col min="2167" max="2167" width="6" bestFit="1" customWidth="1"/>
    <col min="2168" max="2168" width="8" bestFit="1" customWidth="1"/>
    <col min="2169" max="2169" width="9" bestFit="1" customWidth="1"/>
    <col min="2170" max="2171" width="6" bestFit="1" customWidth="1"/>
    <col min="2172" max="2172" width="9" bestFit="1" customWidth="1"/>
    <col min="2173" max="2185" width="6" bestFit="1" customWidth="1"/>
    <col min="2186" max="2187" width="9" bestFit="1" customWidth="1"/>
    <col min="2188" max="2193" width="6" bestFit="1" customWidth="1"/>
    <col min="2194" max="2194" width="9" bestFit="1" customWidth="1"/>
    <col min="2195" max="2199" width="6" bestFit="1" customWidth="1"/>
    <col min="2200" max="2201" width="8" bestFit="1" customWidth="1"/>
    <col min="2202" max="2212" width="6" bestFit="1" customWidth="1"/>
    <col min="2213" max="2213" width="9" bestFit="1" customWidth="1"/>
    <col min="2214" max="2215" width="6" bestFit="1" customWidth="1"/>
    <col min="2216" max="2216" width="9" bestFit="1" customWidth="1"/>
    <col min="2217" max="2222" width="6" bestFit="1" customWidth="1"/>
    <col min="2223" max="2223" width="8" bestFit="1" customWidth="1"/>
    <col min="2224" max="2224" width="9" bestFit="1" customWidth="1"/>
    <col min="2225" max="2225" width="6" bestFit="1" customWidth="1"/>
    <col min="2226" max="2226" width="9" bestFit="1" customWidth="1"/>
    <col min="2227" max="2232" width="6" bestFit="1" customWidth="1"/>
    <col min="2233" max="2233" width="8" bestFit="1" customWidth="1"/>
    <col min="2234" max="2235" width="6" bestFit="1" customWidth="1"/>
    <col min="2236" max="2236" width="9" bestFit="1" customWidth="1"/>
    <col min="2237" max="2238" width="6" bestFit="1" customWidth="1"/>
    <col min="2239" max="2240" width="9" bestFit="1" customWidth="1"/>
    <col min="2241" max="2241" width="6" bestFit="1" customWidth="1"/>
    <col min="2242" max="2242" width="8" bestFit="1" customWidth="1"/>
    <col min="2243" max="2243" width="6" bestFit="1" customWidth="1"/>
    <col min="2244" max="2247" width="9" bestFit="1" customWidth="1"/>
    <col min="2248" max="2248" width="6" bestFit="1" customWidth="1"/>
    <col min="2249" max="2249" width="9" bestFit="1" customWidth="1"/>
    <col min="2250" max="2251" width="6" bestFit="1" customWidth="1"/>
    <col min="2252" max="2252" width="8" bestFit="1" customWidth="1"/>
    <col min="2253" max="2255" width="6" bestFit="1" customWidth="1"/>
    <col min="2256" max="2256" width="9" bestFit="1" customWidth="1"/>
    <col min="2257" max="2257" width="6" bestFit="1" customWidth="1"/>
    <col min="2258" max="2259" width="9" bestFit="1" customWidth="1"/>
    <col min="2260" max="2260" width="6" bestFit="1" customWidth="1"/>
    <col min="2261" max="2261" width="9" bestFit="1" customWidth="1"/>
    <col min="2262" max="2263" width="6" bestFit="1" customWidth="1"/>
    <col min="2264" max="2265" width="9" bestFit="1" customWidth="1"/>
    <col min="2266" max="2270" width="6" bestFit="1" customWidth="1"/>
    <col min="2271" max="2271" width="9" bestFit="1" customWidth="1"/>
    <col min="2272" max="2272" width="6" bestFit="1" customWidth="1"/>
    <col min="2273" max="2274" width="9" bestFit="1" customWidth="1"/>
    <col min="2275" max="2275" width="6" bestFit="1" customWidth="1"/>
    <col min="2276" max="2276" width="9" bestFit="1" customWidth="1"/>
    <col min="2277" max="2281" width="6" bestFit="1" customWidth="1"/>
    <col min="2282" max="2282" width="8" bestFit="1" customWidth="1"/>
    <col min="2283" max="2283" width="9" bestFit="1" customWidth="1"/>
    <col min="2284" max="2284" width="8" bestFit="1" customWidth="1"/>
    <col min="2285" max="2290" width="6" bestFit="1" customWidth="1"/>
    <col min="2291" max="2291" width="9" bestFit="1" customWidth="1"/>
    <col min="2292" max="2292" width="8" bestFit="1" customWidth="1"/>
    <col min="2293" max="2295" width="9" bestFit="1" customWidth="1"/>
    <col min="2296" max="2296" width="6" bestFit="1" customWidth="1"/>
    <col min="2297" max="2297" width="9" bestFit="1" customWidth="1"/>
    <col min="2298" max="2299" width="6" bestFit="1" customWidth="1"/>
    <col min="2300" max="2300" width="8" bestFit="1" customWidth="1"/>
    <col min="2301" max="2303" width="6" bestFit="1" customWidth="1"/>
    <col min="2304" max="2304" width="9" bestFit="1" customWidth="1"/>
    <col min="2305" max="2305" width="6" bestFit="1" customWidth="1"/>
    <col min="2306" max="2306" width="9" bestFit="1" customWidth="1"/>
    <col min="2307" max="2310" width="6" bestFit="1" customWidth="1"/>
    <col min="2311" max="2311" width="9" bestFit="1" customWidth="1"/>
    <col min="2312" max="2317" width="6" bestFit="1" customWidth="1"/>
    <col min="2318" max="2318" width="9" bestFit="1" customWidth="1"/>
    <col min="2319" max="2321" width="6" bestFit="1" customWidth="1"/>
    <col min="2322" max="2322" width="9" bestFit="1" customWidth="1"/>
    <col min="2323" max="2326" width="6" bestFit="1" customWidth="1"/>
    <col min="2327" max="2328" width="9" bestFit="1" customWidth="1"/>
    <col min="2329" max="2329" width="6" bestFit="1" customWidth="1"/>
    <col min="2330" max="2330" width="9" bestFit="1" customWidth="1"/>
    <col min="2331" max="2331" width="6" bestFit="1" customWidth="1"/>
    <col min="2332" max="2333" width="9" bestFit="1" customWidth="1"/>
    <col min="2334" max="2336" width="6" bestFit="1" customWidth="1"/>
    <col min="2337" max="2337" width="9" bestFit="1" customWidth="1"/>
    <col min="2338" max="2339" width="8" bestFit="1" customWidth="1"/>
    <col min="2340" max="2340" width="9" bestFit="1" customWidth="1"/>
    <col min="2341" max="2341" width="6" bestFit="1" customWidth="1"/>
    <col min="2342" max="2342" width="9" bestFit="1" customWidth="1"/>
    <col min="2343" max="2344" width="6" bestFit="1" customWidth="1"/>
    <col min="2345" max="2345" width="9" bestFit="1" customWidth="1"/>
    <col min="2346" max="2349" width="6" bestFit="1" customWidth="1"/>
    <col min="2350" max="2350" width="9" bestFit="1" customWidth="1"/>
    <col min="2351" max="2355" width="6" bestFit="1" customWidth="1"/>
    <col min="2356" max="2356" width="9" bestFit="1" customWidth="1"/>
    <col min="2357" max="2357" width="6" bestFit="1" customWidth="1"/>
    <col min="2358" max="2358" width="9" bestFit="1" customWidth="1"/>
    <col min="2359" max="2365" width="6" bestFit="1" customWidth="1"/>
    <col min="2366" max="2366" width="8" bestFit="1" customWidth="1"/>
    <col min="2367" max="2370" width="6" bestFit="1" customWidth="1"/>
    <col min="2371" max="2371" width="9" bestFit="1" customWidth="1"/>
    <col min="2372" max="2372" width="6" bestFit="1" customWidth="1"/>
    <col min="2373" max="2374" width="9" bestFit="1" customWidth="1"/>
    <col min="2375" max="2386" width="6" bestFit="1" customWidth="1"/>
    <col min="2387" max="2388" width="9" bestFit="1" customWidth="1"/>
    <col min="2389" max="2392" width="6" bestFit="1" customWidth="1"/>
    <col min="2393" max="2393" width="8" bestFit="1" customWidth="1"/>
    <col min="2394" max="2394" width="6" bestFit="1" customWidth="1"/>
    <col min="2395" max="2395" width="9" bestFit="1" customWidth="1"/>
    <col min="2396" max="2398" width="6" bestFit="1" customWidth="1"/>
    <col min="2399" max="2399" width="8" bestFit="1" customWidth="1"/>
    <col min="2400" max="2400" width="6" bestFit="1" customWidth="1"/>
    <col min="2401" max="2401" width="8" bestFit="1" customWidth="1"/>
    <col min="2402" max="2404" width="6" bestFit="1" customWidth="1"/>
    <col min="2405" max="2406" width="9" bestFit="1" customWidth="1"/>
    <col min="2407" max="2407" width="6" bestFit="1" customWidth="1"/>
    <col min="2408" max="2408" width="9" bestFit="1" customWidth="1"/>
    <col min="2409" max="2415" width="6" bestFit="1" customWidth="1"/>
    <col min="2416" max="2416" width="8" bestFit="1" customWidth="1"/>
    <col min="2417" max="2417" width="6" bestFit="1" customWidth="1"/>
    <col min="2418" max="2418" width="9" bestFit="1" customWidth="1"/>
    <col min="2419" max="2420" width="6" bestFit="1" customWidth="1"/>
    <col min="2421" max="2421" width="8" bestFit="1" customWidth="1"/>
    <col min="2422" max="2422" width="9" bestFit="1" customWidth="1"/>
    <col min="2423" max="2423" width="6" bestFit="1" customWidth="1"/>
    <col min="2424" max="2424" width="9" bestFit="1" customWidth="1"/>
    <col min="2425" max="2426" width="6" bestFit="1" customWidth="1"/>
    <col min="2427" max="2429" width="9" bestFit="1" customWidth="1"/>
    <col min="2430" max="2430" width="6" bestFit="1" customWidth="1"/>
    <col min="2431" max="2431" width="9" bestFit="1" customWidth="1"/>
    <col min="2432" max="2434" width="6" bestFit="1" customWidth="1"/>
    <col min="2435" max="2435" width="9" bestFit="1" customWidth="1"/>
    <col min="2436" max="2437" width="6" bestFit="1" customWidth="1"/>
    <col min="2438" max="2438" width="9" bestFit="1" customWidth="1"/>
    <col min="2439" max="2439" width="8" bestFit="1" customWidth="1"/>
    <col min="2440" max="2441" width="6" bestFit="1" customWidth="1"/>
    <col min="2442" max="2442" width="8" bestFit="1" customWidth="1"/>
    <col min="2443" max="2443" width="6" bestFit="1" customWidth="1"/>
    <col min="2444" max="2444" width="9" bestFit="1" customWidth="1"/>
    <col min="2445" max="2445" width="8" bestFit="1" customWidth="1"/>
    <col min="2446" max="2446" width="6" bestFit="1" customWidth="1"/>
    <col min="2447" max="2448" width="9" bestFit="1" customWidth="1"/>
    <col min="2449" max="2455" width="6" bestFit="1" customWidth="1"/>
    <col min="2456" max="2457" width="9" bestFit="1" customWidth="1"/>
    <col min="2458" max="2458" width="8" bestFit="1" customWidth="1"/>
    <col min="2459" max="2459" width="6" bestFit="1" customWidth="1"/>
    <col min="2460" max="2460" width="8" bestFit="1" customWidth="1"/>
    <col min="2461" max="2461" width="9" bestFit="1" customWidth="1"/>
    <col min="2462" max="2462" width="6" bestFit="1" customWidth="1"/>
    <col min="2463" max="2463" width="9" bestFit="1" customWidth="1"/>
    <col min="2464" max="2464" width="7" bestFit="1" customWidth="1"/>
    <col min="2465" max="2465" width="10" bestFit="1" customWidth="1"/>
    <col min="2466" max="2467" width="7" bestFit="1" customWidth="1"/>
    <col min="2468" max="2468" width="10" bestFit="1" customWidth="1"/>
    <col min="2469" max="2470" width="7" bestFit="1" customWidth="1"/>
    <col min="2471" max="2471" width="9" bestFit="1" customWidth="1"/>
    <col min="2472" max="2472" width="7" bestFit="1" customWidth="1"/>
    <col min="2473" max="2478" width="10" bestFit="1" customWidth="1"/>
    <col min="2479" max="2481" width="7" bestFit="1" customWidth="1"/>
    <col min="2482" max="2482" width="9" bestFit="1" customWidth="1"/>
    <col min="2483" max="2484" width="7" bestFit="1" customWidth="1"/>
    <col min="2485" max="2485" width="10" bestFit="1" customWidth="1"/>
    <col min="2486" max="2486" width="7" bestFit="1" customWidth="1"/>
    <col min="2487" max="2487" width="10" bestFit="1" customWidth="1"/>
    <col min="2488" max="2489" width="7" bestFit="1" customWidth="1"/>
    <col min="2490" max="2494" width="10" bestFit="1" customWidth="1"/>
    <col min="2495" max="2495" width="7" bestFit="1" customWidth="1"/>
    <col min="2496" max="2496" width="10" bestFit="1" customWidth="1"/>
    <col min="2497" max="2499" width="7" bestFit="1" customWidth="1"/>
    <col min="2500" max="2500" width="9" bestFit="1" customWidth="1"/>
    <col min="2501" max="2503" width="7" bestFit="1" customWidth="1"/>
    <col min="2504" max="2504" width="10" bestFit="1" customWidth="1"/>
    <col min="2505" max="2505" width="9" bestFit="1" customWidth="1"/>
    <col min="2506" max="2506" width="10" bestFit="1" customWidth="1"/>
    <col min="2507" max="2507" width="9" bestFit="1" customWidth="1"/>
    <col min="2508" max="2508" width="10" bestFit="1" customWidth="1"/>
    <col min="2509" max="2513" width="7" bestFit="1" customWidth="1"/>
    <col min="2514" max="2514" width="10" bestFit="1" customWidth="1"/>
    <col min="2515" max="2515" width="7" bestFit="1" customWidth="1"/>
    <col min="2516" max="2516" width="10" bestFit="1" customWidth="1"/>
    <col min="2517" max="2517" width="9" bestFit="1" customWidth="1"/>
    <col min="2518" max="2518" width="10" bestFit="1" customWidth="1"/>
    <col min="2519" max="2519" width="7" bestFit="1" customWidth="1"/>
    <col min="2520" max="2520" width="9" bestFit="1" customWidth="1"/>
    <col min="2521" max="2521" width="7" bestFit="1" customWidth="1"/>
    <col min="2522" max="2522" width="10" bestFit="1" customWidth="1"/>
    <col min="2523" max="2523" width="7" bestFit="1" customWidth="1"/>
    <col min="2524" max="2525" width="10" bestFit="1" customWidth="1"/>
    <col min="2526" max="2526" width="7" bestFit="1" customWidth="1"/>
    <col min="2527" max="2527" width="10" bestFit="1" customWidth="1"/>
    <col min="2528" max="2528" width="7" bestFit="1" customWidth="1"/>
    <col min="2529" max="2529" width="10" bestFit="1" customWidth="1"/>
    <col min="2530" max="2530" width="7" bestFit="1" customWidth="1"/>
    <col min="2531" max="2531" width="9" bestFit="1" customWidth="1"/>
    <col min="2532" max="2533" width="10" bestFit="1" customWidth="1"/>
    <col min="2534" max="2538" width="7" bestFit="1" customWidth="1"/>
    <col min="2539" max="2542" width="10" bestFit="1" customWidth="1"/>
    <col min="2543" max="2544" width="7" bestFit="1" customWidth="1"/>
    <col min="2545" max="2545" width="10" bestFit="1" customWidth="1"/>
    <col min="2546" max="2548" width="11" bestFit="1" customWidth="1"/>
    <col min="2549" max="2549" width="10.77734375" bestFit="1" customWidth="1"/>
  </cols>
  <sheetData>
    <row r="3" spans="1:3" x14ac:dyDescent="0.3">
      <c r="A3" s="7" t="s">
        <v>8310</v>
      </c>
      <c r="B3" t="s">
        <v>8400</v>
      </c>
      <c r="C3" t="s">
        <v>8401</v>
      </c>
    </row>
    <row r="4" spans="1:3" x14ac:dyDescent="0.3">
      <c r="A4" s="8" t="s">
        <v>8313</v>
      </c>
      <c r="B4" s="9">
        <v>520</v>
      </c>
      <c r="C4" s="15">
        <v>10970.801826923072</v>
      </c>
    </row>
    <row r="5" spans="1:3" x14ac:dyDescent="0.3">
      <c r="A5" s="8" t="s">
        <v>8314</v>
      </c>
      <c r="B5" s="9">
        <v>200</v>
      </c>
      <c r="C5" s="15">
        <v>4684.9632499999998</v>
      </c>
    </row>
    <row r="6" spans="1:3" x14ac:dyDescent="0.3">
      <c r="A6" s="8" t="s">
        <v>8315</v>
      </c>
      <c r="B6" s="9">
        <v>220</v>
      </c>
      <c r="C6" s="15">
        <v>13874.154045454547</v>
      </c>
    </row>
    <row r="7" spans="1:3" x14ac:dyDescent="0.3">
      <c r="A7" s="8" t="s">
        <v>8316</v>
      </c>
      <c r="B7" s="9">
        <v>24</v>
      </c>
      <c r="C7" s="15">
        <v>397.375</v>
      </c>
    </row>
    <row r="8" spans="1:3" x14ac:dyDescent="0.3">
      <c r="A8" s="8" t="s">
        <v>8317</v>
      </c>
      <c r="B8" s="9">
        <v>700</v>
      </c>
      <c r="C8" s="15">
        <v>4756.0347714285708</v>
      </c>
    </row>
    <row r="9" spans="1:3" x14ac:dyDescent="0.3">
      <c r="A9" s="8" t="s">
        <v>8318</v>
      </c>
      <c r="B9" s="9">
        <v>220</v>
      </c>
      <c r="C9" s="15">
        <v>10916.426045454547</v>
      </c>
    </row>
    <row r="10" spans="1:3" x14ac:dyDescent="0.3">
      <c r="A10" s="8" t="s">
        <v>8319</v>
      </c>
      <c r="B10" s="9">
        <v>237</v>
      </c>
      <c r="C10" s="15">
        <v>6766.7643459915607</v>
      </c>
    </row>
    <row r="11" spans="1:3" x14ac:dyDescent="0.3">
      <c r="A11" s="8" t="s">
        <v>8320</v>
      </c>
      <c r="B11" s="9">
        <v>600</v>
      </c>
      <c r="C11" s="15">
        <v>39006.206133333333</v>
      </c>
    </row>
    <row r="12" spans="1:3" x14ac:dyDescent="0.3">
      <c r="A12" s="8" t="s">
        <v>8321</v>
      </c>
      <c r="B12" s="9">
        <v>1393</v>
      </c>
      <c r="C12" s="15">
        <v>4114.7137616654709</v>
      </c>
    </row>
    <row r="13" spans="1:3" x14ac:dyDescent="0.3">
      <c r="A13" s="8" t="s">
        <v>8311</v>
      </c>
      <c r="B13" s="9">
        <v>4114</v>
      </c>
      <c r="C13" s="15">
        <v>11223.563845405932</v>
      </c>
    </row>
  </sheetData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CategorySuccessRate</vt:lpstr>
      <vt:lpstr>SubCategorySuccessRate</vt:lpstr>
      <vt:lpstr>YearlySuccessRate</vt:lpstr>
      <vt:lpstr>Bonus 1</vt:lpstr>
      <vt:lpstr>Answer3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 B</cp:lastModifiedBy>
  <dcterms:created xsi:type="dcterms:W3CDTF">2017-04-20T15:17:24Z</dcterms:created>
  <dcterms:modified xsi:type="dcterms:W3CDTF">2020-12-12T03:10:41Z</dcterms:modified>
</cp:coreProperties>
</file>