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Presentations\Kalman Filter\"/>
    </mc:Choice>
  </mc:AlternateContent>
  <xr:revisionPtr revIDLastSave="0" documentId="8_{9EB4A3AC-6236-460A-9CCF-30F605A879C5}" xr6:coauthVersionLast="45" xr6:coauthVersionMax="45" xr10:uidLastSave="{00000000-0000-0000-0000-000000000000}"/>
  <bookViews>
    <workbookView xWindow="0" yWindow="1350" windowWidth="23940" windowHeight="14115" xr2:uid="{25C04332-0029-4C62-99A1-702E1DEC8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E6" i="1"/>
  <c r="E8" i="1" s="1"/>
  <c r="E9" i="1" s="1"/>
  <c r="A6" i="1" s="1"/>
  <c r="E5" i="1"/>
  <c r="C5" i="1"/>
  <c r="B5" i="1"/>
  <c r="A7" i="1" l="1"/>
  <c r="B6" i="1"/>
  <c r="C6" i="1"/>
  <c r="C7" i="1" l="1"/>
  <c r="A8" i="1"/>
  <c r="B7" i="1"/>
  <c r="A9" i="1" l="1"/>
  <c r="B8" i="1"/>
  <c r="C8" i="1"/>
  <c r="A10" i="1" l="1"/>
  <c r="B9" i="1"/>
  <c r="C9" i="1"/>
  <c r="B10" i="1" l="1"/>
  <c r="A11" i="1"/>
  <c r="C10" i="1"/>
  <c r="C11" i="1" l="1"/>
  <c r="A12" i="1"/>
  <c r="B11" i="1"/>
  <c r="C12" i="1" l="1"/>
  <c r="A13" i="1"/>
  <c r="B12" i="1"/>
  <c r="C13" i="1" l="1"/>
  <c r="A14" i="1"/>
  <c r="B13" i="1"/>
  <c r="A15" i="1" l="1"/>
  <c r="C14" i="1"/>
  <c r="B14" i="1"/>
  <c r="B15" i="1" l="1"/>
  <c r="C15" i="1"/>
  <c r="A16" i="1"/>
  <c r="B16" i="1" l="1"/>
  <c r="A17" i="1"/>
  <c r="C16" i="1"/>
  <c r="B17" i="1" l="1"/>
  <c r="A18" i="1"/>
  <c r="C17" i="1"/>
  <c r="B18" i="1" l="1"/>
  <c r="C18" i="1"/>
  <c r="A19" i="1"/>
  <c r="B19" i="1" l="1"/>
  <c r="A20" i="1"/>
  <c r="C19" i="1"/>
  <c r="B20" i="1" l="1"/>
  <c r="A21" i="1"/>
  <c r="C20" i="1"/>
  <c r="A22" i="1" l="1"/>
  <c r="B21" i="1"/>
  <c r="C21" i="1"/>
  <c r="A23" i="1" l="1"/>
  <c r="B22" i="1"/>
  <c r="C22" i="1"/>
  <c r="A24" i="1" l="1"/>
  <c r="B23" i="1"/>
  <c r="C23" i="1"/>
  <c r="C24" i="1" l="1"/>
  <c r="A25" i="1"/>
  <c r="B24" i="1"/>
  <c r="C25" i="1" l="1"/>
  <c r="A26" i="1"/>
  <c r="B25" i="1"/>
  <c r="C26" i="1" l="1"/>
  <c r="B26" i="1"/>
  <c r="A27" i="1"/>
  <c r="C27" i="1" l="1"/>
  <c r="A28" i="1"/>
  <c r="B27" i="1"/>
  <c r="C28" i="1" l="1"/>
  <c r="B28" i="1"/>
  <c r="A29" i="1"/>
  <c r="B29" i="1" l="1"/>
  <c r="C29" i="1"/>
  <c r="A30" i="1"/>
  <c r="A31" i="1" l="1"/>
  <c r="C30" i="1"/>
  <c r="B30" i="1"/>
  <c r="B31" i="1" l="1"/>
  <c r="C31" i="1"/>
  <c r="A32" i="1"/>
  <c r="A33" i="1" l="1"/>
  <c r="B32" i="1"/>
  <c r="C32" i="1"/>
  <c r="A34" i="1" l="1"/>
  <c r="C33" i="1"/>
  <c r="B33" i="1"/>
  <c r="A35" i="1" l="1"/>
  <c r="B34" i="1"/>
  <c r="C34" i="1"/>
  <c r="C35" i="1" l="1"/>
  <c r="A36" i="1"/>
  <c r="B35" i="1"/>
  <c r="B36" i="1" l="1"/>
  <c r="C36" i="1"/>
  <c r="A37" i="1"/>
  <c r="B37" i="1" l="1"/>
  <c r="C37" i="1"/>
  <c r="A38" i="1"/>
  <c r="C38" i="1" l="1"/>
  <c r="B38" i="1"/>
  <c r="A39" i="1"/>
  <c r="B39" i="1" l="1"/>
  <c r="A40" i="1"/>
  <c r="C39" i="1"/>
  <c r="B40" i="1" l="1"/>
  <c r="C40" i="1"/>
  <c r="A41" i="1"/>
  <c r="A42" i="1" l="1"/>
  <c r="C41" i="1"/>
  <c r="B41" i="1"/>
  <c r="B42" i="1" l="1"/>
  <c r="A43" i="1"/>
  <c r="C42" i="1"/>
  <c r="A44" i="1" l="1"/>
  <c r="C43" i="1"/>
  <c r="B43" i="1"/>
  <c r="A45" i="1" l="1"/>
  <c r="C44" i="1"/>
  <c r="B44" i="1"/>
  <c r="C45" i="1" l="1"/>
  <c r="A46" i="1"/>
  <c r="B45" i="1"/>
  <c r="B46" i="1" l="1"/>
  <c r="A47" i="1"/>
  <c r="C46" i="1"/>
  <c r="C47" i="1" l="1"/>
  <c r="B47" i="1"/>
  <c r="A48" i="1"/>
  <c r="C48" i="1" l="1"/>
  <c r="B48" i="1"/>
  <c r="A49" i="1"/>
  <c r="A50" i="1" l="1"/>
  <c r="B49" i="1"/>
  <c r="C49" i="1"/>
  <c r="C50" i="1" l="1"/>
  <c r="B50" i="1"/>
</calcChain>
</file>

<file path=xl/sharedStrings.xml><?xml version="1.0" encoding="utf-8"?>
<sst xmlns="http://schemas.openxmlformats.org/spreadsheetml/2006/main" count="8" uniqueCount="8">
  <si>
    <t>x</t>
  </si>
  <si>
    <t>y</t>
  </si>
  <si>
    <t>theta</t>
  </si>
  <si>
    <t>v0</t>
  </si>
  <si>
    <t>t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</si>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</sst>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Projectile</a:t>
            </a:r>
            <a:r>
              <a:rPr lang="en-US" baseline="0"/>
              <a:t> </a:t>
            </a:r>
            <a:r>
              <a:rPr lang="el-G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θ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=45, v0=30m/s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Sheet1!$B$5:$B$86</c:f>
              <c:numCache>
                <c:formatCode>General</c:formatCode>
                <c:ptCount val="82"/>
                <c:pt idx="0">
                  <c:v>0</c:v>
                </c:pt>
                <c:pt idx="1">
                  <c:v>2.0408163265306118</c:v>
                </c:pt>
                <c:pt idx="2">
                  <c:v>4.0816326530612237</c:v>
                </c:pt>
                <c:pt idx="3">
                  <c:v>6.1224489795918373</c:v>
                </c:pt>
                <c:pt idx="4">
                  <c:v>8.1632653061224474</c:v>
                </c:pt>
                <c:pt idx="5">
                  <c:v>10.204081632653059</c:v>
                </c:pt>
                <c:pt idx="6">
                  <c:v>12.244897959183675</c:v>
                </c:pt>
                <c:pt idx="7">
                  <c:v>14.285714285714286</c:v>
                </c:pt>
                <c:pt idx="8">
                  <c:v>16.326530612244895</c:v>
                </c:pt>
                <c:pt idx="9">
                  <c:v>18.367346938775508</c:v>
                </c:pt>
                <c:pt idx="10">
                  <c:v>20.408163265306118</c:v>
                </c:pt>
                <c:pt idx="11">
                  <c:v>22.448979591836732</c:v>
                </c:pt>
                <c:pt idx="12">
                  <c:v>24.489795918367349</c:v>
                </c:pt>
                <c:pt idx="13">
                  <c:v>26.530612244897963</c:v>
                </c:pt>
                <c:pt idx="14">
                  <c:v>28.571428571428573</c:v>
                </c:pt>
                <c:pt idx="15">
                  <c:v>30.612244897959187</c:v>
                </c:pt>
                <c:pt idx="16">
                  <c:v>32.653061224489804</c:v>
                </c:pt>
                <c:pt idx="17">
                  <c:v>34.693877551020414</c:v>
                </c:pt>
                <c:pt idx="18">
                  <c:v>36.734693877551031</c:v>
                </c:pt>
                <c:pt idx="19">
                  <c:v>38.775510204081641</c:v>
                </c:pt>
                <c:pt idx="20">
                  <c:v>40.816326530612258</c:v>
                </c:pt>
                <c:pt idx="21">
                  <c:v>42.857142857142875</c:v>
                </c:pt>
                <c:pt idx="22">
                  <c:v>44.897959183673478</c:v>
                </c:pt>
                <c:pt idx="23">
                  <c:v>46.938775510204088</c:v>
                </c:pt>
                <c:pt idx="24">
                  <c:v>48.979591836734706</c:v>
                </c:pt>
                <c:pt idx="25">
                  <c:v>51.020408163265301</c:v>
                </c:pt>
                <c:pt idx="26">
                  <c:v>53.061224489795926</c:v>
                </c:pt>
                <c:pt idx="27">
                  <c:v>55.102040816326522</c:v>
                </c:pt>
                <c:pt idx="28">
                  <c:v>57.142857142857146</c:v>
                </c:pt>
                <c:pt idx="29">
                  <c:v>59.183673469387742</c:v>
                </c:pt>
                <c:pt idx="30">
                  <c:v>61.224489795918359</c:v>
                </c:pt>
                <c:pt idx="31">
                  <c:v>63.265306122448962</c:v>
                </c:pt>
                <c:pt idx="32">
                  <c:v>65.306122448979579</c:v>
                </c:pt>
                <c:pt idx="33">
                  <c:v>67.346938775510182</c:v>
                </c:pt>
                <c:pt idx="34">
                  <c:v>69.387755102040799</c:v>
                </c:pt>
                <c:pt idx="35">
                  <c:v>71.428571428571402</c:v>
                </c:pt>
                <c:pt idx="36">
                  <c:v>73.469387755102019</c:v>
                </c:pt>
                <c:pt idx="37">
                  <c:v>75.510204081632622</c:v>
                </c:pt>
                <c:pt idx="38">
                  <c:v>77.551020408163239</c:v>
                </c:pt>
                <c:pt idx="39">
                  <c:v>79.591836734693842</c:v>
                </c:pt>
                <c:pt idx="40">
                  <c:v>81.63265306122446</c:v>
                </c:pt>
                <c:pt idx="41">
                  <c:v>83.673469387755048</c:v>
                </c:pt>
                <c:pt idx="42">
                  <c:v>85.71428571428568</c:v>
                </c:pt>
                <c:pt idx="43">
                  <c:v>87.755102040816269</c:v>
                </c:pt>
                <c:pt idx="44">
                  <c:v>89.7959183673469</c:v>
                </c:pt>
                <c:pt idx="45">
                  <c:v>91.836734693877489</c:v>
                </c:pt>
              </c:numCache>
            </c:numRef>
          </c:xVal>
          <c:yVal>
            <c:numRef>
              <c:f>Sheet1!$C$5:$C$86</c:f>
              <c:numCache>
                <c:formatCode>General</c:formatCode>
                <c:ptCount val="82"/>
                <c:pt idx="0">
                  <c:v>0</c:v>
                </c:pt>
                <c:pt idx="1">
                  <c:v>1.995464852607709</c:v>
                </c:pt>
                <c:pt idx="2">
                  <c:v>3.9002267573696128</c:v>
                </c:pt>
                <c:pt idx="3">
                  <c:v>5.7142857142857135</c:v>
                </c:pt>
                <c:pt idx="4">
                  <c:v>7.4376417233560055</c:v>
                </c:pt>
                <c:pt idx="5">
                  <c:v>9.0702947845804953</c:v>
                </c:pt>
                <c:pt idx="6">
                  <c:v>10.612244897959181</c:v>
                </c:pt>
                <c:pt idx="7">
                  <c:v>12.063492063492061</c:v>
                </c:pt>
                <c:pt idx="8">
                  <c:v>13.424036281179133</c:v>
                </c:pt>
                <c:pt idx="9">
                  <c:v>14.693877551020403</c:v>
                </c:pt>
                <c:pt idx="10">
                  <c:v>15.873015873015866</c:v>
                </c:pt>
                <c:pt idx="11">
                  <c:v>16.961451247165527</c:v>
                </c:pt>
                <c:pt idx="12">
                  <c:v>17.959183673469383</c:v>
                </c:pt>
                <c:pt idx="13">
                  <c:v>18.86621315192744</c:v>
                </c:pt>
                <c:pt idx="14">
                  <c:v>19.682539682539677</c:v>
                </c:pt>
                <c:pt idx="15">
                  <c:v>20.408163265306115</c:v>
                </c:pt>
                <c:pt idx="16">
                  <c:v>21.043083900226755</c:v>
                </c:pt>
                <c:pt idx="17">
                  <c:v>21.587301587301582</c:v>
                </c:pt>
                <c:pt idx="18">
                  <c:v>22.04081632653061</c:v>
                </c:pt>
                <c:pt idx="19">
                  <c:v>22.403628117913833</c:v>
                </c:pt>
                <c:pt idx="20">
                  <c:v>22.675736961451243</c:v>
                </c:pt>
                <c:pt idx="21">
                  <c:v>22.857142857142854</c:v>
                </c:pt>
                <c:pt idx="22">
                  <c:v>22.947845804988653</c:v>
                </c:pt>
                <c:pt idx="23">
                  <c:v>22.947845804988653</c:v>
                </c:pt>
                <c:pt idx="24">
                  <c:v>22.857142857142858</c:v>
                </c:pt>
                <c:pt idx="25">
                  <c:v>22.675736961451232</c:v>
                </c:pt>
                <c:pt idx="26">
                  <c:v>22.403628117913833</c:v>
                </c:pt>
                <c:pt idx="27">
                  <c:v>22.040816326530603</c:v>
                </c:pt>
                <c:pt idx="28">
                  <c:v>21.587301587301582</c:v>
                </c:pt>
                <c:pt idx="29">
                  <c:v>21.043083900226748</c:v>
                </c:pt>
                <c:pt idx="30">
                  <c:v>20.408163265306129</c:v>
                </c:pt>
                <c:pt idx="31">
                  <c:v>19.682539682539677</c:v>
                </c:pt>
                <c:pt idx="32">
                  <c:v>18.86621315192744</c:v>
                </c:pt>
                <c:pt idx="33">
                  <c:v>17.959183673469376</c:v>
                </c:pt>
                <c:pt idx="34">
                  <c:v>16.961451247165535</c:v>
                </c:pt>
                <c:pt idx="35">
                  <c:v>15.873015873015873</c:v>
                </c:pt>
                <c:pt idx="36">
                  <c:v>14.693877551020421</c:v>
                </c:pt>
                <c:pt idx="37">
                  <c:v>13.424036281179148</c:v>
                </c:pt>
                <c:pt idx="38">
                  <c:v>12.063492063492092</c:v>
                </c:pt>
                <c:pt idx="39">
                  <c:v>10.612244897959201</c:v>
                </c:pt>
                <c:pt idx="40">
                  <c:v>9.0702947845805255</c:v>
                </c:pt>
                <c:pt idx="41">
                  <c:v>7.4376417233560375</c:v>
                </c:pt>
                <c:pt idx="42">
                  <c:v>5.714285714285765</c:v>
                </c:pt>
                <c:pt idx="43">
                  <c:v>3.9002267573696372</c:v>
                </c:pt>
                <c:pt idx="44">
                  <c:v>1.9954648526077534</c:v>
                </c:pt>
                <c:pt idx="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75-43FA-90B1-1BF31DF8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91279"/>
        <c:axId val="1409271023"/>
      </c:scatterChart>
      <c:valAx>
        <c:axId val="1850591279"/>
        <c:scaling>
          <c:orientation val="minMax"/>
          <c:max val="91.83673469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71023"/>
        <c:crosses val="autoZero"/>
        <c:crossBetween val="midCat"/>
        <c:majorUnit val="22.959183669999998"/>
      </c:valAx>
      <c:valAx>
        <c:axId val="14092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6</xdr:col>
      <xdr:colOff>19050</xdr:colOff>
      <xdr:row>1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32FB0E-DF31-4F59-BDDC-F33B4FF6E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23825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14</xdr:col>
      <xdr:colOff>301337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78FF82-BB78-4B51-9E40-D00DE36FA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154E7-4A53-4ECA-9775-CE6758487ED4}">
  <dimension ref="A1:H50"/>
  <sheetViews>
    <sheetView tabSelected="1" zoomScale="115" zoomScaleNormal="115" workbookViewId="0">
      <selection activeCell="I18" sqref="I18"/>
    </sheetView>
  </sheetViews>
  <sheetFormatPr defaultRowHeight="15" x14ac:dyDescent="0.25"/>
  <sheetData>
    <row r="1" spans="1:5" x14ac:dyDescent="0.25">
      <c r="A1" t="s">
        <v>2</v>
      </c>
      <c r="B1">
        <v>45</v>
      </c>
    </row>
    <row r="2" spans="1:5" x14ac:dyDescent="0.25">
      <c r="A2" t="s">
        <v>3</v>
      </c>
      <c r="B2">
        <v>30</v>
      </c>
    </row>
    <row r="4" spans="1:5" x14ac:dyDescent="0.25">
      <c r="A4" t="s">
        <v>4</v>
      </c>
      <c r="B4" t="s">
        <v>0</v>
      </c>
      <c r="C4" t="s">
        <v>1</v>
      </c>
    </row>
    <row r="5" spans="1:5" x14ac:dyDescent="0.25">
      <c r="A5">
        <v>0</v>
      </c>
      <c r="B5">
        <f>$A5*$B$2*COS(PI()*$B$1/180)</f>
        <v>0</v>
      </c>
      <c r="C5">
        <f>$A5*$B$2*COS(PI()*$B$1/180)</f>
        <v>0</v>
      </c>
      <c r="D5" t="s">
        <v>5</v>
      </c>
      <c r="E5">
        <f>0.5*-9.8</f>
        <v>-4.9000000000000004</v>
      </c>
    </row>
    <row r="6" spans="1:5" x14ac:dyDescent="0.25">
      <c r="A6">
        <f>A5+$E$9</f>
        <v>9.6205004243067674E-2</v>
      </c>
      <c r="B6">
        <f t="shared" ref="B6:C69" si="0">$A6*$B$2*COS(PI()*$B$1/180)</f>
        <v>2.0408163265306118</v>
      </c>
      <c r="C6">
        <f>$A6*$B$2*SIN(PI()*$B$1/180)-0.5*9.8*A6^2</f>
        <v>1.995464852607709</v>
      </c>
      <c r="D6" t="s">
        <v>6</v>
      </c>
      <c r="E6">
        <f>B2*SIN(B1*PI()/180)</f>
        <v>21.213203435596423</v>
      </c>
    </row>
    <row r="7" spans="1:5" x14ac:dyDescent="0.25">
      <c r="A7">
        <f t="shared" ref="A7:A49" si="1">A6+$E$9</f>
        <v>0.19241000848613535</v>
      </c>
      <c r="B7">
        <f t="shared" si="0"/>
        <v>4.0816326530612237</v>
      </c>
      <c r="C7">
        <f t="shared" ref="C7:C70" si="2">$A7*$B$2*SIN(PI()*$B$1/180)-0.5*9.8*A7^2</f>
        <v>3.9002267573696128</v>
      </c>
      <c r="D7" t="s">
        <v>7</v>
      </c>
      <c r="E7">
        <v>0</v>
      </c>
    </row>
    <row r="8" spans="1:5" x14ac:dyDescent="0.25">
      <c r="A8">
        <f t="shared" si="1"/>
        <v>0.28861501272920304</v>
      </c>
      <c r="B8">
        <f t="shared" si="0"/>
        <v>6.1224489795918373</v>
      </c>
      <c r="C8">
        <f t="shared" si="2"/>
        <v>5.7142857142857135</v>
      </c>
      <c r="E8">
        <f>(-E6-SQRT(E6^2-4*E5*E7))/(2*E5)</f>
        <v>4.329225190938045</v>
      </c>
    </row>
    <row r="9" spans="1:5" x14ac:dyDescent="0.25">
      <c r="A9">
        <f t="shared" si="1"/>
        <v>0.3848200169722707</v>
      </c>
      <c r="B9">
        <f t="shared" si="0"/>
        <v>8.1632653061224474</v>
      </c>
      <c r="C9">
        <f t="shared" si="2"/>
        <v>7.4376417233560055</v>
      </c>
      <c r="E9">
        <f>E8/45</f>
        <v>9.6205004243067674E-2</v>
      </c>
    </row>
    <row r="10" spans="1:5" x14ac:dyDescent="0.25">
      <c r="A10">
        <f t="shared" si="1"/>
        <v>0.48102502121533836</v>
      </c>
      <c r="B10">
        <f t="shared" si="0"/>
        <v>10.204081632653059</v>
      </c>
      <c r="C10">
        <f t="shared" si="2"/>
        <v>9.0702947845804953</v>
      </c>
    </row>
    <row r="11" spans="1:5" x14ac:dyDescent="0.25">
      <c r="A11">
        <f t="shared" si="1"/>
        <v>0.57723002545840607</v>
      </c>
      <c r="B11">
        <f t="shared" si="0"/>
        <v>12.244897959183675</v>
      </c>
      <c r="C11">
        <f t="shared" si="2"/>
        <v>10.612244897959181</v>
      </c>
    </row>
    <row r="12" spans="1:5" x14ac:dyDescent="0.25">
      <c r="A12">
        <f t="shared" si="1"/>
        <v>0.67343502970147373</v>
      </c>
      <c r="B12">
        <f t="shared" si="0"/>
        <v>14.285714285714286</v>
      </c>
      <c r="C12">
        <f t="shared" si="2"/>
        <v>12.063492063492061</v>
      </c>
    </row>
    <row r="13" spans="1:5" x14ac:dyDescent="0.25">
      <c r="A13">
        <f t="shared" si="1"/>
        <v>0.76964003394454139</v>
      </c>
      <c r="B13">
        <f t="shared" si="0"/>
        <v>16.326530612244895</v>
      </c>
      <c r="C13">
        <f t="shared" si="2"/>
        <v>13.424036281179133</v>
      </c>
    </row>
    <row r="14" spans="1:5" x14ac:dyDescent="0.25">
      <c r="A14">
        <f t="shared" si="1"/>
        <v>0.86584503818760905</v>
      </c>
      <c r="B14">
        <f t="shared" si="0"/>
        <v>18.367346938775508</v>
      </c>
      <c r="C14">
        <f t="shared" si="2"/>
        <v>14.693877551020403</v>
      </c>
    </row>
    <row r="15" spans="1:5" x14ac:dyDescent="0.25">
      <c r="A15">
        <f t="shared" si="1"/>
        <v>0.96205004243067671</v>
      </c>
      <c r="B15">
        <f t="shared" si="0"/>
        <v>20.408163265306118</v>
      </c>
      <c r="C15">
        <f t="shared" si="2"/>
        <v>15.873015873015866</v>
      </c>
    </row>
    <row r="16" spans="1:5" x14ac:dyDescent="0.25">
      <c r="A16">
        <f t="shared" si="1"/>
        <v>1.0582550466737444</v>
      </c>
      <c r="B16">
        <f t="shared" si="0"/>
        <v>22.448979591836732</v>
      </c>
      <c r="C16">
        <f t="shared" si="2"/>
        <v>16.961451247165527</v>
      </c>
    </row>
    <row r="17" spans="1:8" x14ac:dyDescent="0.25">
      <c r="A17">
        <f t="shared" si="1"/>
        <v>1.1544600509168121</v>
      </c>
      <c r="B17">
        <f t="shared" si="0"/>
        <v>24.489795918367349</v>
      </c>
      <c r="C17">
        <f t="shared" si="2"/>
        <v>17.959183673469383</v>
      </c>
      <c r="H17">
        <f>B50/4</f>
        <v>22.959183673469372</v>
      </c>
    </row>
    <row r="18" spans="1:8" x14ac:dyDescent="0.25">
      <c r="A18">
        <f t="shared" si="1"/>
        <v>1.2506650551598799</v>
      </c>
      <c r="B18">
        <f t="shared" si="0"/>
        <v>26.530612244897963</v>
      </c>
      <c r="C18">
        <f t="shared" si="2"/>
        <v>18.86621315192744</v>
      </c>
    </row>
    <row r="19" spans="1:8" x14ac:dyDescent="0.25">
      <c r="A19">
        <f t="shared" si="1"/>
        <v>1.3468700594029477</v>
      </c>
      <c r="B19">
        <f t="shared" si="0"/>
        <v>28.571428571428573</v>
      </c>
      <c r="C19">
        <f t="shared" si="2"/>
        <v>19.682539682539677</v>
      </c>
    </row>
    <row r="20" spans="1:8" x14ac:dyDescent="0.25">
      <c r="A20">
        <f t="shared" si="1"/>
        <v>1.4430750636460155</v>
      </c>
      <c r="B20">
        <f t="shared" si="0"/>
        <v>30.612244897959187</v>
      </c>
      <c r="C20">
        <f t="shared" si="2"/>
        <v>20.408163265306115</v>
      </c>
    </row>
    <row r="21" spans="1:8" x14ac:dyDescent="0.25">
      <c r="A21">
        <f t="shared" si="1"/>
        <v>1.5392800678890832</v>
      </c>
      <c r="B21">
        <f t="shared" si="0"/>
        <v>32.653061224489804</v>
      </c>
      <c r="C21">
        <f t="shared" si="2"/>
        <v>21.043083900226755</v>
      </c>
    </row>
    <row r="22" spans="1:8" x14ac:dyDescent="0.25">
      <c r="A22">
        <f t="shared" si="1"/>
        <v>1.635485072132151</v>
      </c>
      <c r="B22">
        <f t="shared" si="0"/>
        <v>34.693877551020414</v>
      </c>
      <c r="C22">
        <f t="shared" si="2"/>
        <v>21.587301587301582</v>
      </c>
    </row>
    <row r="23" spans="1:8" x14ac:dyDescent="0.25">
      <c r="A23">
        <f t="shared" si="1"/>
        <v>1.7316900763752188</v>
      </c>
      <c r="B23">
        <f t="shared" si="0"/>
        <v>36.734693877551031</v>
      </c>
      <c r="C23">
        <f t="shared" si="2"/>
        <v>22.04081632653061</v>
      </c>
    </row>
    <row r="24" spans="1:8" x14ac:dyDescent="0.25">
      <c r="A24">
        <f t="shared" si="1"/>
        <v>1.8278950806182865</v>
      </c>
      <c r="B24">
        <f t="shared" si="0"/>
        <v>38.775510204081641</v>
      </c>
      <c r="C24">
        <f t="shared" si="2"/>
        <v>22.403628117913833</v>
      </c>
    </row>
    <row r="25" spans="1:8" x14ac:dyDescent="0.25">
      <c r="A25">
        <f t="shared" si="1"/>
        <v>1.9241000848613543</v>
      </c>
      <c r="B25">
        <f t="shared" si="0"/>
        <v>40.816326530612258</v>
      </c>
      <c r="C25">
        <f t="shared" si="2"/>
        <v>22.675736961451243</v>
      </c>
    </row>
    <row r="26" spans="1:8" x14ac:dyDescent="0.25">
      <c r="A26">
        <f t="shared" si="1"/>
        <v>2.0203050891044221</v>
      </c>
      <c r="B26">
        <f t="shared" si="0"/>
        <v>42.857142857142875</v>
      </c>
      <c r="C26">
        <f t="shared" si="2"/>
        <v>22.857142857142854</v>
      </c>
    </row>
    <row r="27" spans="1:8" x14ac:dyDescent="0.25">
      <c r="A27">
        <f t="shared" si="1"/>
        <v>2.1165100933474896</v>
      </c>
      <c r="B27">
        <f t="shared" si="0"/>
        <v>44.897959183673478</v>
      </c>
      <c r="C27">
        <f t="shared" si="2"/>
        <v>22.947845804988653</v>
      </c>
    </row>
    <row r="28" spans="1:8" x14ac:dyDescent="0.25">
      <c r="A28">
        <f t="shared" si="1"/>
        <v>2.2127150975905572</v>
      </c>
      <c r="B28">
        <f t="shared" si="0"/>
        <v>46.938775510204088</v>
      </c>
      <c r="C28">
        <f t="shared" si="2"/>
        <v>22.947845804988653</v>
      </c>
    </row>
    <row r="29" spans="1:8" x14ac:dyDescent="0.25">
      <c r="A29">
        <f t="shared" si="1"/>
        <v>2.3089201018336247</v>
      </c>
      <c r="B29">
        <f t="shared" si="0"/>
        <v>48.979591836734706</v>
      </c>
      <c r="C29">
        <f t="shared" si="2"/>
        <v>22.857142857142858</v>
      </c>
    </row>
    <row r="30" spans="1:8" x14ac:dyDescent="0.25">
      <c r="A30">
        <f t="shared" si="1"/>
        <v>2.4051251060766923</v>
      </c>
      <c r="B30">
        <f t="shared" si="0"/>
        <v>51.020408163265301</v>
      </c>
      <c r="C30">
        <f t="shared" si="2"/>
        <v>22.675736961451232</v>
      </c>
    </row>
    <row r="31" spans="1:8" x14ac:dyDescent="0.25">
      <c r="A31">
        <f t="shared" si="1"/>
        <v>2.5013301103197598</v>
      </c>
      <c r="B31">
        <f t="shared" si="0"/>
        <v>53.061224489795926</v>
      </c>
      <c r="C31">
        <f t="shared" si="2"/>
        <v>22.403628117913833</v>
      </c>
    </row>
    <row r="32" spans="1:8" x14ac:dyDescent="0.25">
      <c r="A32">
        <f t="shared" si="1"/>
        <v>2.5975351145628274</v>
      </c>
      <c r="B32">
        <f t="shared" si="0"/>
        <v>55.102040816326522</v>
      </c>
      <c r="C32">
        <f t="shared" si="2"/>
        <v>22.040816326530603</v>
      </c>
    </row>
    <row r="33" spans="1:3" x14ac:dyDescent="0.25">
      <c r="A33">
        <f t="shared" si="1"/>
        <v>2.6937401188058949</v>
      </c>
      <c r="B33">
        <f t="shared" si="0"/>
        <v>57.142857142857146</v>
      </c>
      <c r="C33">
        <f t="shared" si="2"/>
        <v>21.587301587301582</v>
      </c>
    </row>
    <row r="34" spans="1:3" x14ac:dyDescent="0.25">
      <c r="A34">
        <f t="shared" si="1"/>
        <v>2.7899451230489625</v>
      </c>
      <c r="B34">
        <f t="shared" si="0"/>
        <v>59.183673469387742</v>
      </c>
      <c r="C34">
        <f t="shared" si="2"/>
        <v>21.043083900226748</v>
      </c>
    </row>
    <row r="35" spans="1:3" x14ac:dyDescent="0.25">
      <c r="A35">
        <f t="shared" si="1"/>
        <v>2.88615012729203</v>
      </c>
      <c r="B35">
        <f t="shared" si="0"/>
        <v>61.224489795918359</v>
      </c>
      <c r="C35">
        <f t="shared" si="2"/>
        <v>20.408163265306129</v>
      </c>
    </row>
    <row r="36" spans="1:3" x14ac:dyDescent="0.25">
      <c r="A36">
        <f t="shared" si="1"/>
        <v>2.9823551315350976</v>
      </c>
      <c r="B36">
        <f t="shared" si="0"/>
        <v>63.265306122448962</v>
      </c>
      <c r="C36">
        <f t="shared" si="2"/>
        <v>19.682539682539677</v>
      </c>
    </row>
    <row r="37" spans="1:3" x14ac:dyDescent="0.25">
      <c r="A37">
        <f t="shared" si="1"/>
        <v>3.0785601357781651</v>
      </c>
      <c r="B37">
        <f t="shared" si="0"/>
        <v>65.306122448979579</v>
      </c>
      <c r="C37">
        <f t="shared" si="2"/>
        <v>18.86621315192744</v>
      </c>
    </row>
    <row r="38" spans="1:3" x14ac:dyDescent="0.25">
      <c r="A38">
        <f t="shared" si="1"/>
        <v>3.1747651400212327</v>
      </c>
      <c r="B38">
        <f t="shared" si="0"/>
        <v>67.346938775510182</v>
      </c>
      <c r="C38">
        <f t="shared" si="2"/>
        <v>17.959183673469376</v>
      </c>
    </row>
    <row r="39" spans="1:3" x14ac:dyDescent="0.25">
      <c r="A39">
        <f t="shared" si="1"/>
        <v>3.2709701442643002</v>
      </c>
      <c r="B39">
        <f t="shared" si="0"/>
        <v>69.387755102040799</v>
      </c>
      <c r="C39">
        <f t="shared" si="2"/>
        <v>16.961451247165535</v>
      </c>
    </row>
    <row r="40" spans="1:3" x14ac:dyDescent="0.25">
      <c r="A40">
        <f t="shared" si="1"/>
        <v>3.3671751485073678</v>
      </c>
      <c r="B40">
        <f t="shared" si="0"/>
        <v>71.428571428571402</v>
      </c>
      <c r="C40">
        <f t="shared" si="2"/>
        <v>15.873015873015873</v>
      </c>
    </row>
    <row r="41" spans="1:3" x14ac:dyDescent="0.25">
      <c r="A41">
        <f t="shared" si="1"/>
        <v>3.4633801527504353</v>
      </c>
      <c r="B41">
        <f t="shared" si="0"/>
        <v>73.469387755102019</v>
      </c>
      <c r="C41">
        <f t="shared" si="2"/>
        <v>14.693877551020421</v>
      </c>
    </row>
    <row r="42" spans="1:3" x14ac:dyDescent="0.25">
      <c r="A42">
        <f t="shared" si="1"/>
        <v>3.5595851569935029</v>
      </c>
      <c r="B42">
        <f t="shared" si="0"/>
        <v>75.510204081632622</v>
      </c>
      <c r="C42">
        <f t="shared" si="2"/>
        <v>13.424036281179148</v>
      </c>
    </row>
    <row r="43" spans="1:3" x14ac:dyDescent="0.25">
      <c r="A43">
        <f t="shared" si="1"/>
        <v>3.6557901612365704</v>
      </c>
      <c r="B43">
        <f t="shared" si="0"/>
        <v>77.551020408163239</v>
      </c>
      <c r="C43">
        <f t="shared" si="2"/>
        <v>12.063492063492092</v>
      </c>
    </row>
    <row r="44" spans="1:3" x14ac:dyDescent="0.25">
      <c r="A44">
        <f t="shared" si="1"/>
        <v>3.751995165479638</v>
      </c>
      <c r="B44">
        <f t="shared" si="0"/>
        <v>79.591836734693842</v>
      </c>
      <c r="C44">
        <f t="shared" si="2"/>
        <v>10.612244897959201</v>
      </c>
    </row>
    <row r="45" spans="1:3" x14ac:dyDescent="0.25">
      <c r="A45">
        <f t="shared" si="1"/>
        <v>3.8482001697227055</v>
      </c>
      <c r="B45">
        <f t="shared" si="0"/>
        <v>81.63265306122446</v>
      </c>
      <c r="C45">
        <f t="shared" si="2"/>
        <v>9.0702947845805255</v>
      </c>
    </row>
    <row r="46" spans="1:3" x14ac:dyDescent="0.25">
      <c r="A46">
        <f t="shared" si="1"/>
        <v>3.9444051739657731</v>
      </c>
      <c r="B46">
        <f t="shared" si="0"/>
        <v>83.673469387755048</v>
      </c>
      <c r="C46">
        <f t="shared" si="2"/>
        <v>7.4376417233560375</v>
      </c>
    </row>
    <row r="47" spans="1:3" x14ac:dyDescent="0.25">
      <c r="A47">
        <f t="shared" si="1"/>
        <v>4.0406101782088406</v>
      </c>
      <c r="B47">
        <f t="shared" si="0"/>
        <v>85.71428571428568</v>
      </c>
      <c r="C47">
        <f t="shared" si="2"/>
        <v>5.714285714285765</v>
      </c>
    </row>
    <row r="48" spans="1:3" x14ac:dyDescent="0.25">
      <c r="A48">
        <f t="shared" si="1"/>
        <v>4.1368151824519082</v>
      </c>
      <c r="B48">
        <f t="shared" si="0"/>
        <v>87.755102040816269</v>
      </c>
      <c r="C48">
        <f t="shared" si="2"/>
        <v>3.9002267573696372</v>
      </c>
    </row>
    <row r="49" spans="1:3" x14ac:dyDescent="0.25">
      <c r="A49">
        <f t="shared" si="1"/>
        <v>4.2330201866949757</v>
      </c>
      <c r="B49">
        <f t="shared" si="0"/>
        <v>89.7959183673469</v>
      </c>
      <c r="C49">
        <f t="shared" si="2"/>
        <v>1.9954648526077534</v>
      </c>
    </row>
    <row r="50" spans="1:3" x14ac:dyDescent="0.25">
      <c r="A50">
        <f t="shared" ref="A50" si="3">A49+$E$9</f>
        <v>4.3292251909380433</v>
      </c>
      <c r="B50">
        <f t="shared" si="0"/>
        <v>91.836734693877489</v>
      </c>
      <c r="C50">
        <f t="shared" ref="C50" si="4">$A50*$B$2*SIN(PI()*$B$1/180)-0.5*9.8*A50^2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2020-01-16T02:51:55Z</dcterms:created>
  <dcterms:modified xsi:type="dcterms:W3CDTF">2020-01-16T06:19:18Z</dcterms:modified>
</cp:coreProperties>
</file>