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t./Downloads/"/>
    </mc:Choice>
  </mc:AlternateContent>
  <xr:revisionPtr revIDLastSave="0" documentId="13_ncr:1_{64207D15-06D5-0549-9403-7020FCA7B9BD}" xr6:coauthVersionLast="47" xr6:coauthVersionMax="47" xr10:uidLastSave="{00000000-0000-0000-0000-000000000000}"/>
  <bookViews>
    <workbookView xWindow="4120" yWindow="760" windowWidth="29040" windowHeight="21580" activeTab="4" xr2:uid="{C3036B9E-04F3-A844-BF7B-4A86B94952F3}"/>
  </bookViews>
  <sheets>
    <sheet name="IAM hrly rates" sheetId="1" r:id="rId1"/>
    <sheet name="CSV hrly rates" sheetId="9" r:id="rId2"/>
    <sheet name="IAM&amp;CSV Standard price list" sheetId="8" r:id="rId3"/>
    <sheet name="IAM UAW East" sheetId="7" r:id="rId4"/>
    <sheet name="IAM Monash CC" sheetId="6" r:id="rId5"/>
  </sheets>
  <definedNames>
    <definedName name="_xlnm._FilterDatabase" localSheetId="4" hidden="1">'IAM Monash CC'!$A$1:$H$1</definedName>
    <definedName name="_xlnm._FilterDatabase" localSheetId="3" hidden="1">'IAM UAW East'!$A$1:$H$1</definedName>
    <definedName name="_xlnm._FilterDatabase" localSheetId="2" hidden="1">'IAM&amp;CSV Standard price list'!$A$1:$H$57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7" l="1"/>
  <c r="E12" i="7"/>
  <c r="E13" i="7"/>
  <c r="E14" i="7"/>
  <c r="E15" i="7"/>
  <c r="D53" i="7"/>
  <c r="D52" i="7"/>
  <c r="E8" i="7"/>
  <c r="E7" i="7"/>
  <c r="E6" i="7"/>
  <c r="E15" i="8"/>
  <c r="E14" i="8"/>
  <c r="E13" i="8"/>
  <c r="E12" i="8"/>
  <c r="E11" i="8"/>
  <c r="E10" i="8"/>
  <c r="E8" i="8"/>
  <c r="E7" i="8"/>
  <c r="E6" i="8"/>
  <c r="D53" i="8"/>
  <c r="D52" i="8"/>
  <c r="E11" i="9"/>
  <c r="E10" i="9"/>
  <c r="E9" i="9"/>
  <c r="E8" i="9"/>
  <c r="D22" i="9"/>
  <c r="D23" i="9"/>
  <c r="D24" i="9"/>
  <c r="D25" i="9"/>
  <c r="D14" i="9"/>
  <c r="D15" i="9"/>
  <c r="D16" i="9"/>
  <c r="D17" i="9"/>
  <c r="D18" i="9"/>
  <c r="D19" i="9"/>
  <c r="D20" i="9"/>
  <c r="D21" i="9"/>
  <c r="D13" i="9"/>
  <c r="D12" i="9"/>
  <c r="D37" i="9"/>
  <c r="D38" i="9"/>
  <c r="D36" i="9"/>
  <c r="D35" i="9"/>
  <c r="E33" i="9"/>
  <c r="E50" i="9"/>
  <c r="E49" i="9"/>
  <c r="E48" i="9"/>
  <c r="E47" i="9"/>
  <c r="E46" i="9"/>
  <c r="E45" i="9"/>
  <c r="E44" i="9"/>
  <c r="E43" i="9"/>
  <c r="E42" i="9"/>
  <c r="E41" i="9"/>
  <c r="E40" i="9"/>
  <c r="E39" i="9"/>
  <c r="E34" i="9"/>
  <c r="E32" i="9"/>
  <c r="E31" i="9"/>
  <c r="E30" i="9"/>
  <c r="E29" i="9"/>
  <c r="E28" i="9"/>
  <c r="E27" i="9"/>
  <c r="E26" i="9"/>
  <c r="E7" i="9"/>
  <c r="E6" i="9"/>
  <c r="E5" i="9"/>
  <c r="E4" i="9"/>
  <c r="E3" i="9"/>
  <c r="E29" i="6"/>
  <c r="E51" i="6"/>
  <c r="E51" i="7"/>
  <c r="E14" i="1"/>
  <c r="E4" i="1"/>
  <c r="E5" i="1"/>
  <c r="E6" i="1"/>
  <c r="E7" i="1"/>
  <c r="E12" i="1"/>
  <c r="E13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" i="1"/>
  <c r="E43" i="7"/>
  <c r="D43" i="8"/>
  <c r="D42" i="8"/>
  <c r="E51" i="8"/>
  <c r="D24" i="8"/>
  <c r="D33" i="8"/>
  <c r="D34" i="8"/>
  <c r="D54" i="8"/>
  <c r="D55" i="8"/>
  <c r="D56" i="8"/>
  <c r="D57" i="8"/>
  <c r="D35" i="8"/>
  <c r="D36" i="8"/>
  <c r="D37" i="8"/>
  <c r="D38" i="8"/>
  <c r="D44" i="8"/>
  <c r="D45" i="8"/>
  <c r="D47" i="8"/>
  <c r="D40" i="8"/>
  <c r="D41" i="8"/>
  <c r="D48" i="8"/>
  <c r="D49" i="8"/>
  <c r="D50" i="8"/>
  <c r="D2" i="8"/>
  <c r="D23" i="8"/>
  <c r="E36" i="7"/>
  <c r="E23" i="7"/>
  <c r="E24" i="7"/>
  <c r="E45" i="7"/>
  <c r="E47" i="7"/>
  <c r="E40" i="7"/>
  <c r="E41" i="7"/>
  <c r="E48" i="7"/>
  <c r="E49" i="7"/>
  <c r="E50" i="7"/>
  <c r="E42" i="7"/>
  <c r="E44" i="7"/>
  <c r="E33" i="7"/>
  <c r="E34" i="7"/>
  <c r="E54" i="7"/>
  <c r="E55" i="7"/>
  <c r="E56" i="7"/>
  <c r="E57" i="7"/>
  <c r="E35" i="7"/>
  <c r="E37" i="7"/>
  <c r="E10" i="7"/>
</calcChain>
</file>

<file path=xl/sharedStrings.xml><?xml version="1.0" encoding="utf-8"?>
<sst xmlns="http://schemas.openxmlformats.org/spreadsheetml/2006/main" count="1038" uniqueCount="224">
  <si>
    <t>Estimated time to complete the task</t>
  </si>
  <si>
    <t>Property Maintenance</t>
  </si>
  <si>
    <t>Notes</t>
  </si>
  <si>
    <t>Plus cost of materials</t>
  </si>
  <si>
    <t>Key safe box</t>
  </si>
  <si>
    <t>Smoke Detector</t>
  </si>
  <si>
    <t>Site specific. Minimum booking 1.5 hours</t>
  </si>
  <si>
    <t>Rubber ramps</t>
  </si>
  <si>
    <t>Timber ramps</t>
  </si>
  <si>
    <t>0.5 hours. Minimum booking 1.5 hours</t>
  </si>
  <si>
    <t>Gardening</t>
  </si>
  <si>
    <t>Plus tip fees and $20 per green waste bag</t>
  </si>
  <si>
    <t>General cleaning</t>
  </si>
  <si>
    <t>Plus rubbish removal $250 per trailer/bus</t>
  </si>
  <si>
    <t>Unsanitary cleaning</t>
  </si>
  <si>
    <t>Windows</t>
  </si>
  <si>
    <t>Example for a 3 bedroom home:
external only 3hrs
external and internal 5hrs
If two storey allow 8hrs and always exclude outside of above-ground floors.
Allow additional time for:
French windows plus 1.5hrs
Fly screens 1hr
External security shutters 1.5hrs
Excessively dirty 1.5hrs</t>
  </si>
  <si>
    <t>Carpet cleaning - small machine</t>
  </si>
  <si>
    <t>Site specific. Minimum booking 2 hours
Allow +1hr for cleaning of machine</t>
  </si>
  <si>
    <t>The small machine is only for very small areas and would only be used for one rug, one room, studio flat, etc.</t>
  </si>
  <si>
    <t>Carpet cleaning - big machine</t>
  </si>
  <si>
    <t>A 3 bedroom house with lounge room would normally take 2 people x 4 hours, plus 1hr of cleaning the machine</t>
  </si>
  <si>
    <t>Most commonly used. Need two people at $65 plus GST per person, hence the $130 hourly rate</t>
  </si>
  <si>
    <t>Gutters - single storey home</t>
  </si>
  <si>
    <t>Add $80 if gutters have gutter guard</t>
  </si>
  <si>
    <t>Gutters - double storey home</t>
  </si>
  <si>
    <t>Plumbing - call out fee</t>
  </si>
  <si>
    <t>Call out fee includes 30 mins of labour</t>
  </si>
  <si>
    <t>Plumbing - hourly rate</t>
  </si>
  <si>
    <t>Electrical - call out fee</t>
  </si>
  <si>
    <t>Electrical - hourly rate</t>
  </si>
  <si>
    <t>Saturday work</t>
  </si>
  <si>
    <t>Add +50% to all rates</t>
  </si>
  <si>
    <t>Sunday Work</t>
  </si>
  <si>
    <t>Add +75% to all rates</t>
  </si>
  <si>
    <t>8m Skip bin / trailer</t>
  </si>
  <si>
    <t>6m Skip bin / trailer</t>
  </si>
  <si>
    <t>12m Skip bin / trailer</t>
  </si>
  <si>
    <t>16m Skip bin / trailer</t>
  </si>
  <si>
    <t>23m Skip bin / trailer</t>
  </si>
  <si>
    <t>Van load</t>
  </si>
  <si>
    <t>Trailer load 6 cubic metres - tipper</t>
  </si>
  <si>
    <t>Single mattress</t>
  </si>
  <si>
    <t>Double matress</t>
  </si>
  <si>
    <t>Green waste</t>
  </si>
  <si>
    <t>Service / item</t>
  </si>
  <si>
    <t>Hour</t>
  </si>
  <si>
    <t>Unit</t>
  </si>
  <si>
    <t>Bannister rail - 2 steps</t>
  </si>
  <si>
    <t>Bannister rail - 3 steps</t>
  </si>
  <si>
    <t>Combo grab/towel rail (HRI Industries)</t>
  </si>
  <si>
    <t>Supply and installed</t>
  </si>
  <si>
    <t>Rate Ex. GST</t>
  </si>
  <si>
    <t>Code</t>
  </si>
  <si>
    <t>300mm Canterbury Concepts fixed length Aluminium tube, 32mm, powdercoated beige or white</t>
  </si>
  <si>
    <t>GR0300 + GR01T</t>
  </si>
  <si>
    <t>450mm Canterbury Concepts fixed length Aluminium tube, 32mm, powdercoated beige or white</t>
  </si>
  <si>
    <t>GR0450 + GR01T</t>
  </si>
  <si>
    <t>600mm Canterbury Concepts fixed length Aluminium tube, 32mm, powdercoated beige or white</t>
  </si>
  <si>
    <t>GR0600 + GR01T</t>
  </si>
  <si>
    <t>750mm Canterbury Concepts fixed length Aluminium tube, 32mm, powdercoated beige or white</t>
  </si>
  <si>
    <t>Not available in this length</t>
  </si>
  <si>
    <t>900mm Canterbury Concepts fixed length Aluminium tube, 32mm, powdercoated beige or white</t>
  </si>
  <si>
    <t>GR0900 + GR01T</t>
  </si>
  <si>
    <t>1200mm Canterbury Concepts fixed length Aluminium tube, 32mm, powdercoated beige or white</t>
  </si>
  <si>
    <t>GR01200 + GR01T</t>
  </si>
  <si>
    <t>300mm Canterbury Concepts stainless steel grabrail, satin finish, fixings</t>
  </si>
  <si>
    <t>GR0SS300</t>
  </si>
  <si>
    <t>450mm Canterbury Concepts stainless steel grabrail, satin finish, fixings</t>
  </si>
  <si>
    <t>600mm Canterbury Concepts stainless steel grabrail, satin finish, fixings</t>
  </si>
  <si>
    <t>750mm Canterbury Concepts stainless steel grabrail, satin finish, fixings</t>
  </si>
  <si>
    <t>900mm Canterbury Concepts stainless steel grabrail, satin finish, fixings</t>
  </si>
  <si>
    <t>1200mm Canterbury Concepts stainless steel grabrail, satin finish, fixings</t>
  </si>
  <si>
    <t>GR0SS450</t>
  </si>
  <si>
    <t>GR0SS600</t>
  </si>
  <si>
    <t>GR0SS750</t>
  </si>
  <si>
    <t>GR0SS900</t>
  </si>
  <si>
    <t>GR0SS1200</t>
  </si>
  <si>
    <t>Replace shower rose to HH - Handset (ad. spray), 2M hose, incl. fittings</t>
  </si>
  <si>
    <t>HHA2</t>
  </si>
  <si>
    <t>Keep shower rose and add HH</t>
  </si>
  <si>
    <t>as per above plus shower cock</t>
  </si>
  <si>
    <t>1/4 turn lever taps classic style - top assembly</t>
  </si>
  <si>
    <t>1/4 turn lever taps + spout contemporary style - top assembly</t>
  </si>
  <si>
    <t>1/4 turn lever taps classic style - wall mount chrome</t>
  </si>
  <si>
    <t>1/4 turn lever taps + spout contemporary style - wall mount chrome</t>
  </si>
  <si>
    <t>0098119</t>
  </si>
  <si>
    <t>0098118</t>
  </si>
  <si>
    <t>Category</t>
  </si>
  <si>
    <t>Vertical sliding rail, hose and head</t>
  </si>
  <si>
    <t>5003168</t>
  </si>
  <si>
    <t>Shower curtain - weighted kit (wall bracket, hooks, ceiling support and joiners). White</t>
  </si>
  <si>
    <t>Shower curtain weighted</t>
  </si>
  <si>
    <t>Price depends on size, min $31.90 max $65</t>
  </si>
  <si>
    <t>Smoke detector Living room / Bedroom</t>
  </si>
  <si>
    <t>Family First Photoelectric smoke alarm with test button</t>
  </si>
  <si>
    <t>Smoke detector Kitchen</t>
  </si>
  <si>
    <t>Smoke alarm quell - 10 yrs battery life (sealed)</t>
  </si>
  <si>
    <t>Batteries 9V</t>
  </si>
  <si>
    <t>I/N 0011876</t>
  </si>
  <si>
    <t>Arlec Alkaline 9V Battery - 1 pack</t>
  </si>
  <si>
    <t>I/N 0098121</t>
  </si>
  <si>
    <t>I/N 0094431</t>
  </si>
  <si>
    <t>I/N 0094432</t>
  </si>
  <si>
    <t>I/N 4211437</t>
  </si>
  <si>
    <t>Lift off safety hinge kit</t>
  </si>
  <si>
    <t>Ross safety hinge (only use when specified by OT)</t>
  </si>
  <si>
    <t>Lift off hinge</t>
  </si>
  <si>
    <t>I/N 3961716</t>
  </si>
  <si>
    <t>48mm non slip tape - black</t>
  </si>
  <si>
    <t>48mm non slip tape - yellow</t>
  </si>
  <si>
    <t>48mm non slip tape - white</t>
  </si>
  <si>
    <t>Croc Grip 5m x 48mm anti slip tape</t>
  </si>
  <si>
    <t>Magnetic door stop chrome</t>
  </si>
  <si>
    <t>I/N 4061784</t>
  </si>
  <si>
    <t>In brass, black and white (same price)</t>
  </si>
  <si>
    <t>NA</t>
  </si>
  <si>
    <t>Price depends on size, consult supplier</t>
  </si>
  <si>
    <t>Price Ex. GST</t>
  </si>
  <si>
    <t>Price Inc. GST</t>
  </si>
  <si>
    <t>1.5 hours</t>
  </si>
  <si>
    <t>Travel past Berwick (from Melbourne)</t>
  </si>
  <si>
    <t>Add additional 1.5 hours in the quote</t>
  </si>
  <si>
    <t>Travel past Frankston (from Melbourne)</t>
  </si>
  <si>
    <t>Travel past Croydon (from Melbourne)</t>
  </si>
  <si>
    <t>Travel past Lilydale (from Melbourne)</t>
  </si>
  <si>
    <t>Add additional 2.5 hours in the quote and refer Peter for review</t>
  </si>
  <si>
    <t>SSC19/1</t>
  </si>
  <si>
    <t>750mm Sliding rail + hand shower (HRI Industries)</t>
  </si>
  <si>
    <t>3 hours</t>
  </si>
  <si>
    <t>1 hour</t>
  </si>
  <si>
    <t>0.75 hours. Minimum booking 1.5 hours</t>
  </si>
  <si>
    <t>Grab rails</t>
  </si>
  <si>
    <t>4 to 5 hours</t>
  </si>
  <si>
    <t>Swiss GriP Non-Slip Coatings</t>
  </si>
  <si>
    <t>Non slip coating to shower floor</t>
  </si>
  <si>
    <t>When sending out Monash quotes, always copy in the end client</t>
  </si>
  <si>
    <t xml:space="preserve">Pole holder for Magnetic Catch </t>
  </si>
  <si>
    <r>
      <t xml:space="preserve">Remember </t>
    </r>
    <r>
      <rPr>
        <sz val="13"/>
        <color rgb="FFFF0000"/>
        <rFont val="Helvetica Neue"/>
        <family val="2"/>
      </rPr>
      <t>UAW East</t>
    </r>
    <r>
      <rPr>
        <sz val="13"/>
        <color theme="1"/>
        <rFont val="Helvetica Neue"/>
        <family val="2"/>
      </rPr>
      <t xml:space="preserve"> needs to know hours (travel and working hours). </t>
    </r>
    <r>
      <rPr>
        <sz val="13"/>
        <color rgb="FFFF0000"/>
        <rFont val="Helvetica Neue"/>
        <family val="2"/>
      </rPr>
      <t>Other UAW don't</t>
    </r>
  </si>
  <si>
    <t>GST always set as "NONE" in SM8</t>
  </si>
  <si>
    <t>The hourly rate is set in the job description (around $18ph)</t>
  </si>
  <si>
    <t>Oven cleaning</t>
  </si>
  <si>
    <t>Minimum 2 hours booking</t>
  </si>
  <si>
    <t>Site specific. Minimum booking 2 hours</t>
  </si>
  <si>
    <t>180 degrees bend: $105 +GST each
Powder coating: Add 20% cost</t>
  </si>
  <si>
    <t>181 degrees bend: $105 +GST each
Powder coating: Add 20% cost</t>
  </si>
  <si>
    <t>Bannister rail - 1 step, wall to floor</t>
  </si>
  <si>
    <t>2 hours</t>
  </si>
  <si>
    <t>For Monash CC</t>
  </si>
  <si>
    <t>🧹 Standard rates - Cleaning</t>
  </si>
  <si>
    <t>🛠️ Standard rates - Property Maintenance</t>
  </si>
  <si>
    <t>🔧 Standard rates - Plumbing</t>
  </si>
  <si>
    <t>⚡️ Standard rates - Electrical</t>
  </si>
  <si>
    <t>📆 Standard rates - Weekend work</t>
  </si>
  <si>
    <t>🚛 Skip bin and trailer rates</t>
  </si>
  <si>
    <t>🛠️ Bannister rail</t>
  </si>
  <si>
    <t>🛠️ Stainless Steel Grabrail</t>
  </si>
  <si>
    <t>🛠️ Aluminium Grabrail, powder coated</t>
  </si>
  <si>
    <t>🚿 Shower parts</t>
  </si>
  <si>
    <t>🔧 Plumbing</t>
  </si>
  <si>
    <t>🧯 Fire Safety</t>
  </si>
  <si>
    <t>🚪 Door Components</t>
  </si>
  <si>
    <t>🥾 Anti Slip Solutions</t>
  </si>
  <si>
    <t>🛻 Travel</t>
  </si>
  <si>
    <t>📝 Notes</t>
  </si>
  <si>
    <t>Timber infill</t>
  </si>
  <si>
    <t>🛠️ Stainless Steel Grabrail (narrow flange)</t>
  </si>
  <si>
    <t>300mm HRI Narrow flange grabrail</t>
  </si>
  <si>
    <t>NF8</t>
  </si>
  <si>
    <t>450mm HRI Narrow flange grabrail</t>
  </si>
  <si>
    <t>NF10</t>
  </si>
  <si>
    <t>600mm HRI Narrow flange grabrail</t>
  </si>
  <si>
    <t>NF11</t>
  </si>
  <si>
    <t>GR01SL</t>
  </si>
  <si>
    <t>Canterbury Concept Slimline Endset (white or beige)</t>
  </si>
  <si>
    <t>FUT300</t>
  </si>
  <si>
    <t>300mm Canterbury Concept Slimline tube (white or beige, ripple finish)</t>
  </si>
  <si>
    <t>600mm Canterbury Concept Slimline tube (white or beige, ripple finish)</t>
  </si>
  <si>
    <t>FUT600</t>
  </si>
  <si>
    <t>Other sizes available (450, 600, 1200)</t>
  </si>
  <si>
    <t>Other sizes available (450, 750, 900, 1200)</t>
  </si>
  <si>
    <t>🛻 Travel (Cleaning)</t>
  </si>
  <si>
    <t>🛻 Travel (Tradesperson)</t>
  </si>
  <si>
    <t>Torquay</t>
  </si>
  <si>
    <t>Ocean Grove/Portarlington</t>
  </si>
  <si>
    <t>Anglesea</t>
  </si>
  <si>
    <t>Aireys Inlet</t>
  </si>
  <si>
    <t>Lorne</t>
  </si>
  <si>
    <t>Colac</t>
  </si>
  <si>
    <t>Apollo Bay</t>
  </si>
  <si>
    <t>From Geelong</t>
  </si>
  <si>
    <t>Industrial cleaning</t>
  </si>
  <si>
    <t>🏥 Peninsula Health rates</t>
  </si>
  <si>
    <t>Dy-Mark 1L Clear TreadRite</t>
  </si>
  <si>
    <t>Non slip paint (IAM Standard)</t>
  </si>
  <si>
    <t>I/N: 1560347</t>
  </si>
  <si>
    <t>Non slip paint (CSV Standard)</t>
  </si>
  <si>
    <t>9314823081735</t>
  </si>
  <si>
    <t>Norglass slip resistant paving paint (marine grade)</t>
  </si>
  <si>
    <t>300mm HRI Satin Stainless Steel Narrow Flange Offset Grab Rail</t>
  </si>
  <si>
    <t>450mm HRI Satin Stainless Steel Narrow Flange Offset Grab Rail</t>
  </si>
  <si>
    <t>560mm HRI Satin Stainless Steel Narrow Flange Offset Grab Rail</t>
  </si>
  <si>
    <t>HRI Underslung Sliding Bracket - Narrow Flange</t>
  </si>
  <si>
    <t>EZ21</t>
  </si>
  <si>
    <t xml:space="preserve">SSNF300 </t>
  </si>
  <si>
    <t xml:space="preserve">SSNF450 </t>
  </si>
  <si>
    <t xml:space="preserve">SSNF560 </t>
  </si>
  <si>
    <t>600mm HRI Satin Stainless Steel Narrow Flange Offset Grab Rail</t>
  </si>
  <si>
    <t>750mm HRI Satin Stainless Steel Narrow Flange Offset Grab Rail</t>
  </si>
  <si>
    <t>900mm HRI Satin Stainless Steel Narrow Flange Offset Grab Rail</t>
  </si>
  <si>
    <t>1200mm HRI Satin Stainless Steel Narrow Flange Offset Grab Rail</t>
  </si>
  <si>
    <t>NF12</t>
  </si>
  <si>
    <t>NF13</t>
  </si>
  <si>
    <t>NF14</t>
  </si>
  <si>
    <t>Support at Home guidelins changes</t>
  </si>
  <si>
    <t>IAM and CSV will no longer offer plumbing or electrical call outs, emergency repairs or general repairs.
The only services provided are:
- Bidets
- Lever tapware
- Lighting modifications
- Additional power points or switch relocations</t>
  </si>
  <si>
    <t>Evekare 1.5m chrome hand shower on 900mm grab rail</t>
  </si>
  <si>
    <t>👷 Rates per hour</t>
  </si>
  <si>
    <t>Unless otherwise noted on job request. Per hour, per person</t>
  </si>
  <si>
    <t>Gutter Clean</t>
  </si>
  <si>
    <t>Green Clean</t>
  </si>
  <si>
    <t>Spring Clean</t>
  </si>
  <si>
    <t>Home Maintenance: Change Smoke Alarm Batteries &amp; Other Tasks</t>
  </si>
  <si>
    <t>Home Modifications: Install Smoke Alarms, Ramps, Rails, Platform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</si>
</sst>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theme="1"/>
      <name val="Helvetica Neue"/>
      <family val="2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3"/>
      <color rgb="FFFF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Font="1" applyFill="1"/>
    <xf numFmtId="44" fontId="0" fillId="0" borderId="0" xfId="1" applyFont="1"/>
    <xf numFmtId="0" fontId="0" fillId="0" borderId="0" xfId="0" applyAlignment="1">
      <alignment wrapText="1"/>
    </xf>
    <xf numFmtId="0" fontId="2" fillId="2" borderId="0" xfId="0" applyFont="1" applyFill="1" applyAlignment="1">
      <alignment wrapText="1"/>
    </xf>
    <xf numFmtId="42" fontId="0" fillId="0" borderId="0" xfId="1" applyNumberFormat="1" applyFont="1" applyAlignment="1">
      <alignment wrapText="1"/>
    </xf>
    <xf numFmtId="9" fontId="0" fillId="0" borderId="0" xfId="1" applyNumberFormat="1" applyFont="1" applyAlignment="1">
      <alignment wrapText="1"/>
    </xf>
    <xf numFmtId="44" fontId="0" fillId="0" borderId="0" xfId="1" applyFont="1" applyAlignment="1">
      <alignment wrapText="1"/>
    </xf>
    <xf numFmtId="0" fontId="3" fillId="0" borderId="0" xfId="0" applyFont="1" applyAlignment="1">
      <alignment wrapText="1"/>
    </xf>
    <xf numFmtId="44" fontId="3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49" fontId="3" fillId="0" borderId="0" xfId="0" applyNumberFormat="1" applyFont="1" applyAlignment="1">
      <alignment wrapText="1"/>
    </xf>
    <xf numFmtId="49" fontId="2" fillId="2" borderId="0" xfId="0" applyNumberFormat="1" applyFont="1" applyFill="1" applyAlignment="1">
      <alignment wrapText="1"/>
    </xf>
    <xf numFmtId="0" fontId="4" fillId="0" borderId="0" xfId="0" applyFont="1"/>
    <xf numFmtId="44" fontId="0" fillId="0" borderId="0" xfId="1" applyFont="1" applyFill="1" applyAlignment="1">
      <alignment wrapText="1"/>
    </xf>
    <xf numFmtId="0" fontId="5" fillId="0" borderId="0" xfId="0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98167-2C48-424A-90D5-8CAD2C3999BB}">
  <dimension ref="A1:H36"/>
  <sheetViews>
    <sheetView zoomScaleNormal="100" workbookViewId="0">
      <pane ySplit="1" topLeftCell="A2" activePane="bottomLeft" state="frozen"/>
      <selection pane="bottomLeft" activeCell="B5" sqref="B5"/>
    </sheetView>
  </sheetViews>
  <sheetFormatPr baseColWidth="10" defaultRowHeight="16" x14ac:dyDescent="0.2"/>
  <cols>
    <col min="1" max="1" width="28" style="3" bestFit="1" customWidth="1"/>
    <col min="2" max="2" width="36" style="3" customWidth="1"/>
    <col min="3" max="3" width="10.83203125" style="10" customWidth="1"/>
    <col min="4" max="4" width="11.83203125" style="3" bestFit="1" customWidth="1"/>
    <col min="5" max="5" width="12.5" bestFit="1" customWidth="1"/>
    <col min="6" max="6" width="5" style="3" bestFit="1" customWidth="1"/>
    <col min="7" max="7" width="36.1640625" style="3" bestFit="1" customWidth="1"/>
    <col min="8" max="8" width="35.5" style="3" bestFit="1" customWidth="1"/>
  </cols>
  <sheetData>
    <row r="1" spans="1:8" ht="17" x14ac:dyDescent="0.2">
      <c r="A1" s="4" t="s">
        <v>45</v>
      </c>
      <c r="B1" s="4" t="s">
        <v>88</v>
      </c>
      <c r="C1" s="12" t="s">
        <v>53</v>
      </c>
      <c r="D1" s="4" t="s">
        <v>52</v>
      </c>
      <c r="E1" s="1" t="s">
        <v>119</v>
      </c>
      <c r="F1" s="4" t="s">
        <v>47</v>
      </c>
      <c r="G1" s="4" t="s">
        <v>2</v>
      </c>
      <c r="H1" s="4" t="s">
        <v>0</v>
      </c>
    </row>
    <row r="2" spans="1:8" ht="34" x14ac:dyDescent="0.2">
      <c r="A2" s="3" t="s">
        <v>1</v>
      </c>
      <c r="B2" s="3" t="s">
        <v>150</v>
      </c>
      <c r="D2" s="5">
        <v>95</v>
      </c>
      <c r="E2" s="7">
        <v>104.5</v>
      </c>
      <c r="F2" s="3" t="s">
        <v>46</v>
      </c>
      <c r="G2" s="3" t="s">
        <v>3</v>
      </c>
      <c r="H2" s="3" t="s">
        <v>6</v>
      </c>
    </row>
    <row r="3" spans="1:8" ht="34" x14ac:dyDescent="0.2">
      <c r="A3" s="3" t="s">
        <v>4</v>
      </c>
      <c r="B3" s="3" t="s">
        <v>150</v>
      </c>
      <c r="D3" s="5">
        <v>195</v>
      </c>
      <c r="E3" s="7">
        <f>D3*1.1</f>
        <v>214.50000000000003</v>
      </c>
      <c r="F3" s="3">
        <v>1</v>
      </c>
      <c r="G3" s="3" t="s">
        <v>51</v>
      </c>
      <c r="H3" s="3" t="s">
        <v>131</v>
      </c>
    </row>
    <row r="4" spans="1:8" ht="34" x14ac:dyDescent="0.2">
      <c r="A4" s="3" t="s">
        <v>5</v>
      </c>
      <c r="B4" s="3" t="s">
        <v>150</v>
      </c>
      <c r="D4" s="5">
        <v>195</v>
      </c>
      <c r="E4" s="7">
        <f t="shared" ref="E4:E36" si="0">D4*1.1</f>
        <v>214.50000000000003</v>
      </c>
      <c r="F4" s="3">
        <v>1</v>
      </c>
      <c r="G4" s="3" t="s">
        <v>51</v>
      </c>
      <c r="H4" s="3" t="s">
        <v>9</v>
      </c>
    </row>
    <row r="5" spans="1:8" ht="34" x14ac:dyDescent="0.2">
      <c r="A5" s="3" t="s">
        <v>132</v>
      </c>
      <c r="B5" s="3" t="s">
        <v>150</v>
      </c>
      <c r="D5" s="5">
        <v>95</v>
      </c>
      <c r="E5" s="7">
        <f t="shared" si="0"/>
        <v>104.50000000000001</v>
      </c>
      <c r="F5" s="3" t="s">
        <v>46</v>
      </c>
      <c r="G5" s="3" t="s">
        <v>3</v>
      </c>
      <c r="H5" s="3" t="s">
        <v>9</v>
      </c>
    </row>
    <row r="6" spans="1:8" ht="34" x14ac:dyDescent="0.2">
      <c r="A6" s="3" t="s">
        <v>7</v>
      </c>
      <c r="B6" s="3" t="s">
        <v>150</v>
      </c>
      <c r="D6" s="5">
        <v>95</v>
      </c>
      <c r="E6" s="7">
        <f t="shared" si="0"/>
        <v>104.50000000000001</v>
      </c>
      <c r="F6" s="3" t="s">
        <v>46</v>
      </c>
      <c r="G6" s="3" t="s">
        <v>3</v>
      </c>
      <c r="H6" s="3" t="s">
        <v>9</v>
      </c>
    </row>
    <row r="7" spans="1:8" ht="34" x14ac:dyDescent="0.2">
      <c r="A7" s="3" t="s">
        <v>8</v>
      </c>
      <c r="B7" s="3" t="s">
        <v>150</v>
      </c>
      <c r="D7" s="5">
        <v>95</v>
      </c>
      <c r="E7" s="7">
        <f t="shared" si="0"/>
        <v>104.50000000000001</v>
      </c>
      <c r="F7" s="3" t="s">
        <v>46</v>
      </c>
      <c r="G7" s="3" t="s">
        <v>3</v>
      </c>
      <c r="H7" s="3" t="s">
        <v>6</v>
      </c>
    </row>
    <row r="8" spans="1:8" ht="34" x14ac:dyDescent="0.2">
      <c r="A8" s="3" t="s">
        <v>121</v>
      </c>
      <c r="B8" s="3" t="s">
        <v>163</v>
      </c>
      <c r="D8" s="7"/>
      <c r="E8" s="7"/>
      <c r="F8" s="3">
        <v>1</v>
      </c>
      <c r="G8" s="3" t="s">
        <v>122</v>
      </c>
      <c r="H8"/>
    </row>
    <row r="9" spans="1:8" ht="34" x14ac:dyDescent="0.2">
      <c r="A9" s="3" t="s">
        <v>123</v>
      </c>
      <c r="B9" s="3" t="s">
        <v>163</v>
      </c>
      <c r="D9" s="7"/>
      <c r="E9" s="7"/>
      <c r="F9" s="3">
        <v>1</v>
      </c>
      <c r="G9" s="3" t="s">
        <v>122</v>
      </c>
      <c r="H9"/>
    </row>
    <row r="10" spans="1:8" ht="34" x14ac:dyDescent="0.2">
      <c r="A10" s="8" t="s">
        <v>124</v>
      </c>
      <c r="B10" s="3" t="s">
        <v>163</v>
      </c>
      <c r="C10" s="11"/>
      <c r="D10" s="9"/>
      <c r="E10" s="9"/>
      <c r="F10" s="8">
        <v>1</v>
      </c>
      <c r="G10" s="8" t="s">
        <v>122</v>
      </c>
      <c r="H10"/>
    </row>
    <row r="11" spans="1:8" ht="34" x14ac:dyDescent="0.2">
      <c r="A11" s="8" t="s">
        <v>125</v>
      </c>
      <c r="B11" s="3" t="s">
        <v>163</v>
      </c>
      <c r="C11" s="11"/>
      <c r="D11" s="9"/>
      <c r="E11" s="9"/>
      <c r="F11" s="8">
        <v>1</v>
      </c>
      <c r="G11" s="8" t="s">
        <v>126</v>
      </c>
      <c r="H11"/>
    </row>
    <row r="12" spans="1:8" ht="17" x14ac:dyDescent="0.2">
      <c r="A12" s="3" t="s">
        <v>10</v>
      </c>
      <c r="B12" s="3" t="s">
        <v>149</v>
      </c>
      <c r="D12" s="5">
        <v>75</v>
      </c>
      <c r="E12" s="7">
        <f t="shared" si="0"/>
        <v>82.5</v>
      </c>
      <c r="F12" s="3" t="s">
        <v>46</v>
      </c>
      <c r="G12" s="3" t="s">
        <v>11</v>
      </c>
      <c r="H12" s="3" t="s">
        <v>6</v>
      </c>
    </row>
    <row r="13" spans="1:8" ht="17" x14ac:dyDescent="0.2">
      <c r="A13" s="3" t="s">
        <v>12</v>
      </c>
      <c r="B13" s="3" t="s">
        <v>149</v>
      </c>
      <c r="D13" s="5">
        <v>75</v>
      </c>
      <c r="E13" s="7">
        <f t="shared" si="0"/>
        <v>82.5</v>
      </c>
      <c r="F13" s="3" t="s">
        <v>46</v>
      </c>
      <c r="G13" s="3" t="s">
        <v>13</v>
      </c>
      <c r="H13" s="3" t="s">
        <v>6</v>
      </c>
    </row>
    <row r="14" spans="1:8" ht="17" x14ac:dyDescent="0.2">
      <c r="A14" s="3" t="s">
        <v>141</v>
      </c>
      <c r="B14" s="3" t="s">
        <v>149</v>
      </c>
      <c r="D14" s="5">
        <v>95</v>
      </c>
      <c r="E14" s="7">
        <f t="shared" si="0"/>
        <v>104.50000000000001</v>
      </c>
      <c r="F14" s="3" t="s">
        <v>46</v>
      </c>
      <c r="G14" s="3" t="s">
        <v>142</v>
      </c>
      <c r="H14" s="3" t="s">
        <v>143</v>
      </c>
    </row>
    <row r="15" spans="1:8" ht="17" x14ac:dyDescent="0.2">
      <c r="A15" s="3" t="s">
        <v>14</v>
      </c>
      <c r="B15" s="3" t="s">
        <v>149</v>
      </c>
      <c r="D15" s="5">
        <v>95</v>
      </c>
      <c r="E15" s="7">
        <f t="shared" si="0"/>
        <v>104.50000000000001</v>
      </c>
      <c r="F15" s="3" t="s">
        <v>46</v>
      </c>
      <c r="G15" s="3" t="s">
        <v>13</v>
      </c>
      <c r="H15" s="3" t="s">
        <v>6</v>
      </c>
    </row>
    <row r="16" spans="1:8" ht="170" x14ac:dyDescent="0.2">
      <c r="A16" s="3" t="s">
        <v>15</v>
      </c>
      <c r="B16" s="3" t="s">
        <v>149</v>
      </c>
      <c r="D16" s="5">
        <v>85</v>
      </c>
      <c r="E16" s="7">
        <f t="shared" si="0"/>
        <v>93.500000000000014</v>
      </c>
      <c r="F16" s="3" t="s">
        <v>46</v>
      </c>
      <c r="H16" s="3" t="s">
        <v>16</v>
      </c>
    </row>
    <row r="17" spans="1:8" ht="51" x14ac:dyDescent="0.2">
      <c r="A17" s="3" t="s">
        <v>17</v>
      </c>
      <c r="B17" s="3" t="s">
        <v>149</v>
      </c>
      <c r="D17" s="5">
        <v>85</v>
      </c>
      <c r="E17" s="7">
        <f t="shared" si="0"/>
        <v>93.500000000000014</v>
      </c>
      <c r="F17" s="3" t="s">
        <v>46</v>
      </c>
      <c r="G17" s="3" t="s">
        <v>19</v>
      </c>
      <c r="H17" s="3" t="s">
        <v>18</v>
      </c>
    </row>
    <row r="18" spans="1:8" ht="51" x14ac:dyDescent="0.2">
      <c r="A18" s="3" t="s">
        <v>20</v>
      </c>
      <c r="B18" s="3" t="s">
        <v>149</v>
      </c>
      <c r="D18" s="5">
        <v>130</v>
      </c>
      <c r="E18" s="7">
        <f t="shared" si="0"/>
        <v>143</v>
      </c>
      <c r="F18" s="3" t="s">
        <v>46</v>
      </c>
      <c r="G18" s="3" t="s">
        <v>22</v>
      </c>
      <c r="H18" s="3" t="s">
        <v>21</v>
      </c>
    </row>
    <row r="19" spans="1:8" ht="17" x14ac:dyDescent="0.2">
      <c r="A19" s="3" t="s">
        <v>23</v>
      </c>
      <c r="B19" s="3" t="s">
        <v>149</v>
      </c>
      <c r="D19" s="5">
        <v>450</v>
      </c>
      <c r="E19" s="7">
        <f t="shared" si="0"/>
        <v>495.00000000000006</v>
      </c>
      <c r="F19" s="3" t="s">
        <v>47</v>
      </c>
      <c r="G19" s="3" t="s">
        <v>24</v>
      </c>
    </row>
    <row r="20" spans="1:8" ht="17" x14ac:dyDescent="0.2">
      <c r="A20" s="3" t="s">
        <v>25</v>
      </c>
      <c r="B20" s="3" t="s">
        <v>149</v>
      </c>
      <c r="D20" s="5">
        <v>550</v>
      </c>
      <c r="E20" s="7">
        <f t="shared" si="0"/>
        <v>605</v>
      </c>
      <c r="F20" s="3" t="s">
        <v>47</v>
      </c>
      <c r="G20" s="3" t="s">
        <v>24</v>
      </c>
    </row>
    <row r="21" spans="1:8" ht="17" x14ac:dyDescent="0.2">
      <c r="A21" s="3" t="s">
        <v>26</v>
      </c>
      <c r="B21" s="3" t="s">
        <v>151</v>
      </c>
      <c r="D21" s="5">
        <v>280</v>
      </c>
      <c r="E21" s="7">
        <f t="shared" si="0"/>
        <v>308</v>
      </c>
      <c r="F21" s="3" t="s">
        <v>46</v>
      </c>
      <c r="G21" s="3" t="s">
        <v>27</v>
      </c>
    </row>
    <row r="22" spans="1:8" ht="17" x14ac:dyDescent="0.2">
      <c r="A22" s="3" t="s">
        <v>28</v>
      </c>
      <c r="B22" s="3" t="s">
        <v>151</v>
      </c>
      <c r="D22" s="5">
        <v>180</v>
      </c>
      <c r="E22" s="7">
        <f t="shared" si="0"/>
        <v>198.00000000000003</v>
      </c>
      <c r="F22" s="3" t="s">
        <v>46</v>
      </c>
    </row>
    <row r="23" spans="1:8" ht="17" x14ac:dyDescent="0.2">
      <c r="A23" s="3" t="s">
        <v>29</v>
      </c>
      <c r="B23" s="3" t="s">
        <v>152</v>
      </c>
      <c r="D23" s="5">
        <v>280</v>
      </c>
      <c r="E23" s="7">
        <f t="shared" si="0"/>
        <v>308</v>
      </c>
      <c r="F23" s="3" t="s">
        <v>46</v>
      </c>
      <c r="G23" s="3" t="s">
        <v>27</v>
      </c>
    </row>
    <row r="24" spans="1:8" ht="17" x14ac:dyDescent="0.2">
      <c r="A24" s="3" t="s">
        <v>30</v>
      </c>
      <c r="B24" s="3" t="s">
        <v>152</v>
      </c>
      <c r="D24" s="5">
        <v>180</v>
      </c>
      <c r="E24" s="7">
        <f t="shared" si="0"/>
        <v>198.00000000000003</v>
      </c>
      <c r="F24" s="3" t="s">
        <v>46</v>
      </c>
    </row>
    <row r="25" spans="1:8" ht="17" x14ac:dyDescent="0.2">
      <c r="A25" s="3" t="s">
        <v>31</v>
      </c>
      <c r="B25" s="3" t="s">
        <v>153</v>
      </c>
      <c r="D25" s="6"/>
      <c r="E25" s="7">
        <f t="shared" si="0"/>
        <v>0</v>
      </c>
      <c r="F25" s="3" t="s">
        <v>46</v>
      </c>
      <c r="G25" s="3" t="s">
        <v>32</v>
      </c>
    </row>
    <row r="26" spans="1:8" ht="17" x14ac:dyDescent="0.2">
      <c r="A26" s="3" t="s">
        <v>33</v>
      </c>
      <c r="B26" s="3" t="s">
        <v>153</v>
      </c>
      <c r="D26" s="5"/>
      <c r="E26" s="7">
        <f t="shared" si="0"/>
        <v>0</v>
      </c>
      <c r="F26" s="3" t="s">
        <v>46</v>
      </c>
      <c r="G26" s="3" t="s">
        <v>34</v>
      </c>
    </row>
    <row r="27" spans="1:8" ht="17" x14ac:dyDescent="0.2">
      <c r="A27" s="3" t="s">
        <v>36</v>
      </c>
      <c r="B27" s="3" t="s">
        <v>154</v>
      </c>
      <c r="D27" s="5">
        <v>950</v>
      </c>
      <c r="E27" s="7">
        <f t="shared" si="0"/>
        <v>1045</v>
      </c>
      <c r="F27" s="3">
        <v>1</v>
      </c>
    </row>
    <row r="28" spans="1:8" ht="17" x14ac:dyDescent="0.2">
      <c r="A28" s="3" t="s">
        <v>35</v>
      </c>
      <c r="B28" s="3" t="s">
        <v>154</v>
      </c>
      <c r="D28" s="5">
        <v>1100</v>
      </c>
      <c r="E28" s="7">
        <f t="shared" si="0"/>
        <v>1210</v>
      </c>
      <c r="F28" s="3">
        <v>1</v>
      </c>
    </row>
    <row r="29" spans="1:8" ht="17" x14ac:dyDescent="0.2">
      <c r="A29" s="3" t="s">
        <v>37</v>
      </c>
      <c r="B29" s="3" t="s">
        <v>154</v>
      </c>
      <c r="D29" s="5">
        <v>1200</v>
      </c>
      <c r="E29" s="7">
        <f t="shared" si="0"/>
        <v>1320</v>
      </c>
      <c r="F29" s="3">
        <v>1</v>
      </c>
    </row>
    <row r="30" spans="1:8" ht="17" x14ac:dyDescent="0.2">
      <c r="A30" s="3" t="s">
        <v>38</v>
      </c>
      <c r="B30" s="3" t="s">
        <v>154</v>
      </c>
      <c r="D30" s="5">
        <v>1250</v>
      </c>
      <c r="E30" s="7">
        <f t="shared" si="0"/>
        <v>1375</v>
      </c>
      <c r="F30" s="3">
        <v>1</v>
      </c>
    </row>
    <row r="31" spans="1:8" ht="17" x14ac:dyDescent="0.2">
      <c r="A31" s="3" t="s">
        <v>39</v>
      </c>
      <c r="B31" s="3" t="s">
        <v>154</v>
      </c>
      <c r="D31" s="5">
        <v>1400</v>
      </c>
      <c r="E31" s="7">
        <f t="shared" si="0"/>
        <v>1540.0000000000002</v>
      </c>
      <c r="F31" s="3">
        <v>1</v>
      </c>
    </row>
    <row r="32" spans="1:8" ht="17" x14ac:dyDescent="0.2">
      <c r="A32" s="3" t="s">
        <v>40</v>
      </c>
      <c r="B32" s="3" t="s">
        <v>154</v>
      </c>
      <c r="D32" s="5">
        <v>250</v>
      </c>
      <c r="E32" s="7">
        <f t="shared" si="0"/>
        <v>275</v>
      </c>
      <c r="F32" s="3">
        <v>1</v>
      </c>
    </row>
    <row r="33" spans="1:6" ht="34" x14ac:dyDescent="0.2">
      <c r="A33" s="3" t="s">
        <v>41</v>
      </c>
      <c r="B33" s="3" t="s">
        <v>154</v>
      </c>
      <c r="D33" s="5">
        <v>350</v>
      </c>
      <c r="E33" s="7">
        <f t="shared" si="0"/>
        <v>385.00000000000006</v>
      </c>
      <c r="F33" s="3">
        <v>1</v>
      </c>
    </row>
    <row r="34" spans="1:6" ht="17" x14ac:dyDescent="0.2">
      <c r="A34" s="3" t="s">
        <v>42</v>
      </c>
      <c r="B34" s="3" t="s">
        <v>154</v>
      </c>
      <c r="D34" s="5">
        <v>60</v>
      </c>
      <c r="E34" s="7">
        <f t="shared" si="0"/>
        <v>66</v>
      </c>
      <c r="F34" s="3">
        <v>1</v>
      </c>
    </row>
    <row r="35" spans="1:6" ht="17" x14ac:dyDescent="0.2">
      <c r="A35" s="3" t="s">
        <v>43</v>
      </c>
      <c r="B35" s="3" t="s">
        <v>154</v>
      </c>
      <c r="D35" s="5">
        <v>120</v>
      </c>
      <c r="E35" s="7">
        <f t="shared" si="0"/>
        <v>132</v>
      </c>
      <c r="F35" s="3">
        <v>1</v>
      </c>
    </row>
    <row r="36" spans="1:6" ht="17" x14ac:dyDescent="0.2">
      <c r="A36" s="3" t="s">
        <v>44</v>
      </c>
      <c r="B36" s="3" t="s">
        <v>154</v>
      </c>
      <c r="D36" s="5">
        <v>250</v>
      </c>
      <c r="E36" s="7">
        <f t="shared" si="0"/>
        <v>275</v>
      </c>
      <c r="F36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96CF7-291E-6748-85F0-7CACA8E1B6DA}">
  <dimension ref="A1:H50"/>
  <sheetViews>
    <sheetView zoomScaleNormal="100" workbookViewId="0">
      <pane ySplit="1" topLeftCell="A2" activePane="bottomLeft" state="frozen"/>
      <selection pane="bottomLeft" activeCell="B3" sqref="B3"/>
    </sheetView>
  </sheetViews>
  <sheetFormatPr baseColWidth="10" defaultRowHeight="16" x14ac:dyDescent="0.2"/>
  <cols>
    <col min="1" max="1" width="28" style="3" bestFit="1" customWidth="1"/>
    <col min="2" max="2" width="36" style="3" customWidth="1"/>
    <col min="3" max="3" width="10.83203125" style="10" customWidth="1"/>
    <col min="4" max="4" width="11.83203125" style="3" bestFit="1" customWidth="1"/>
    <col min="5" max="5" width="12.5" bestFit="1" customWidth="1"/>
    <col min="6" max="6" width="5" style="3" bestFit="1" customWidth="1"/>
    <col min="7" max="7" width="36.1640625" style="3" bestFit="1" customWidth="1"/>
    <col min="8" max="8" width="35.5" style="3" bestFit="1" customWidth="1"/>
  </cols>
  <sheetData>
    <row r="1" spans="1:8" ht="17" x14ac:dyDescent="0.2">
      <c r="A1" s="4" t="s">
        <v>45</v>
      </c>
      <c r="B1" s="4" t="s">
        <v>88</v>
      </c>
      <c r="C1" s="12" t="s">
        <v>53</v>
      </c>
      <c r="D1" s="4" t="s">
        <v>52</v>
      </c>
      <c r="E1" s="1" t="s">
        <v>119</v>
      </c>
      <c r="F1" s="4" t="s">
        <v>47</v>
      </c>
      <c r="G1" s="4" t="s">
        <v>2</v>
      </c>
      <c r="H1" s="4" t="s">
        <v>0</v>
      </c>
    </row>
    <row r="2" spans="1:8" ht="34" x14ac:dyDescent="0.2">
      <c r="A2" s="3" t="s">
        <v>1</v>
      </c>
      <c r="B2" s="3" t="s">
        <v>150</v>
      </c>
      <c r="D2" s="5">
        <v>100</v>
      </c>
      <c r="E2" s="7">
        <v>110</v>
      </c>
      <c r="F2" s="3" t="s">
        <v>46</v>
      </c>
      <c r="G2" s="3" t="s">
        <v>3</v>
      </c>
      <c r="H2" s="3" t="s">
        <v>6</v>
      </c>
    </row>
    <row r="3" spans="1:8" ht="34" x14ac:dyDescent="0.2">
      <c r="A3" s="3" t="s">
        <v>4</v>
      </c>
      <c r="B3" s="3" t="s">
        <v>150</v>
      </c>
      <c r="D3" s="5">
        <v>195</v>
      </c>
      <c r="E3" s="7">
        <f>D3*1.1</f>
        <v>214.50000000000003</v>
      </c>
      <c r="F3" s="3">
        <v>1</v>
      </c>
      <c r="G3" s="3" t="s">
        <v>51</v>
      </c>
      <c r="H3" s="3" t="s">
        <v>131</v>
      </c>
    </row>
    <row r="4" spans="1:8" ht="34" x14ac:dyDescent="0.2">
      <c r="A4" s="3" t="s">
        <v>5</v>
      </c>
      <c r="B4" s="3" t="s">
        <v>150</v>
      </c>
      <c r="D4" s="5">
        <v>195</v>
      </c>
      <c r="E4" s="7">
        <f t="shared" ref="E4:E50" si="0">D4*1.1</f>
        <v>214.50000000000003</v>
      </c>
      <c r="F4" s="3">
        <v>1</v>
      </c>
      <c r="G4" s="3" t="s">
        <v>51</v>
      </c>
      <c r="H4" s="3" t="s">
        <v>9</v>
      </c>
    </row>
    <row r="5" spans="1:8" ht="34" x14ac:dyDescent="0.2">
      <c r="A5" s="3" t="s">
        <v>132</v>
      </c>
      <c r="B5" s="3" t="s">
        <v>150</v>
      </c>
      <c r="D5" s="5">
        <v>95</v>
      </c>
      <c r="E5" s="7">
        <f t="shared" si="0"/>
        <v>104.50000000000001</v>
      </c>
      <c r="F5" s="3" t="s">
        <v>46</v>
      </c>
      <c r="G5" s="3" t="s">
        <v>3</v>
      </c>
      <c r="H5" s="3" t="s">
        <v>9</v>
      </c>
    </row>
    <row r="6" spans="1:8" ht="34" x14ac:dyDescent="0.2">
      <c r="A6" s="3" t="s">
        <v>7</v>
      </c>
      <c r="B6" s="3" t="s">
        <v>150</v>
      </c>
      <c r="D6" s="5">
        <v>95</v>
      </c>
      <c r="E6" s="7">
        <f t="shared" si="0"/>
        <v>104.50000000000001</v>
      </c>
      <c r="F6" s="3" t="s">
        <v>46</v>
      </c>
      <c r="G6" s="3" t="s">
        <v>3</v>
      </c>
      <c r="H6" s="3" t="s">
        <v>9</v>
      </c>
    </row>
    <row r="7" spans="1:8" ht="34" x14ac:dyDescent="0.2">
      <c r="A7" s="3" t="s">
        <v>8</v>
      </c>
      <c r="B7" s="3" t="s">
        <v>150</v>
      </c>
      <c r="D7" s="5">
        <v>95</v>
      </c>
      <c r="E7" s="7">
        <f t="shared" si="0"/>
        <v>104.50000000000001</v>
      </c>
      <c r="F7" s="3" t="s">
        <v>46</v>
      </c>
      <c r="G7" s="3" t="s">
        <v>3</v>
      </c>
      <c r="H7" s="3" t="s">
        <v>6</v>
      </c>
    </row>
    <row r="8" spans="1:8" ht="17" x14ac:dyDescent="0.2">
      <c r="A8" s="3" t="s">
        <v>12</v>
      </c>
      <c r="B8" s="3" t="s">
        <v>192</v>
      </c>
      <c r="D8" s="5">
        <v>60</v>
      </c>
      <c r="E8" s="7">
        <f t="shared" si="0"/>
        <v>66</v>
      </c>
      <c r="F8" s="3" t="s">
        <v>46</v>
      </c>
      <c r="G8" s="3" t="s">
        <v>3</v>
      </c>
      <c r="H8" s="3" t="s">
        <v>143</v>
      </c>
    </row>
    <row r="9" spans="1:8" ht="17" x14ac:dyDescent="0.2">
      <c r="A9" s="3" t="s">
        <v>191</v>
      </c>
      <c r="B9" s="3" t="s">
        <v>192</v>
      </c>
      <c r="D9" s="5">
        <v>90</v>
      </c>
      <c r="E9" s="7">
        <f t="shared" si="0"/>
        <v>99.000000000000014</v>
      </c>
      <c r="F9" s="3" t="s">
        <v>46</v>
      </c>
      <c r="G9" s="3" t="s">
        <v>3</v>
      </c>
      <c r="H9" s="3" t="s">
        <v>143</v>
      </c>
    </row>
    <row r="10" spans="1:8" ht="17" x14ac:dyDescent="0.2">
      <c r="A10" s="3" t="s">
        <v>10</v>
      </c>
      <c r="B10" s="3" t="s">
        <v>192</v>
      </c>
      <c r="D10" s="5">
        <v>70</v>
      </c>
      <c r="E10" s="7">
        <f t="shared" si="0"/>
        <v>77</v>
      </c>
      <c r="F10" s="3" t="s">
        <v>46</v>
      </c>
      <c r="G10" s="3" t="s">
        <v>3</v>
      </c>
      <c r="H10" s="3" t="s">
        <v>143</v>
      </c>
    </row>
    <row r="11" spans="1:8" ht="17" x14ac:dyDescent="0.2">
      <c r="A11" s="3" t="s">
        <v>1</v>
      </c>
      <c r="B11" s="3" t="s">
        <v>192</v>
      </c>
      <c r="D11" s="5">
        <v>90</v>
      </c>
      <c r="E11" s="7">
        <f t="shared" si="0"/>
        <v>99.000000000000014</v>
      </c>
      <c r="F11" s="3" t="s">
        <v>46</v>
      </c>
      <c r="G11" s="3" t="s">
        <v>3</v>
      </c>
      <c r="H11" s="3" t="s">
        <v>143</v>
      </c>
    </row>
    <row r="12" spans="1:8" ht="17" x14ac:dyDescent="0.2">
      <c r="A12" s="3" t="s">
        <v>183</v>
      </c>
      <c r="B12" s="3" t="s">
        <v>181</v>
      </c>
      <c r="D12" s="7">
        <f>E12/1.1</f>
        <v>29.999999999999996</v>
      </c>
      <c r="E12" s="7">
        <v>33</v>
      </c>
      <c r="F12" s="3">
        <v>1</v>
      </c>
      <c r="G12" s="3" t="s">
        <v>190</v>
      </c>
      <c r="H12"/>
    </row>
    <row r="13" spans="1:8" ht="17" x14ac:dyDescent="0.2">
      <c r="A13" s="3" t="s">
        <v>183</v>
      </c>
      <c r="B13" s="3" t="s">
        <v>182</v>
      </c>
      <c r="D13" s="7">
        <f>E13/1.1</f>
        <v>63.636363636363633</v>
      </c>
      <c r="E13" s="7">
        <v>70</v>
      </c>
      <c r="F13" s="3">
        <v>1</v>
      </c>
      <c r="G13" s="3" t="s">
        <v>190</v>
      </c>
      <c r="H13"/>
    </row>
    <row r="14" spans="1:8" ht="17" x14ac:dyDescent="0.2">
      <c r="A14" s="3" t="s">
        <v>184</v>
      </c>
      <c r="B14" s="3" t="s">
        <v>181</v>
      </c>
      <c r="D14" s="7">
        <f t="shared" ref="D14:D25" si="1">E14/1.1</f>
        <v>29.999999999999996</v>
      </c>
      <c r="E14" s="7">
        <v>33</v>
      </c>
      <c r="F14" s="3">
        <v>1</v>
      </c>
      <c r="G14" s="3" t="s">
        <v>190</v>
      </c>
    </row>
    <row r="15" spans="1:8" ht="17" x14ac:dyDescent="0.2">
      <c r="A15" s="3" t="s">
        <v>184</v>
      </c>
      <c r="B15" s="3" t="s">
        <v>182</v>
      </c>
      <c r="D15" s="7">
        <f t="shared" si="1"/>
        <v>63.636363636363633</v>
      </c>
      <c r="E15" s="7">
        <v>70</v>
      </c>
      <c r="F15" s="3">
        <v>1</v>
      </c>
      <c r="G15" s="3" t="s">
        <v>190</v>
      </c>
    </row>
    <row r="16" spans="1:8" ht="17" x14ac:dyDescent="0.2">
      <c r="A16" s="3" t="s">
        <v>185</v>
      </c>
      <c r="B16" s="3" t="s">
        <v>181</v>
      </c>
      <c r="D16" s="7">
        <f t="shared" si="1"/>
        <v>36.36363636363636</v>
      </c>
      <c r="E16" s="7">
        <v>40</v>
      </c>
      <c r="F16" s="3">
        <v>1</v>
      </c>
      <c r="G16" s="3" t="s">
        <v>190</v>
      </c>
    </row>
    <row r="17" spans="1:8" ht="17" x14ac:dyDescent="0.2">
      <c r="A17" s="3" t="s">
        <v>185</v>
      </c>
      <c r="B17" s="3" t="s">
        <v>182</v>
      </c>
      <c r="D17" s="7">
        <f t="shared" si="1"/>
        <v>99.999999999999986</v>
      </c>
      <c r="E17" s="7">
        <v>110</v>
      </c>
      <c r="F17" s="3">
        <v>1</v>
      </c>
      <c r="G17" s="3" t="s">
        <v>190</v>
      </c>
    </row>
    <row r="18" spans="1:8" ht="17" x14ac:dyDescent="0.2">
      <c r="A18" s="3" t="s">
        <v>186</v>
      </c>
      <c r="B18" s="3" t="s">
        <v>181</v>
      </c>
      <c r="D18" s="7">
        <f t="shared" si="1"/>
        <v>40.909090909090907</v>
      </c>
      <c r="E18" s="7">
        <v>45</v>
      </c>
      <c r="F18" s="3">
        <v>1</v>
      </c>
      <c r="G18" s="3" t="s">
        <v>190</v>
      </c>
    </row>
    <row r="19" spans="1:8" ht="17" x14ac:dyDescent="0.2">
      <c r="A19" s="3" t="s">
        <v>186</v>
      </c>
      <c r="B19" s="3" t="s">
        <v>182</v>
      </c>
      <c r="D19" s="7">
        <f t="shared" si="1"/>
        <v>104.54545454545453</v>
      </c>
      <c r="E19" s="7">
        <v>115</v>
      </c>
      <c r="F19" s="3">
        <v>1</v>
      </c>
      <c r="G19" s="3" t="s">
        <v>190</v>
      </c>
    </row>
    <row r="20" spans="1:8" ht="17" x14ac:dyDescent="0.2">
      <c r="A20" s="3" t="s">
        <v>187</v>
      </c>
      <c r="B20" s="3" t="s">
        <v>181</v>
      </c>
      <c r="D20" s="7">
        <f t="shared" si="1"/>
        <v>49.999999999999993</v>
      </c>
      <c r="E20" s="7">
        <v>55</v>
      </c>
      <c r="F20" s="3">
        <v>1</v>
      </c>
      <c r="G20" s="3" t="s">
        <v>190</v>
      </c>
    </row>
    <row r="21" spans="1:8" ht="17" x14ac:dyDescent="0.2">
      <c r="A21" s="3" t="s">
        <v>187</v>
      </c>
      <c r="B21" s="3" t="s">
        <v>182</v>
      </c>
      <c r="D21" s="7">
        <f t="shared" si="1"/>
        <v>113.63636363636363</v>
      </c>
      <c r="E21" s="7">
        <v>125</v>
      </c>
      <c r="F21" s="3">
        <v>1</v>
      </c>
      <c r="G21" s="3" t="s">
        <v>190</v>
      </c>
    </row>
    <row r="22" spans="1:8" ht="17" x14ac:dyDescent="0.2">
      <c r="A22" s="3" t="s">
        <v>188</v>
      </c>
      <c r="B22" s="3" t="s">
        <v>181</v>
      </c>
      <c r="D22" s="7">
        <f t="shared" si="1"/>
        <v>49.999999999999993</v>
      </c>
      <c r="E22" s="7">
        <v>55</v>
      </c>
      <c r="F22" s="3">
        <v>1</v>
      </c>
      <c r="G22" s="3" t="s">
        <v>190</v>
      </c>
    </row>
    <row r="23" spans="1:8" ht="17" x14ac:dyDescent="0.2">
      <c r="A23" s="3" t="s">
        <v>188</v>
      </c>
      <c r="B23" s="3" t="s">
        <v>182</v>
      </c>
      <c r="D23" s="7">
        <f t="shared" si="1"/>
        <v>113.63636363636363</v>
      </c>
      <c r="E23" s="7">
        <v>125</v>
      </c>
      <c r="F23" s="3">
        <v>1</v>
      </c>
      <c r="G23" s="3" t="s">
        <v>190</v>
      </c>
    </row>
    <row r="24" spans="1:8" ht="17" x14ac:dyDescent="0.2">
      <c r="A24" s="3" t="s">
        <v>189</v>
      </c>
      <c r="B24" s="3" t="s">
        <v>181</v>
      </c>
      <c r="D24" s="7">
        <f t="shared" si="1"/>
        <v>68.181818181818173</v>
      </c>
      <c r="E24" s="7">
        <v>75</v>
      </c>
      <c r="F24" s="3">
        <v>1</v>
      </c>
      <c r="G24" s="3" t="s">
        <v>190</v>
      </c>
    </row>
    <row r="25" spans="1:8" ht="17" x14ac:dyDescent="0.2">
      <c r="A25" s="3" t="s">
        <v>189</v>
      </c>
      <c r="B25" s="3" t="s">
        <v>182</v>
      </c>
      <c r="D25" s="7">
        <f t="shared" si="1"/>
        <v>159.09090909090907</v>
      </c>
      <c r="E25" s="7">
        <v>175</v>
      </c>
      <c r="F25" s="3">
        <v>1</v>
      </c>
      <c r="G25" s="3" t="s">
        <v>190</v>
      </c>
    </row>
    <row r="26" spans="1:8" ht="17" x14ac:dyDescent="0.2">
      <c r="A26" s="3" t="s">
        <v>10</v>
      </c>
      <c r="B26" s="3" t="s">
        <v>149</v>
      </c>
      <c r="D26" s="5">
        <v>75</v>
      </c>
      <c r="E26" s="7">
        <f t="shared" si="0"/>
        <v>82.5</v>
      </c>
      <c r="F26" s="3" t="s">
        <v>46</v>
      </c>
      <c r="G26" s="3" t="s">
        <v>11</v>
      </c>
      <c r="H26" s="3" t="s">
        <v>6</v>
      </c>
    </row>
    <row r="27" spans="1:8" ht="17" x14ac:dyDescent="0.2">
      <c r="A27" s="3" t="s">
        <v>12</v>
      </c>
      <c r="B27" s="3" t="s">
        <v>149</v>
      </c>
      <c r="D27" s="5">
        <v>75</v>
      </c>
      <c r="E27" s="7">
        <f t="shared" si="0"/>
        <v>82.5</v>
      </c>
      <c r="F27" s="3" t="s">
        <v>46</v>
      </c>
      <c r="G27" s="3" t="s">
        <v>13</v>
      </c>
      <c r="H27" s="3" t="s">
        <v>6</v>
      </c>
    </row>
    <row r="28" spans="1:8" ht="17" x14ac:dyDescent="0.2">
      <c r="A28" s="3" t="s">
        <v>141</v>
      </c>
      <c r="B28" s="3" t="s">
        <v>149</v>
      </c>
      <c r="D28" s="5">
        <v>95</v>
      </c>
      <c r="E28" s="7">
        <f t="shared" si="0"/>
        <v>104.50000000000001</v>
      </c>
      <c r="F28" s="3" t="s">
        <v>46</v>
      </c>
      <c r="G28" s="3" t="s">
        <v>142</v>
      </c>
      <c r="H28" s="3" t="s">
        <v>143</v>
      </c>
    </row>
    <row r="29" spans="1:8" ht="17" x14ac:dyDescent="0.2">
      <c r="A29" s="3" t="s">
        <v>14</v>
      </c>
      <c r="B29" s="3" t="s">
        <v>149</v>
      </c>
      <c r="D29" s="5">
        <v>95</v>
      </c>
      <c r="E29" s="7">
        <f t="shared" si="0"/>
        <v>104.50000000000001</v>
      </c>
      <c r="F29" s="3" t="s">
        <v>46</v>
      </c>
      <c r="G29" s="3" t="s">
        <v>13</v>
      </c>
      <c r="H29" s="3" t="s">
        <v>6</v>
      </c>
    </row>
    <row r="30" spans="1:8" ht="170" x14ac:dyDescent="0.2">
      <c r="A30" s="3" t="s">
        <v>15</v>
      </c>
      <c r="B30" s="3" t="s">
        <v>149</v>
      </c>
      <c r="D30" s="5">
        <v>85</v>
      </c>
      <c r="E30" s="7">
        <f t="shared" si="0"/>
        <v>93.500000000000014</v>
      </c>
      <c r="F30" s="3" t="s">
        <v>46</v>
      </c>
      <c r="H30" s="3" t="s">
        <v>16</v>
      </c>
    </row>
    <row r="31" spans="1:8" ht="51" x14ac:dyDescent="0.2">
      <c r="A31" s="3" t="s">
        <v>17</v>
      </c>
      <c r="B31" s="3" t="s">
        <v>149</v>
      </c>
      <c r="D31" s="5">
        <v>85</v>
      </c>
      <c r="E31" s="7">
        <f t="shared" si="0"/>
        <v>93.500000000000014</v>
      </c>
      <c r="F31" s="3" t="s">
        <v>46</v>
      </c>
      <c r="G31" s="3" t="s">
        <v>19</v>
      </c>
      <c r="H31" s="3" t="s">
        <v>18</v>
      </c>
    </row>
    <row r="32" spans="1:8" ht="51" x14ac:dyDescent="0.2">
      <c r="A32" s="3" t="s">
        <v>20</v>
      </c>
      <c r="B32" s="3" t="s">
        <v>149</v>
      </c>
      <c r="D32" s="5">
        <v>130</v>
      </c>
      <c r="E32" s="7">
        <f t="shared" si="0"/>
        <v>143</v>
      </c>
      <c r="F32" s="3" t="s">
        <v>46</v>
      </c>
      <c r="G32" s="3" t="s">
        <v>22</v>
      </c>
      <c r="H32" s="3" t="s">
        <v>21</v>
      </c>
    </row>
    <row r="33" spans="1:7" ht="17" x14ac:dyDescent="0.2">
      <c r="A33" s="3" t="s">
        <v>23</v>
      </c>
      <c r="B33" s="3" t="s">
        <v>149</v>
      </c>
      <c r="D33" s="5">
        <v>420</v>
      </c>
      <c r="E33" s="7">
        <f>D33*1.1</f>
        <v>462.00000000000006</v>
      </c>
      <c r="F33" s="3" t="s">
        <v>47</v>
      </c>
      <c r="G33" s="3" t="s">
        <v>24</v>
      </c>
    </row>
    <row r="34" spans="1:7" ht="17" x14ac:dyDescent="0.2">
      <c r="A34" s="3" t="s">
        <v>25</v>
      </c>
      <c r="B34" s="3" t="s">
        <v>149</v>
      </c>
      <c r="D34" s="5">
        <v>550</v>
      </c>
      <c r="E34" s="7">
        <f t="shared" si="0"/>
        <v>605</v>
      </c>
      <c r="F34" s="3" t="s">
        <v>47</v>
      </c>
      <c r="G34" s="3" t="s">
        <v>24</v>
      </c>
    </row>
    <row r="35" spans="1:7" s="3" customFormat="1" ht="17" x14ac:dyDescent="0.2">
      <c r="A35" s="3" t="s">
        <v>26</v>
      </c>
      <c r="B35" s="3" t="s">
        <v>151</v>
      </c>
      <c r="C35" s="10"/>
      <c r="D35" s="5">
        <f>E35/1.1</f>
        <v>286.36363636363632</v>
      </c>
      <c r="E35" s="7">
        <v>315</v>
      </c>
      <c r="F35" s="3" t="s">
        <v>46</v>
      </c>
      <c r="G35" s="3" t="s">
        <v>27</v>
      </c>
    </row>
    <row r="36" spans="1:7" s="3" customFormat="1" ht="17" x14ac:dyDescent="0.2">
      <c r="A36" s="3" t="s">
        <v>28</v>
      </c>
      <c r="B36" s="3" t="s">
        <v>151</v>
      </c>
      <c r="C36" s="10"/>
      <c r="D36" s="5">
        <f>E36/1.1</f>
        <v>150</v>
      </c>
      <c r="E36" s="7">
        <v>165</v>
      </c>
      <c r="F36" s="3" t="s">
        <v>46</v>
      </c>
    </row>
    <row r="37" spans="1:7" s="3" customFormat="1" ht="17" x14ac:dyDescent="0.2">
      <c r="A37" s="3" t="s">
        <v>29</v>
      </c>
      <c r="B37" s="3" t="s">
        <v>152</v>
      </c>
      <c r="C37" s="10"/>
      <c r="D37" s="5">
        <f t="shared" ref="D37:D38" si="2">E37/1.1</f>
        <v>249.99999999999997</v>
      </c>
      <c r="E37" s="7">
        <v>275</v>
      </c>
      <c r="F37" s="3" t="s">
        <v>46</v>
      </c>
      <c r="G37" s="3" t="s">
        <v>27</v>
      </c>
    </row>
    <row r="38" spans="1:7" s="3" customFormat="1" ht="17" x14ac:dyDescent="0.2">
      <c r="A38" s="3" t="s">
        <v>30</v>
      </c>
      <c r="B38" s="3" t="s">
        <v>152</v>
      </c>
      <c r="C38" s="10"/>
      <c r="D38" s="5">
        <f t="shared" si="2"/>
        <v>150</v>
      </c>
      <c r="E38" s="7">
        <v>165</v>
      </c>
      <c r="F38" s="3" t="s">
        <v>46</v>
      </c>
    </row>
    <row r="39" spans="1:7" s="3" customFormat="1" ht="17" x14ac:dyDescent="0.2">
      <c r="A39" s="3" t="s">
        <v>31</v>
      </c>
      <c r="B39" s="3" t="s">
        <v>153</v>
      </c>
      <c r="C39" s="10"/>
      <c r="D39" s="6"/>
      <c r="E39" s="7">
        <f t="shared" si="0"/>
        <v>0</v>
      </c>
      <c r="F39" s="3" t="s">
        <v>46</v>
      </c>
      <c r="G39" s="3" t="s">
        <v>32</v>
      </c>
    </row>
    <row r="40" spans="1:7" s="3" customFormat="1" ht="17" x14ac:dyDescent="0.2">
      <c r="A40" s="3" t="s">
        <v>33</v>
      </c>
      <c r="B40" s="3" t="s">
        <v>153</v>
      </c>
      <c r="C40" s="10"/>
      <c r="D40" s="5"/>
      <c r="E40" s="7">
        <f t="shared" si="0"/>
        <v>0</v>
      </c>
      <c r="F40" s="3" t="s">
        <v>46</v>
      </c>
      <c r="G40" s="3" t="s">
        <v>34</v>
      </c>
    </row>
    <row r="41" spans="1:7" s="3" customFormat="1" ht="17" x14ac:dyDescent="0.2">
      <c r="A41" s="3" t="s">
        <v>36</v>
      </c>
      <c r="B41" s="3" t="s">
        <v>154</v>
      </c>
      <c r="C41" s="10"/>
      <c r="D41" s="5">
        <v>950</v>
      </c>
      <c r="E41" s="7">
        <f t="shared" si="0"/>
        <v>1045</v>
      </c>
      <c r="F41" s="3">
        <v>1</v>
      </c>
    </row>
    <row r="42" spans="1:7" s="3" customFormat="1" ht="17" x14ac:dyDescent="0.2">
      <c r="A42" s="3" t="s">
        <v>35</v>
      </c>
      <c r="B42" s="3" t="s">
        <v>154</v>
      </c>
      <c r="C42" s="10"/>
      <c r="D42" s="5">
        <v>1100</v>
      </c>
      <c r="E42" s="7">
        <f t="shared" si="0"/>
        <v>1210</v>
      </c>
      <c r="F42" s="3">
        <v>1</v>
      </c>
    </row>
    <row r="43" spans="1:7" s="3" customFormat="1" ht="17" x14ac:dyDescent="0.2">
      <c r="A43" s="3" t="s">
        <v>37</v>
      </c>
      <c r="B43" s="3" t="s">
        <v>154</v>
      </c>
      <c r="C43" s="10"/>
      <c r="D43" s="5">
        <v>1200</v>
      </c>
      <c r="E43" s="7">
        <f t="shared" si="0"/>
        <v>1320</v>
      </c>
      <c r="F43" s="3">
        <v>1</v>
      </c>
    </row>
    <row r="44" spans="1:7" s="3" customFormat="1" ht="17" x14ac:dyDescent="0.2">
      <c r="A44" s="3" t="s">
        <v>38</v>
      </c>
      <c r="B44" s="3" t="s">
        <v>154</v>
      </c>
      <c r="C44" s="10"/>
      <c r="D44" s="5">
        <v>1250</v>
      </c>
      <c r="E44" s="7">
        <f t="shared" si="0"/>
        <v>1375</v>
      </c>
      <c r="F44" s="3">
        <v>1</v>
      </c>
    </row>
    <row r="45" spans="1:7" s="3" customFormat="1" ht="17" x14ac:dyDescent="0.2">
      <c r="A45" s="3" t="s">
        <v>39</v>
      </c>
      <c r="B45" s="3" t="s">
        <v>154</v>
      </c>
      <c r="C45" s="10"/>
      <c r="D45" s="5">
        <v>1400</v>
      </c>
      <c r="E45" s="7">
        <f t="shared" si="0"/>
        <v>1540.0000000000002</v>
      </c>
      <c r="F45" s="3">
        <v>1</v>
      </c>
    </row>
    <row r="46" spans="1:7" s="3" customFormat="1" ht="17" x14ac:dyDescent="0.2">
      <c r="A46" s="3" t="s">
        <v>40</v>
      </c>
      <c r="B46" s="3" t="s">
        <v>154</v>
      </c>
      <c r="C46" s="10"/>
      <c r="D46" s="5">
        <v>250</v>
      </c>
      <c r="E46" s="7">
        <f t="shared" si="0"/>
        <v>275</v>
      </c>
      <c r="F46" s="3">
        <v>1</v>
      </c>
    </row>
    <row r="47" spans="1:7" s="3" customFormat="1" ht="34" x14ac:dyDescent="0.2">
      <c r="A47" s="3" t="s">
        <v>41</v>
      </c>
      <c r="B47" s="3" t="s">
        <v>154</v>
      </c>
      <c r="C47" s="10"/>
      <c r="D47" s="5">
        <v>350</v>
      </c>
      <c r="E47" s="7">
        <f t="shared" si="0"/>
        <v>385.00000000000006</v>
      </c>
      <c r="F47" s="3">
        <v>1</v>
      </c>
    </row>
    <row r="48" spans="1:7" s="3" customFormat="1" ht="17" x14ac:dyDescent="0.2">
      <c r="A48" s="3" t="s">
        <v>42</v>
      </c>
      <c r="B48" s="3" t="s">
        <v>154</v>
      </c>
      <c r="C48" s="10"/>
      <c r="D48" s="5">
        <v>60</v>
      </c>
      <c r="E48" s="7">
        <f t="shared" si="0"/>
        <v>66</v>
      </c>
      <c r="F48" s="3">
        <v>1</v>
      </c>
    </row>
    <row r="49" spans="1:6" s="3" customFormat="1" ht="17" x14ac:dyDescent="0.2">
      <c r="A49" s="3" t="s">
        <v>43</v>
      </c>
      <c r="B49" s="3" t="s">
        <v>154</v>
      </c>
      <c r="C49" s="10"/>
      <c r="D49" s="5">
        <v>120</v>
      </c>
      <c r="E49" s="7">
        <f t="shared" si="0"/>
        <v>132</v>
      </c>
      <c r="F49" s="3">
        <v>1</v>
      </c>
    </row>
    <row r="50" spans="1:6" s="3" customFormat="1" ht="17" x14ac:dyDescent="0.2">
      <c r="A50" s="3" t="s">
        <v>44</v>
      </c>
      <c r="B50" s="3" t="s">
        <v>154</v>
      </c>
      <c r="C50" s="10"/>
      <c r="D50" s="5">
        <v>250</v>
      </c>
      <c r="E50" s="7">
        <f t="shared" si="0"/>
        <v>275</v>
      </c>
      <c r="F50" s="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2F700-33CA-E341-898D-2C44147F6EEF}">
  <dimension ref="A1:H58"/>
  <sheetViews>
    <sheetView zoomScaleNormal="100" workbookViewId="0">
      <pane ySplit="1" topLeftCell="A23" activePane="bottomLeft" state="frozen"/>
      <selection pane="bottomLeft" activeCell="A36" sqref="A36"/>
    </sheetView>
  </sheetViews>
  <sheetFormatPr baseColWidth="10" defaultRowHeight="16" x14ac:dyDescent="0.2"/>
  <cols>
    <col min="1" max="1" width="33.5" customWidth="1"/>
    <col min="2" max="2" width="21.1640625" customWidth="1"/>
    <col min="3" max="3" width="15.83203125" style="10" customWidth="1"/>
    <col min="4" max="4" width="11.83203125" bestFit="1" customWidth="1"/>
    <col min="5" max="5" width="12.5" bestFit="1" customWidth="1"/>
    <col min="6" max="6" width="5" bestFit="1" customWidth="1"/>
    <col min="7" max="7" width="45.83203125" customWidth="1"/>
    <col min="8" max="8" width="35.5" bestFit="1" customWidth="1"/>
  </cols>
  <sheetData>
    <row r="1" spans="1:8" x14ac:dyDescent="0.2">
      <c r="A1" s="1" t="s">
        <v>45</v>
      </c>
      <c r="B1" s="1" t="s">
        <v>88</v>
      </c>
      <c r="C1" s="1" t="s">
        <v>53</v>
      </c>
      <c r="D1" s="1" t="s">
        <v>118</v>
      </c>
      <c r="E1" s="1" t="s">
        <v>119</v>
      </c>
      <c r="F1" s="1" t="s">
        <v>47</v>
      </c>
      <c r="G1" s="1" t="s">
        <v>2</v>
      </c>
      <c r="H1" s="1" t="s">
        <v>0</v>
      </c>
    </row>
    <row r="2" spans="1:8" ht="17" x14ac:dyDescent="0.2">
      <c r="A2" s="3" t="s">
        <v>121</v>
      </c>
      <c r="B2" s="3" t="s">
        <v>163</v>
      </c>
      <c r="D2" s="7">
        <f>E2 / 1.1</f>
        <v>0</v>
      </c>
      <c r="E2" s="7"/>
      <c r="F2" s="3">
        <v>1</v>
      </c>
      <c r="G2" s="3" t="s">
        <v>122</v>
      </c>
    </row>
    <row r="3" spans="1:8" ht="34" x14ac:dyDescent="0.2">
      <c r="A3" s="3" t="s">
        <v>123</v>
      </c>
      <c r="B3" s="3" t="s">
        <v>163</v>
      </c>
      <c r="D3" s="7"/>
      <c r="E3" s="7"/>
      <c r="F3" s="3">
        <v>1</v>
      </c>
      <c r="G3" s="3" t="s">
        <v>122</v>
      </c>
    </row>
    <row r="4" spans="1:8" ht="17" x14ac:dyDescent="0.2">
      <c r="A4" s="8" t="s">
        <v>124</v>
      </c>
      <c r="B4" s="3" t="s">
        <v>163</v>
      </c>
      <c r="C4" s="11"/>
      <c r="D4" s="9"/>
      <c r="E4" s="9"/>
      <c r="F4" s="8">
        <v>1</v>
      </c>
      <c r="G4" s="8" t="s">
        <v>122</v>
      </c>
    </row>
    <row r="5" spans="1:8" ht="34" x14ac:dyDescent="0.2">
      <c r="A5" s="8" t="s">
        <v>125</v>
      </c>
      <c r="B5" s="3" t="s">
        <v>163</v>
      </c>
      <c r="C5" s="11"/>
      <c r="D5" s="9"/>
      <c r="E5" s="9"/>
      <c r="F5" s="8">
        <v>1</v>
      </c>
      <c r="G5" s="8" t="s">
        <v>126</v>
      </c>
    </row>
    <row r="6" spans="1:8" ht="51" x14ac:dyDescent="0.2">
      <c r="A6" s="3" t="s">
        <v>199</v>
      </c>
      <c r="B6" s="3" t="s">
        <v>166</v>
      </c>
      <c r="C6" s="10" t="s">
        <v>204</v>
      </c>
      <c r="D6" s="7"/>
      <c r="E6" s="7">
        <f>113.85*1.35</f>
        <v>153.69749999999999</v>
      </c>
      <c r="F6" s="3">
        <v>1</v>
      </c>
      <c r="G6" s="3"/>
      <c r="H6" s="3" t="s">
        <v>130</v>
      </c>
    </row>
    <row r="7" spans="1:8" ht="51" x14ac:dyDescent="0.2">
      <c r="A7" s="3" t="s">
        <v>200</v>
      </c>
      <c r="B7" s="3" t="s">
        <v>166</v>
      </c>
      <c r="C7" s="10" t="s">
        <v>205</v>
      </c>
      <c r="D7" s="7"/>
      <c r="E7" s="7">
        <f>121.9*1.35</f>
        <v>164.56500000000003</v>
      </c>
      <c r="F7" s="3">
        <v>1</v>
      </c>
      <c r="G7" s="3"/>
      <c r="H7" s="3" t="s">
        <v>130</v>
      </c>
    </row>
    <row r="8" spans="1:8" ht="51" x14ac:dyDescent="0.2">
      <c r="A8" s="3" t="s">
        <v>201</v>
      </c>
      <c r="B8" s="3" t="s">
        <v>166</v>
      </c>
      <c r="C8" s="10" t="s">
        <v>206</v>
      </c>
      <c r="D8" s="7"/>
      <c r="E8" s="7">
        <f>127.65*1.35</f>
        <v>172.32750000000001</v>
      </c>
      <c r="F8" s="3">
        <v>1</v>
      </c>
      <c r="G8" s="3"/>
      <c r="H8" s="3" t="s">
        <v>130</v>
      </c>
    </row>
    <row r="9" spans="1:8" ht="51" x14ac:dyDescent="0.2">
      <c r="A9" s="3" t="s">
        <v>202</v>
      </c>
      <c r="B9" s="3" t="s">
        <v>166</v>
      </c>
      <c r="C9" s="10" t="s">
        <v>203</v>
      </c>
      <c r="E9" s="7">
        <v>60</v>
      </c>
      <c r="F9">
        <v>1</v>
      </c>
    </row>
    <row r="10" spans="1:8" ht="51" x14ac:dyDescent="0.2">
      <c r="A10" s="3" t="s">
        <v>199</v>
      </c>
      <c r="B10" s="3" t="s">
        <v>166</v>
      </c>
      <c r="C10" s="10" t="s">
        <v>168</v>
      </c>
      <c r="E10" s="16">
        <f t="shared" ref="E10:E15" si="0">E17*1.2</f>
        <v>95.051999999999992</v>
      </c>
      <c r="F10" s="3">
        <v>1</v>
      </c>
      <c r="H10" s="3" t="s">
        <v>130</v>
      </c>
    </row>
    <row r="11" spans="1:8" ht="51" x14ac:dyDescent="0.2">
      <c r="A11" s="3" t="s">
        <v>200</v>
      </c>
      <c r="B11" s="3" t="s">
        <v>166</v>
      </c>
      <c r="C11" s="10" t="s">
        <v>170</v>
      </c>
      <c r="E11" s="16">
        <f t="shared" si="0"/>
        <v>108.372</v>
      </c>
      <c r="F11" s="3">
        <v>1</v>
      </c>
      <c r="H11" s="3" t="s">
        <v>130</v>
      </c>
    </row>
    <row r="12" spans="1:8" ht="51" x14ac:dyDescent="0.2">
      <c r="A12" s="3" t="s">
        <v>207</v>
      </c>
      <c r="B12" s="3" t="s">
        <v>166</v>
      </c>
      <c r="C12" s="10" t="s">
        <v>172</v>
      </c>
      <c r="E12" s="16">
        <f t="shared" si="0"/>
        <v>124.14</v>
      </c>
      <c r="F12" s="3">
        <v>1</v>
      </c>
      <c r="H12" s="3" t="s">
        <v>130</v>
      </c>
    </row>
    <row r="13" spans="1:8" ht="51" x14ac:dyDescent="0.2">
      <c r="A13" s="3" t="s">
        <v>208</v>
      </c>
      <c r="B13" s="3" t="s">
        <v>166</v>
      </c>
      <c r="C13" s="10" t="s">
        <v>211</v>
      </c>
      <c r="E13" s="16">
        <f t="shared" si="0"/>
        <v>135.096</v>
      </c>
      <c r="F13" s="3">
        <v>1</v>
      </c>
      <c r="H13" s="3" t="s">
        <v>130</v>
      </c>
    </row>
    <row r="14" spans="1:8" ht="51" x14ac:dyDescent="0.2">
      <c r="A14" s="3" t="s">
        <v>209</v>
      </c>
      <c r="B14" s="3" t="s">
        <v>166</v>
      </c>
      <c r="C14" s="10" t="s">
        <v>212</v>
      </c>
      <c r="E14" s="16">
        <f t="shared" si="0"/>
        <v>149.38799999999998</v>
      </c>
      <c r="F14" s="3">
        <v>1</v>
      </c>
      <c r="H14" s="3" t="s">
        <v>130</v>
      </c>
    </row>
    <row r="15" spans="1:8" ht="51" x14ac:dyDescent="0.2">
      <c r="A15" s="3" t="s">
        <v>210</v>
      </c>
      <c r="B15" s="3" t="s">
        <v>166</v>
      </c>
      <c r="C15" s="10" t="s">
        <v>213</v>
      </c>
      <c r="E15" s="16">
        <f t="shared" si="0"/>
        <v>171.816</v>
      </c>
      <c r="F15" s="3">
        <v>1</v>
      </c>
      <c r="H15" s="3" t="s">
        <v>130</v>
      </c>
    </row>
    <row r="16" spans="1:8" ht="34" x14ac:dyDescent="0.2">
      <c r="A16" s="3" t="s">
        <v>50</v>
      </c>
      <c r="B16" s="3" t="s">
        <v>156</v>
      </c>
      <c r="D16" s="7"/>
      <c r="E16" s="7">
        <v>306.08</v>
      </c>
      <c r="F16" s="3">
        <v>1</v>
      </c>
      <c r="G16" s="3"/>
      <c r="H16" s="3" t="s">
        <v>120</v>
      </c>
    </row>
    <row r="17" spans="1:8" s="3" customFormat="1" ht="34" x14ac:dyDescent="0.2">
      <c r="A17" s="3" t="s">
        <v>66</v>
      </c>
      <c r="B17" s="3" t="s">
        <v>156</v>
      </c>
      <c r="C17" s="10" t="s">
        <v>67</v>
      </c>
      <c r="D17" s="7"/>
      <c r="E17" s="7">
        <v>79.209999999999994</v>
      </c>
      <c r="F17" s="3">
        <v>1</v>
      </c>
      <c r="H17" s="3" t="s">
        <v>120</v>
      </c>
    </row>
    <row r="18" spans="1:8" s="3" customFormat="1" ht="34" x14ac:dyDescent="0.2">
      <c r="A18" s="3" t="s">
        <v>68</v>
      </c>
      <c r="B18" s="3" t="s">
        <v>156</v>
      </c>
      <c r="C18" s="10" t="s">
        <v>73</v>
      </c>
      <c r="D18" s="7"/>
      <c r="E18" s="7">
        <v>90.31</v>
      </c>
      <c r="F18" s="3">
        <v>1</v>
      </c>
      <c r="H18" s="3" t="s">
        <v>120</v>
      </c>
    </row>
    <row r="19" spans="1:8" s="3" customFormat="1" ht="34" x14ac:dyDescent="0.2">
      <c r="A19" s="3" t="s">
        <v>69</v>
      </c>
      <c r="B19" s="3" t="s">
        <v>156</v>
      </c>
      <c r="C19" s="10" t="s">
        <v>74</v>
      </c>
      <c r="D19" s="7"/>
      <c r="E19" s="7">
        <v>103.45</v>
      </c>
      <c r="F19" s="3">
        <v>1</v>
      </c>
      <c r="H19" s="3" t="s">
        <v>120</v>
      </c>
    </row>
    <row r="20" spans="1:8" s="3" customFormat="1" ht="34" x14ac:dyDescent="0.2">
      <c r="A20" s="3" t="s">
        <v>70</v>
      </c>
      <c r="B20" s="3" t="s">
        <v>156</v>
      </c>
      <c r="C20" s="10" t="s">
        <v>75</v>
      </c>
      <c r="D20" s="7"/>
      <c r="E20" s="7">
        <v>112.58</v>
      </c>
      <c r="F20" s="3">
        <v>1</v>
      </c>
      <c r="H20" s="3" t="s">
        <v>120</v>
      </c>
    </row>
    <row r="21" spans="1:8" ht="34" x14ac:dyDescent="0.2">
      <c r="A21" s="3" t="s">
        <v>71</v>
      </c>
      <c r="B21" s="3" t="s">
        <v>156</v>
      </c>
      <c r="C21" s="10" t="s">
        <v>76</v>
      </c>
      <c r="D21" s="7"/>
      <c r="E21" s="7">
        <v>124.49</v>
      </c>
      <c r="F21" s="3">
        <v>1</v>
      </c>
      <c r="G21" s="3"/>
      <c r="H21" s="3" t="s">
        <v>120</v>
      </c>
    </row>
    <row r="22" spans="1:8" ht="51" x14ac:dyDescent="0.2">
      <c r="A22" s="3" t="s">
        <v>72</v>
      </c>
      <c r="B22" s="3" t="s">
        <v>156</v>
      </c>
      <c r="C22" s="10" t="s">
        <v>77</v>
      </c>
      <c r="D22" s="7"/>
      <c r="E22" s="7">
        <v>143.18</v>
      </c>
      <c r="F22" s="3">
        <v>1</v>
      </c>
      <c r="G22" s="3"/>
      <c r="H22" s="3" t="s">
        <v>120</v>
      </c>
    </row>
    <row r="23" spans="1:8" ht="34" x14ac:dyDescent="0.2">
      <c r="A23" s="3" t="s">
        <v>48</v>
      </c>
      <c r="B23" s="3" t="s">
        <v>155</v>
      </c>
      <c r="D23" s="7">
        <f t="shared" ref="D23:D24" si="1">E23 / 1.1</f>
        <v>708.4</v>
      </c>
      <c r="E23" s="7">
        <v>779.24</v>
      </c>
      <c r="F23" s="3">
        <v>1</v>
      </c>
      <c r="G23" s="3" t="s">
        <v>144</v>
      </c>
      <c r="H23" s="3" t="s">
        <v>129</v>
      </c>
    </row>
    <row r="24" spans="1:8" ht="34" x14ac:dyDescent="0.2">
      <c r="A24" s="3" t="s">
        <v>49</v>
      </c>
      <c r="B24" s="3" t="s">
        <v>155</v>
      </c>
      <c r="D24" s="7">
        <f t="shared" si="1"/>
        <v>771.39999999999986</v>
      </c>
      <c r="E24" s="7">
        <v>848.54</v>
      </c>
      <c r="F24" s="3">
        <v>1</v>
      </c>
      <c r="G24" s="3" t="s">
        <v>145</v>
      </c>
      <c r="H24" s="3" t="s">
        <v>129</v>
      </c>
    </row>
    <row r="25" spans="1:8" ht="34" x14ac:dyDescent="0.2">
      <c r="A25" s="3" t="s">
        <v>146</v>
      </c>
      <c r="B25" s="3" t="s">
        <v>155</v>
      </c>
      <c r="D25" s="7">
        <v>320</v>
      </c>
      <c r="E25" s="7">
        <v>352</v>
      </c>
      <c r="F25" s="3"/>
      <c r="G25" s="3" t="s">
        <v>145</v>
      </c>
      <c r="H25" s="8" t="s">
        <v>129</v>
      </c>
    </row>
    <row r="26" spans="1:8" ht="51" x14ac:dyDescent="0.2">
      <c r="A26" s="3" t="s">
        <v>54</v>
      </c>
      <c r="B26" s="3" t="s">
        <v>157</v>
      </c>
      <c r="C26" s="10" t="s">
        <v>55</v>
      </c>
      <c r="D26" s="7"/>
      <c r="E26" s="7">
        <v>88.84</v>
      </c>
      <c r="F26" s="3">
        <v>1</v>
      </c>
      <c r="G26" s="3"/>
      <c r="H26" s="3" t="s">
        <v>120</v>
      </c>
    </row>
    <row r="27" spans="1:8" ht="51" x14ac:dyDescent="0.2">
      <c r="A27" s="3" t="s">
        <v>56</v>
      </c>
      <c r="B27" s="3" t="s">
        <v>157</v>
      </c>
      <c r="C27" s="10" t="s">
        <v>57</v>
      </c>
      <c r="D27" s="7"/>
      <c r="E27" s="7">
        <v>106.52</v>
      </c>
      <c r="F27" s="3">
        <v>1</v>
      </c>
      <c r="G27" s="3"/>
      <c r="H27" s="3" t="s">
        <v>120</v>
      </c>
    </row>
    <row r="28" spans="1:8" ht="51" x14ac:dyDescent="0.2">
      <c r="A28" s="8" t="s">
        <v>58</v>
      </c>
      <c r="B28" s="3" t="s">
        <v>157</v>
      </c>
      <c r="C28" s="10" t="s">
        <v>59</v>
      </c>
      <c r="D28" s="7"/>
      <c r="E28" s="7">
        <v>120.55</v>
      </c>
      <c r="F28" s="8">
        <v>1</v>
      </c>
      <c r="G28" s="3"/>
      <c r="H28" s="3" t="s">
        <v>120</v>
      </c>
    </row>
    <row r="29" spans="1:8" ht="51" x14ac:dyDescent="0.2">
      <c r="A29" s="8" t="s">
        <v>60</v>
      </c>
      <c r="B29" s="3" t="s">
        <v>157</v>
      </c>
      <c r="D29" s="7"/>
      <c r="E29" s="7"/>
      <c r="F29" s="8"/>
      <c r="G29" s="3" t="s">
        <v>61</v>
      </c>
      <c r="H29" s="3" t="s">
        <v>120</v>
      </c>
    </row>
    <row r="30" spans="1:8" ht="51" x14ac:dyDescent="0.2">
      <c r="A30" s="8" t="s">
        <v>62</v>
      </c>
      <c r="B30" s="3" t="s">
        <v>157</v>
      </c>
      <c r="C30" s="10" t="s">
        <v>63</v>
      </c>
      <c r="D30" s="7"/>
      <c r="E30" s="7">
        <v>152.86000000000001</v>
      </c>
      <c r="F30" s="8">
        <v>1</v>
      </c>
      <c r="G30" s="3"/>
      <c r="H30" s="3" t="s">
        <v>120</v>
      </c>
    </row>
    <row r="31" spans="1:8" ht="51" x14ac:dyDescent="0.2">
      <c r="A31" s="8" t="s">
        <v>64</v>
      </c>
      <c r="B31" s="3" t="s">
        <v>157</v>
      </c>
      <c r="C31" s="10" t="s">
        <v>65</v>
      </c>
      <c r="D31" s="7"/>
      <c r="E31" s="7">
        <v>188.66</v>
      </c>
      <c r="F31" s="8">
        <v>1</v>
      </c>
      <c r="G31" s="3"/>
      <c r="H31" s="3" t="s">
        <v>120</v>
      </c>
    </row>
    <row r="32" spans="1:8" ht="34" x14ac:dyDescent="0.2">
      <c r="A32" s="3" t="s">
        <v>128</v>
      </c>
      <c r="B32" s="3" t="s">
        <v>158</v>
      </c>
      <c r="C32" s="10" t="s">
        <v>127</v>
      </c>
      <c r="D32" s="7"/>
      <c r="E32" s="7">
        <v>477.4</v>
      </c>
      <c r="F32" s="3">
        <v>1</v>
      </c>
      <c r="G32" s="3"/>
      <c r="H32" s="3" t="s">
        <v>147</v>
      </c>
    </row>
    <row r="33" spans="1:8" ht="34" x14ac:dyDescent="0.2">
      <c r="A33" s="3" t="s">
        <v>78</v>
      </c>
      <c r="B33" s="3" t="s">
        <v>158</v>
      </c>
      <c r="C33" s="10" t="s">
        <v>79</v>
      </c>
      <c r="D33" s="7">
        <f t="shared" ref="D33:D38" si="2">E33 / 1.1</f>
        <v>119.5090909090909</v>
      </c>
      <c r="E33" s="7">
        <v>131.46</v>
      </c>
      <c r="F33" s="3">
        <v>1</v>
      </c>
      <c r="G33" s="3"/>
      <c r="H33" s="3" t="s">
        <v>120</v>
      </c>
    </row>
    <row r="34" spans="1:8" ht="17" x14ac:dyDescent="0.2">
      <c r="A34" s="3" t="s">
        <v>80</v>
      </c>
      <c r="B34" s="3" t="s">
        <v>158</v>
      </c>
      <c r="D34" s="7">
        <f t="shared" si="2"/>
        <v>163.19090909090906</v>
      </c>
      <c r="E34" s="7">
        <v>179.51</v>
      </c>
      <c r="F34" s="3">
        <v>1</v>
      </c>
      <c r="G34" s="3" t="s">
        <v>81</v>
      </c>
      <c r="H34" s="3" t="s">
        <v>120</v>
      </c>
    </row>
    <row r="35" spans="1:8" ht="17" x14ac:dyDescent="0.2">
      <c r="A35" s="3" t="s">
        <v>89</v>
      </c>
      <c r="B35" s="3" t="s">
        <v>158</v>
      </c>
      <c r="C35" s="10" t="s">
        <v>90</v>
      </c>
      <c r="D35" s="7">
        <f t="shared" si="2"/>
        <v>164.89090909090908</v>
      </c>
      <c r="E35" s="7">
        <v>181.38</v>
      </c>
      <c r="F35" s="3">
        <v>1</v>
      </c>
      <c r="G35" s="3"/>
      <c r="H35" s="3" t="s">
        <v>120</v>
      </c>
    </row>
    <row r="36" spans="1:8" ht="34" x14ac:dyDescent="0.2">
      <c r="A36" s="3" t="s">
        <v>216</v>
      </c>
      <c r="B36" s="3" t="s">
        <v>158</v>
      </c>
      <c r="C36" s="10" t="s">
        <v>101</v>
      </c>
      <c r="D36" s="7">
        <f t="shared" si="2"/>
        <v>218.39999999999998</v>
      </c>
      <c r="E36" s="7">
        <v>240.24</v>
      </c>
      <c r="F36" s="3">
        <v>1</v>
      </c>
      <c r="G36" s="3"/>
      <c r="H36" s="3" t="s">
        <v>147</v>
      </c>
    </row>
    <row r="37" spans="1:8" ht="51" x14ac:dyDescent="0.2">
      <c r="A37" s="3" t="s">
        <v>91</v>
      </c>
      <c r="B37" s="3" t="s">
        <v>158</v>
      </c>
      <c r="D37" s="7">
        <f t="shared" si="2"/>
        <v>215.89090909090908</v>
      </c>
      <c r="E37" s="7">
        <v>237.48</v>
      </c>
      <c r="F37" s="3">
        <v>1</v>
      </c>
      <c r="G37" s="3"/>
      <c r="H37" s="3"/>
    </row>
    <row r="38" spans="1:8" ht="17" x14ac:dyDescent="0.2">
      <c r="A38" s="3" t="s">
        <v>92</v>
      </c>
      <c r="B38" s="3" t="s">
        <v>158</v>
      </c>
      <c r="D38" s="7">
        <f t="shared" si="2"/>
        <v>0</v>
      </c>
      <c r="E38" s="7"/>
      <c r="F38" s="3">
        <v>1</v>
      </c>
      <c r="G38" s="3" t="s">
        <v>117</v>
      </c>
      <c r="H38" s="3"/>
    </row>
    <row r="39" spans="1:8" ht="17" x14ac:dyDescent="0.2">
      <c r="A39" s="3" t="s">
        <v>165</v>
      </c>
      <c r="B39" s="3" t="s">
        <v>161</v>
      </c>
      <c r="D39" s="7">
        <v>70</v>
      </c>
      <c r="E39" s="7">
        <v>77</v>
      </c>
      <c r="F39" s="3">
        <v>1</v>
      </c>
      <c r="G39" s="3"/>
      <c r="H39" s="3" t="s">
        <v>120</v>
      </c>
    </row>
    <row r="40" spans="1:8" ht="17" x14ac:dyDescent="0.2">
      <c r="A40" s="3" t="s">
        <v>105</v>
      </c>
      <c r="B40" s="3" t="s">
        <v>161</v>
      </c>
      <c r="D40" s="7">
        <f>E40 / 1.1</f>
        <v>65.518181818181802</v>
      </c>
      <c r="E40" s="7">
        <v>72.069999999999993</v>
      </c>
      <c r="F40" s="3">
        <v>1</v>
      </c>
      <c r="G40" s="3" t="s">
        <v>106</v>
      </c>
      <c r="H40" t="s">
        <v>129</v>
      </c>
    </row>
    <row r="41" spans="1:8" ht="17" x14ac:dyDescent="0.2">
      <c r="A41" s="3" t="s">
        <v>107</v>
      </c>
      <c r="B41" s="3" t="s">
        <v>161</v>
      </c>
      <c r="D41" s="7">
        <f>E41 / 1.1</f>
        <v>0</v>
      </c>
      <c r="E41" s="7"/>
      <c r="F41" s="3">
        <v>1</v>
      </c>
      <c r="H41" t="s">
        <v>129</v>
      </c>
    </row>
    <row r="42" spans="1:8" ht="17" x14ac:dyDescent="0.2">
      <c r="A42" s="3" t="s">
        <v>113</v>
      </c>
      <c r="B42" s="3" t="s">
        <v>161</v>
      </c>
      <c r="C42" s="10" t="s">
        <v>114</v>
      </c>
      <c r="D42" s="2">
        <f>E42/1.1</f>
        <v>28.390909090909091</v>
      </c>
      <c r="E42" s="2">
        <v>31.23</v>
      </c>
      <c r="F42" s="3">
        <v>1</v>
      </c>
      <c r="G42" s="3" t="s">
        <v>115</v>
      </c>
      <c r="H42" t="s">
        <v>120</v>
      </c>
    </row>
    <row r="43" spans="1:8" ht="17" x14ac:dyDescent="0.2">
      <c r="A43" s="3" t="s">
        <v>137</v>
      </c>
      <c r="B43" s="3" t="s">
        <v>161</v>
      </c>
      <c r="C43" s="10" t="s">
        <v>114</v>
      </c>
      <c r="D43" s="2">
        <f>E43/1.1</f>
        <v>75</v>
      </c>
      <c r="E43" s="2">
        <v>82.5</v>
      </c>
      <c r="F43" s="3">
        <v>1</v>
      </c>
      <c r="G43" s="3" t="s">
        <v>115</v>
      </c>
      <c r="H43" t="s">
        <v>120</v>
      </c>
    </row>
    <row r="44" spans="1:8" ht="34" x14ac:dyDescent="0.2">
      <c r="A44" s="3" t="s">
        <v>94</v>
      </c>
      <c r="B44" s="3" t="s">
        <v>160</v>
      </c>
      <c r="C44" s="10" t="s">
        <v>102</v>
      </c>
      <c r="D44" s="7">
        <f>E44 / 1.1</f>
        <v>50.409090909090907</v>
      </c>
      <c r="E44" s="7">
        <v>55.45</v>
      </c>
      <c r="F44" s="3">
        <v>1</v>
      </c>
      <c r="G44" s="3" t="s">
        <v>95</v>
      </c>
      <c r="H44" s="3" t="s">
        <v>130</v>
      </c>
    </row>
    <row r="45" spans="1:8" ht="34" x14ac:dyDescent="0.2">
      <c r="A45" s="3" t="s">
        <v>96</v>
      </c>
      <c r="B45" s="3" t="s">
        <v>160</v>
      </c>
      <c r="C45" s="10" t="s">
        <v>103</v>
      </c>
      <c r="D45" s="7">
        <f>E45 / 1.1</f>
        <v>52.763636363636358</v>
      </c>
      <c r="E45" s="7">
        <v>58.04</v>
      </c>
      <c r="F45" s="3">
        <v>1</v>
      </c>
      <c r="G45" s="3" t="s">
        <v>95</v>
      </c>
      <c r="H45" s="3" t="s">
        <v>130</v>
      </c>
    </row>
    <row r="46" spans="1:8" ht="34" x14ac:dyDescent="0.2">
      <c r="A46" s="3" t="s">
        <v>97</v>
      </c>
      <c r="B46" s="3" t="s">
        <v>160</v>
      </c>
      <c r="C46" s="10" t="s">
        <v>104</v>
      </c>
      <c r="D46" s="7" t="s">
        <v>116</v>
      </c>
      <c r="E46" s="7">
        <v>35.700000000000003</v>
      </c>
      <c r="F46" s="3">
        <v>1</v>
      </c>
      <c r="G46" s="3" t="s">
        <v>148</v>
      </c>
      <c r="H46" s="3" t="s">
        <v>130</v>
      </c>
    </row>
    <row r="47" spans="1:8" ht="17" x14ac:dyDescent="0.2">
      <c r="A47" s="3" t="s">
        <v>98</v>
      </c>
      <c r="B47" s="3" t="s">
        <v>160</v>
      </c>
      <c r="C47" s="10" t="s">
        <v>99</v>
      </c>
      <c r="D47" s="7">
        <f>E47 / 1.1</f>
        <v>6.0090909090909088</v>
      </c>
      <c r="E47" s="7">
        <v>6.61</v>
      </c>
      <c r="F47" s="3">
        <v>1</v>
      </c>
      <c r="G47" s="3" t="s">
        <v>100</v>
      </c>
      <c r="H47" s="3"/>
    </row>
    <row r="48" spans="1:8" ht="17" x14ac:dyDescent="0.2">
      <c r="A48" s="3" t="s">
        <v>109</v>
      </c>
      <c r="B48" s="3" t="s">
        <v>162</v>
      </c>
      <c r="C48" s="10" t="s">
        <v>108</v>
      </c>
      <c r="D48" s="7">
        <f>E48 / 1.1</f>
        <v>25.199999999999996</v>
      </c>
      <c r="E48" s="7">
        <v>27.72</v>
      </c>
      <c r="F48" s="3">
        <v>1</v>
      </c>
      <c r="G48" s="3" t="s">
        <v>112</v>
      </c>
    </row>
    <row r="49" spans="1:8" ht="17" x14ac:dyDescent="0.2">
      <c r="A49" s="3" t="s">
        <v>110</v>
      </c>
      <c r="B49" s="3" t="s">
        <v>162</v>
      </c>
      <c r="C49" s="10" t="s">
        <v>108</v>
      </c>
      <c r="D49" s="7">
        <f>E49 / 1.1</f>
        <v>25.199999999999996</v>
      </c>
      <c r="E49" s="7">
        <v>27.72</v>
      </c>
      <c r="F49" s="3">
        <v>1</v>
      </c>
      <c r="G49" s="3" t="s">
        <v>112</v>
      </c>
    </row>
    <row r="50" spans="1:8" ht="17" x14ac:dyDescent="0.2">
      <c r="A50" s="8" t="s">
        <v>111</v>
      </c>
      <c r="B50" s="3" t="s">
        <v>162</v>
      </c>
      <c r="C50" s="11" t="s">
        <v>108</v>
      </c>
      <c r="D50" s="7">
        <f>E50 / 1.1</f>
        <v>25.199999999999996</v>
      </c>
      <c r="E50" s="7">
        <v>27.72</v>
      </c>
      <c r="F50" s="8">
        <v>1</v>
      </c>
      <c r="G50" s="3" t="s">
        <v>112</v>
      </c>
    </row>
    <row r="51" spans="1:8" ht="17" x14ac:dyDescent="0.2">
      <c r="A51" s="8" t="s">
        <v>135</v>
      </c>
      <c r="B51" s="3" t="s">
        <v>162</v>
      </c>
      <c r="C51" s="11"/>
      <c r="D51" s="7">
        <v>350</v>
      </c>
      <c r="E51" s="7">
        <f>D51*1.1</f>
        <v>385.00000000000006</v>
      </c>
      <c r="F51" s="8">
        <v>1</v>
      </c>
      <c r="G51" s="3" t="s">
        <v>134</v>
      </c>
      <c r="H51" s="3" t="s">
        <v>133</v>
      </c>
    </row>
    <row r="52" spans="1:8" ht="17" x14ac:dyDescent="0.2">
      <c r="A52" s="8" t="s">
        <v>194</v>
      </c>
      <c r="B52" s="3" t="s">
        <v>162</v>
      </c>
      <c r="C52" s="11" t="s">
        <v>195</v>
      </c>
      <c r="D52" s="7">
        <f>E52/1.1</f>
        <v>77.454545454545453</v>
      </c>
      <c r="E52" s="7">
        <v>85.2</v>
      </c>
      <c r="F52" s="8">
        <v>1</v>
      </c>
      <c r="G52" s="3" t="s">
        <v>193</v>
      </c>
      <c r="H52" s="3"/>
    </row>
    <row r="53" spans="1:8" ht="17" x14ac:dyDescent="0.2">
      <c r="A53" s="8" t="s">
        <v>196</v>
      </c>
      <c r="B53" s="3" t="s">
        <v>162</v>
      </c>
      <c r="C53" s="11" t="s">
        <v>197</v>
      </c>
      <c r="D53" s="7">
        <f>E53/1.1</f>
        <v>289.09090909090907</v>
      </c>
      <c r="E53" s="7">
        <v>318</v>
      </c>
      <c r="F53" s="8">
        <v>1</v>
      </c>
      <c r="G53" s="3" t="s">
        <v>198</v>
      </c>
      <c r="H53" s="3"/>
    </row>
    <row r="54" spans="1:8" ht="34" x14ac:dyDescent="0.2">
      <c r="A54" s="3" t="s">
        <v>82</v>
      </c>
      <c r="B54" s="3" t="s">
        <v>159</v>
      </c>
      <c r="C54" s="10">
        <v>5003264</v>
      </c>
      <c r="D54" s="14">
        <f>E54 / 1.1</f>
        <v>165.98181818181817</v>
      </c>
      <c r="E54" s="14">
        <v>182.58</v>
      </c>
      <c r="F54" s="3">
        <v>1</v>
      </c>
      <c r="G54" s="3"/>
      <c r="H54" s="3" t="s">
        <v>130</v>
      </c>
    </row>
    <row r="55" spans="1:8" ht="34" x14ac:dyDescent="0.2">
      <c r="A55" s="3" t="s">
        <v>84</v>
      </c>
      <c r="B55" s="3" t="s">
        <v>159</v>
      </c>
      <c r="C55" s="10">
        <v>5003263</v>
      </c>
      <c r="D55" s="14">
        <f>E55 / 1.1</f>
        <v>157.24545454545452</v>
      </c>
      <c r="E55" s="14">
        <v>172.97</v>
      </c>
      <c r="F55" s="3">
        <v>1</v>
      </c>
      <c r="G55" s="3"/>
      <c r="H55" s="3" t="s">
        <v>130</v>
      </c>
    </row>
    <row r="56" spans="1:8" ht="34" x14ac:dyDescent="0.2">
      <c r="A56" s="3" t="s">
        <v>83</v>
      </c>
      <c r="B56" s="3" t="s">
        <v>159</v>
      </c>
      <c r="C56" s="10" t="s">
        <v>86</v>
      </c>
      <c r="D56" s="14">
        <f>E56 / 1.1</f>
        <v>218.35454545454544</v>
      </c>
      <c r="E56" s="14">
        <v>240.19</v>
      </c>
      <c r="F56" s="3">
        <v>1</v>
      </c>
      <c r="G56" s="3"/>
      <c r="H56" s="3" t="s">
        <v>130</v>
      </c>
    </row>
    <row r="57" spans="1:8" ht="51" x14ac:dyDescent="0.2">
      <c r="A57" s="3" t="s">
        <v>85</v>
      </c>
      <c r="B57" s="3" t="s">
        <v>159</v>
      </c>
      <c r="C57" s="10" t="s">
        <v>87</v>
      </c>
      <c r="D57" s="14">
        <f>E57 / 1.1</f>
        <v>161.6181818181818</v>
      </c>
      <c r="E57" s="14">
        <v>177.78</v>
      </c>
      <c r="F57" s="3">
        <v>1</v>
      </c>
      <c r="G57" s="3"/>
      <c r="H57" s="3" t="s">
        <v>130</v>
      </c>
    </row>
    <row r="58" spans="1:8" ht="136" x14ac:dyDescent="0.2">
      <c r="A58" s="3" t="s">
        <v>214</v>
      </c>
      <c r="B58" s="3" t="s">
        <v>159</v>
      </c>
      <c r="G58" s="3" t="s">
        <v>215</v>
      </c>
    </row>
  </sheetData>
  <autoFilter ref="A1:H57" xr:uid="{ADA2F700-33CA-E341-898D-2C44147F6EEF}">
    <sortState xmlns:xlrd2="http://schemas.microsoft.com/office/spreadsheetml/2017/richdata2" ref="A2:H57">
      <sortCondition descending="1" ref="B1:B57"/>
    </sortState>
  </autoFilter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F6594-513C-ED44-ADBA-97197456AB56}">
  <dimension ref="A1:H59"/>
  <sheetViews>
    <sheetView zoomScaleNormal="100" workbookViewId="0">
      <pane ySplit="1" topLeftCell="A22" activePane="bottomLeft" state="frozen"/>
      <selection pane="bottomLeft" activeCell="C23" sqref="C23"/>
    </sheetView>
  </sheetViews>
  <sheetFormatPr baseColWidth="10" defaultRowHeight="16" x14ac:dyDescent="0.2"/>
  <cols>
    <col min="1" max="1" width="33.5" customWidth="1"/>
    <col min="2" max="2" width="21.1640625" customWidth="1"/>
    <col min="3" max="3" width="15.83203125" style="10" customWidth="1"/>
    <col min="4" max="4" width="11.83203125" bestFit="1" customWidth="1"/>
    <col min="5" max="5" width="12.5" bestFit="1" customWidth="1"/>
    <col min="6" max="6" width="5" bestFit="1" customWidth="1"/>
    <col min="7" max="7" width="45.83203125" customWidth="1"/>
    <col min="8" max="8" width="35.5" bestFit="1" customWidth="1"/>
  </cols>
  <sheetData>
    <row r="1" spans="1:8" x14ac:dyDescent="0.2">
      <c r="A1" s="1" t="s">
        <v>45</v>
      </c>
      <c r="B1" s="1" t="s">
        <v>88</v>
      </c>
      <c r="C1" s="1" t="s">
        <v>53</v>
      </c>
      <c r="D1" s="1" t="s">
        <v>118</v>
      </c>
      <c r="E1" s="1" t="s">
        <v>119</v>
      </c>
      <c r="F1" s="1" t="s">
        <v>47</v>
      </c>
      <c r="G1" s="1" t="s">
        <v>2</v>
      </c>
      <c r="H1" s="1" t="s">
        <v>0</v>
      </c>
    </row>
    <row r="2" spans="1:8" ht="17" x14ac:dyDescent="0.2">
      <c r="A2" s="3" t="s">
        <v>121</v>
      </c>
      <c r="B2" s="3" t="s">
        <v>163</v>
      </c>
      <c r="D2" s="7"/>
      <c r="E2" s="7"/>
      <c r="F2" s="3">
        <v>1</v>
      </c>
      <c r="G2" s="3" t="s">
        <v>122</v>
      </c>
    </row>
    <row r="3" spans="1:8" ht="34" x14ac:dyDescent="0.2">
      <c r="A3" s="3" t="s">
        <v>123</v>
      </c>
      <c r="B3" s="3" t="s">
        <v>163</v>
      </c>
      <c r="D3" s="7"/>
      <c r="E3" s="7"/>
      <c r="F3" s="3">
        <v>1</v>
      </c>
      <c r="G3" s="3" t="s">
        <v>122</v>
      </c>
    </row>
    <row r="4" spans="1:8" ht="17" x14ac:dyDescent="0.2">
      <c r="A4" s="8" t="s">
        <v>124</v>
      </c>
      <c r="B4" s="3" t="s">
        <v>163</v>
      </c>
      <c r="C4" s="11"/>
      <c r="D4" s="9"/>
      <c r="E4" s="9"/>
      <c r="F4" s="8">
        <v>1</v>
      </c>
      <c r="G4" s="8" t="s">
        <v>122</v>
      </c>
    </row>
    <row r="5" spans="1:8" ht="34" x14ac:dyDescent="0.2">
      <c r="A5" s="8" t="s">
        <v>125</v>
      </c>
      <c r="B5" s="3" t="s">
        <v>163</v>
      </c>
      <c r="C5" s="11"/>
      <c r="D5" s="9"/>
      <c r="E5" s="9"/>
      <c r="F5" s="8">
        <v>1</v>
      </c>
      <c r="G5" s="8" t="s">
        <v>126</v>
      </c>
    </row>
    <row r="6" spans="1:8" ht="51" x14ac:dyDescent="0.2">
      <c r="A6" s="3" t="s">
        <v>199</v>
      </c>
      <c r="B6" s="3" t="s">
        <v>166</v>
      </c>
      <c r="C6" s="10" t="s">
        <v>204</v>
      </c>
      <c r="D6" s="7"/>
      <c r="E6" s="7">
        <f>113.85*1.35</f>
        <v>153.69749999999999</v>
      </c>
      <c r="F6" s="3">
        <v>1</v>
      </c>
      <c r="G6" s="3"/>
      <c r="H6" s="3" t="s">
        <v>130</v>
      </c>
    </row>
    <row r="7" spans="1:8" ht="51" x14ac:dyDescent="0.2">
      <c r="A7" s="3" t="s">
        <v>200</v>
      </c>
      <c r="B7" s="3" t="s">
        <v>166</v>
      </c>
      <c r="C7" s="10" t="s">
        <v>205</v>
      </c>
      <c r="D7" s="7"/>
      <c r="E7" s="7">
        <f>121.9*1.35</f>
        <v>164.56500000000003</v>
      </c>
      <c r="F7" s="3">
        <v>1</v>
      </c>
      <c r="G7" s="3"/>
      <c r="H7" s="3" t="s">
        <v>130</v>
      </c>
    </row>
    <row r="8" spans="1:8" ht="51" x14ac:dyDescent="0.2">
      <c r="A8" s="3" t="s">
        <v>201</v>
      </c>
      <c r="B8" s="3" t="s">
        <v>166</v>
      </c>
      <c r="C8" s="10" t="s">
        <v>206</v>
      </c>
      <c r="D8" s="7"/>
      <c r="E8" s="7">
        <f>127.65*1.35</f>
        <v>172.32750000000001</v>
      </c>
      <c r="F8" s="3">
        <v>1</v>
      </c>
      <c r="G8" s="3"/>
      <c r="H8" s="3" t="s">
        <v>130</v>
      </c>
    </row>
    <row r="9" spans="1:8" ht="51" x14ac:dyDescent="0.2">
      <c r="A9" s="3" t="s">
        <v>202</v>
      </c>
      <c r="B9" s="3" t="s">
        <v>166</v>
      </c>
      <c r="C9" s="10" t="s">
        <v>203</v>
      </c>
      <c r="E9" s="7">
        <v>60</v>
      </c>
      <c r="F9">
        <v>1</v>
      </c>
    </row>
    <row r="10" spans="1:8" ht="51" x14ac:dyDescent="0.2">
      <c r="A10" s="3" t="s">
        <v>199</v>
      </c>
      <c r="B10" s="3" t="s">
        <v>166</v>
      </c>
      <c r="C10" s="10" t="s">
        <v>168</v>
      </c>
      <c r="E10" s="16">
        <f t="shared" ref="E10:E15" si="0">E17*1.2</f>
        <v>67.884</v>
      </c>
      <c r="F10" s="3">
        <v>1</v>
      </c>
      <c r="H10" s="3" t="s">
        <v>130</v>
      </c>
    </row>
    <row r="11" spans="1:8" ht="51" x14ac:dyDescent="0.2">
      <c r="A11" s="3" t="s">
        <v>200</v>
      </c>
      <c r="B11" s="3" t="s">
        <v>166</v>
      </c>
      <c r="C11" s="10" t="s">
        <v>170</v>
      </c>
      <c r="E11" s="16">
        <f t="shared" si="0"/>
        <v>77.399999999999991</v>
      </c>
      <c r="F11" s="3">
        <v>1</v>
      </c>
      <c r="H11" s="3" t="s">
        <v>130</v>
      </c>
    </row>
    <row r="12" spans="1:8" ht="51" x14ac:dyDescent="0.2">
      <c r="A12" s="3" t="s">
        <v>207</v>
      </c>
      <c r="B12" s="3" t="s">
        <v>166</v>
      </c>
      <c r="C12" s="10" t="s">
        <v>172</v>
      </c>
      <c r="E12" s="16">
        <f t="shared" si="0"/>
        <v>88.667999999999992</v>
      </c>
      <c r="F12" s="3">
        <v>1</v>
      </c>
      <c r="H12" s="3" t="s">
        <v>130</v>
      </c>
    </row>
    <row r="13" spans="1:8" ht="51" x14ac:dyDescent="0.2">
      <c r="A13" s="3" t="s">
        <v>208</v>
      </c>
      <c r="B13" s="3" t="s">
        <v>166</v>
      </c>
      <c r="C13" s="10" t="s">
        <v>211</v>
      </c>
      <c r="E13" s="16">
        <f t="shared" si="0"/>
        <v>96.49199999999999</v>
      </c>
      <c r="F13" s="3">
        <v>1</v>
      </c>
      <c r="H13" s="3" t="s">
        <v>130</v>
      </c>
    </row>
    <row r="14" spans="1:8" ht="51" x14ac:dyDescent="0.2">
      <c r="A14" s="3" t="s">
        <v>209</v>
      </c>
      <c r="B14" s="3" t="s">
        <v>166</v>
      </c>
      <c r="C14" s="10" t="s">
        <v>212</v>
      </c>
      <c r="E14" s="16">
        <f t="shared" si="0"/>
        <v>106.70399999999999</v>
      </c>
      <c r="F14" s="3">
        <v>1</v>
      </c>
      <c r="H14" s="3" t="s">
        <v>130</v>
      </c>
    </row>
    <row r="15" spans="1:8" ht="51" x14ac:dyDescent="0.2">
      <c r="A15" s="3" t="s">
        <v>210</v>
      </c>
      <c r="B15" s="3" t="s">
        <v>166</v>
      </c>
      <c r="C15" s="10" t="s">
        <v>213</v>
      </c>
      <c r="E15" s="16">
        <f t="shared" si="0"/>
        <v>122.73599999999999</v>
      </c>
      <c r="F15" s="3">
        <v>1</v>
      </c>
      <c r="H15" s="3" t="s">
        <v>130</v>
      </c>
    </row>
    <row r="16" spans="1:8" ht="34" x14ac:dyDescent="0.2">
      <c r="A16" s="3" t="s">
        <v>50</v>
      </c>
      <c r="B16" s="3" t="s">
        <v>156</v>
      </c>
      <c r="D16" s="7"/>
      <c r="E16" s="7">
        <v>218.63</v>
      </c>
      <c r="F16" s="3">
        <v>1</v>
      </c>
      <c r="G16" s="3"/>
      <c r="H16" s="3" t="s">
        <v>120</v>
      </c>
    </row>
    <row r="17" spans="1:8" ht="34" x14ac:dyDescent="0.2">
      <c r="A17" s="3" t="s">
        <v>66</v>
      </c>
      <c r="B17" s="3" t="s">
        <v>156</v>
      </c>
      <c r="C17" s="10" t="s">
        <v>67</v>
      </c>
      <c r="D17" s="7"/>
      <c r="E17" s="7">
        <v>56.57</v>
      </c>
      <c r="F17" s="3">
        <v>1</v>
      </c>
      <c r="G17" s="3"/>
      <c r="H17" s="3" t="s">
        <v>120</v>
      </c>
    </row>
    <row r="18" spans="1:8" ht="34" x14ac:dyDescent="0.2">
      <c r="A18" s="3" t="s">
        <v>68</v>
      </c>
      <c r="B18" s="3" t="s">
        <v>156</v>
      </c>
      <c r="C18" s="10" t="s">
        <v>73</v>
      </c>
      <c r="D18" s="7"/>
      <c r="E18" s="7">
        <v>64.5</v>
      </c>
      <c r="F18" s="3">
        <v>1</v>
      </c>
      <c r="G18" s="3"/>
      <c r="H18" s="3" t="s">
        <v>120</v>
      </c>
    </row>
    <row r="19" spans="1:8" ht="34" x14ac:dyDescent="0.2">
      <c r="A19" s="3" t="s">
        <v>69</v>
      </c>
      <c r="B19" s="3" t="s">
        <v>156</v>
      </c>
      <c r="C19" s="10" t="s">
        <v>74</v>
      </c>
      <c r="D19" s="7"/>
      <c r="E19" s="7">
        <v>73.89</v>
      </c>
      <c r="F19" s="3">
        <v>1</v>
      </c>
      <c r="G19" s="3"/>
      <c r="H19" s="3" t="s">
        <v>120</v>
      </c>
    </row>
    <row r="20" spans="1:8" ht="34" x14ac:dyDescent="0.2">
      <c r="A20" s="3" t="s">
        <v>70</v>
      </c>
      <c r="B20" s="3" t="s">
        <v>156</v>
      </c>
      <c r="C20" s="10" t="s">
        <v>75</v>
      </c>
      <c r="D20" s="7"/>
      <c r="E20" s="7">
        <v>80.41</v>
      </c>
      <c r="F20" s="3">
        <v>1</v>
      </c>
      <c r="G20" s="3"/>
      <c r="H20" s="3" t="s">
        <v>120</v>
      </c>
    </row>
    <row r="21" spans="1:8" s="3" customFormat="1" ht="34" x14ac:dyDescent="0.2">
      <c r="A21" s="3" t="s">
        <v>71</v>
      </c>
      <c r="B21" s="3" t="s">
        <v>156</v>
      </c>
      <c r="C21" s="10" t="s">
        <v>76</v>
      </c>
      <c r="D21" s="7"/>
      <c r="E21" s="7">
        <v>88.92</v>
      </c>
      <c r="F21" s="3">
        <v>1</v>
      </c>
      <c r="H21" s="3" t="s">
        <v>120</v>
      </c>
    </row>
    <row r="22" spans="1:8" s="3" customFormat="1" ht="51" x14ac:dyDescent="0.2">
      <c r="A22" s="3" t="s">
        <v>72</v>
      </c>
      <c r="B22" s="3" t="s">
        <v>156</v>
      </c>
      <c r="C22" s="10" t="s">
        <v>77</v>
      </c>
      <c r="D22" s="7"/>
      <c r="E22" s="7">
        <v>102.28</v>
      </c>
      <c r="F22" s="3">
        <v>1</v>
      </c>
      <c r="H22" s="3" t="s">
        <v>120</v>
      </c>
    </row>
    <row r="23" spans="1:8" s="3" customFormat="1" ht="34" x14ac:dyDescent="0.2">
      <c r="A23" s="3" t="s">
        <v>48</v>
      </c>
      <c r="B23" s="3" t="s">
        <v>155</v>
      </c>
      <c r="C23" s="10"/>
      <c r="D23" s="7">
        <v>506</v>
      </c>
      <c r="E23" s="7">
        <f t="shared" ref="E23:E24" si="1">D23*1.1</f>
        <v>556.6</v>
      </c>
      <c r="F23" s="3">
        <v>1</v>
      </c>
      <c r="G23" s="3" t="s">
        <v>144</v>
      </c>
      <c r="H23" s="3" t="s">
        <v>129</v>
      </c>
    </row>
    <row r="24" spans="1:8" s="3" customFormat="1" ht="34" x14ac:dyDescent="0.2">
      <c r="A24" s="3" t="s">
        <v>49</v>
      </c>
      <c r="B24" s="3" t="s">
        <v>155</v>
      </c>
      <c r="C24" s="10"/>
      <c r="D24" s="7">
        <v>551</v>
      </c>
      <c r="E24" s="7">
        <f t="shared" si="1"/>
        <v>606.1</v>
      </c>
      <c r="F24" s="3">
        <v>1</v>
      </c>
      <c r="G24" s="3" t="s">
        <v>145</v>
      </c>
      <c r="H24" s="3" t="s">
        <v>129</v>
      </c>
    </row>
    <row r="25" spans="1:8" s="3" customFormat="1" ht="34" x14ac:dyDescent="0.2">
      <c r="A25" s="8" t="s">
        <v>146</v>
      </c>
      <c r="B25" s="3" t="s">
        <v>155</v>
      </c>
      <c r="C25" s="11"/>
      <c r="D25" s="9">
        <v>320</v>
      </c>
      <c r="E25" s="9">
        <v>352</v>
      </c>
      <c r="F25" s="8"/>
      <c r="G25" s="8" t="s">
        <v>145</v>
      </c>
      <c r="H25" s="8" t="s">
        <v>129</v>
      </c>
    </row>
    <row r="26" spans="1:8" s="3" customFormat="1" ht="51" x14ac:dyDescent="0.2">
      <c r="A26" s="3" t="s">
        <v>54</v>
      </c>
      <c r="B26" s="3" t="s">
        <v>157</v>
      </c>
      <c r="C26" s="10" t="s">
        <v>55</v>
      </c>
      <c r="D26" s="7"/>
      <c r="E26" s="7">
        <v>63.46</v>
      </c>
      <c r="F26" s="3">
        <v>1</v>
      </c>
      <c r="H26" s="3" t="s">
        <v>120</v>
      </c>
    </row>
    <row r="27" spans="1:8" s="3" customFormat="1" ht="51" x14ac:dyDescent="0.2">
      <c r="A27" s="3" t="s">
        <v>56</v>
      </c>
      <c r="B27" s="3" t="s">
        <v>157</v>
      </c>
      <c r="C27" s="10" t="s">
        <v>57</v>
      </c>
      <c r="D27" s="7"/>
      <c r="E27" s="7">
        <v>76.09</v>
      </c>
      <c r="F27" s="3">
        <v>1</v>
      </c>
      <c r="H27" s="3" t="s">
        <v>120</v>
      </c>
    </row>
    <row r="28" spans="1:8" ht="51" x14ac:dyDescent="0.2">
      <c r="A28" s="8" t="s">
        <v>58</v>
      </c>
      <c r="B28" s="3" t="s">
        <v>157</v>
      </c>
      <c r="C28" s="10" t="s">
        <v>59</v>
      </c>
      <c r="D28" s="9"/>
      <c r="E28" s="7">
        <v>86.11</v>
      </c>
      <c r="F28" s="8">
        <v>1</v>
      </c>
      <c r="G28" s="3"/>
      <c r="H28" s="3" t="s">
        <v>120</v>
      </c>
    </row>
    <row r="29" spans="1:8" ht="51" x14ac:dyDescent="0.2">
      <c r="A29" s="8" t="s">
        <v>60</v>
      </c>
      <c r="B29" s="3" t="s">
        <v>157</v>
      </c>
      <c r="D29" s="9"/>
      <c r="E29" s="7">
        <v>0</v>
      </c>
      <c r="F29" s="8"/>
      <c r="G29" s="3" t="s">
        <v>61</v>
      </c>
      <c r="H29" s="3" t="s">
        <v>120</v>
      </c>
    </row>
    <row r="30" spans="1:8" ht="51" x14ac:dyDescent="0.2">
      <c r="A30" s="8" t="s">
        <v>62</v>
      </c>
      <c r="B30" s="3" t="s">
        <v>157</v>
      </c>
      <c r="C30" s="10" t="s">
        <v>63</v>
      </c>
      <c r="D30" s="9"/>
      <c r="E30" s="7">
        <v>109.19</v>
      </c>
      <c r="F30" s="8">
        <v>1</v>
      </c>
      <c r="G30" s="3"/>
      <c r="H30" s="3" t="s">
        <v>120</v>
      </c>
    </row>
    <row r="31" spans="1:8" ht="51" x14ac:dyDescent="0.2">
      <c r="A31" s="8" t="s">
        <v>64</v>
      </c>
      <c r="B31" s="3" t="s">
        <v>157</v>
      </c>
      <c r="C31" s="10" t="s">
        <v>65</v>
      </c>
      <c r="D31" s="9"/>
      <c r="E31" s="7">
        <v>134.76</v>
      </c>
      <c r="F31" s="8">
        <v>1</v>
      </c>
      <c r="G31" s="3"/>
      <c r="H31" s="3" t="s">
        <v>120</v>
      </c>
    </row>
    <row r="32" spans="1:8" ht="34" x14ac:dyDescent="0.2">
      <c r="A32" s="3" t="s">
        <v>128</v>
      </c>
      <c r="B32" s="3" t="s">
        <v>158</v>
      </c>
      <c r="C32" s="10" t="s">
        <v>127</v>
      </c>
      <c r="D32" s="7"/>
      <c r="E32" s="7">
        <v>341</v>
      </c>
      <c r="F32" s="3">
        <v>1</v>
      </c>
      <c r="G32" s="3"/>
      <c r="H32" s="3" t="s">
        <v>147</v>
      </c>
    </row>
    <row r="33" spans="1:8" ht="34" x14ac:dyDescent="0.2">
      <c r="A33" s="3" t="s">
        <v>78</v>
      </c>
      <c r="B33" s="3" t="s">
        <v>158</v>
      </c>
      <c r="C33" s="10" t="s">
        <v>79</v>
      </c>
      <c r="D33" s="7">
        <v>85.36</v>
      </c>
      <c r="E33" s="7">
        <f t="shared" ref="E33:E37" si="2">D33*1.1</f>
        <v>93.896000000000001</v>
      </c>
      <c r="F33" s="3">
        <v>1</v>
      </c>
      <c r="G33" s="3"/>
      <c r="H33" s="3" t="s">
        <v>120</v>
      </c>
    </row>
    <row r="34" spans="1:8" ht="17" x14ac:dyDescent="0.2">
      <c r="A34" s="3" t="s">
        <v>80</v>
      </c>
      <c r="B34" s="3" t="s">
        <v>158</v>
      </c>
      <c r="D34" s="7">
        <v>116.56</v>
      </c>
      <c r="E34" s="7">
        <f t="shared" si="2"/>
        <v>128.21600000000001</v>
      </c>
      <c r="F34" s="3">
        <v>1</v>
      </c>
      <c r="G34" s="3" t="s">
        <v>81</v>
      </c>
      <c r="H34" s="3" t="s">
        <v>120</v>
      </c>
    </row>
    <row r="35" spans="1:8" ht="17" x14ac:dyDescent="0.2">
      <c r="A35" s="3" t="s">
        <v>89</v>
      </c>
      <c r="B35" s="3" t="s">
        <v>158</v>
      </c>
      <c r="C35" s="10" t="s">
        <v>90</v>
      </c>
      <c r="D35" s="7">
        <v>117.78</v>
      </c>
      <c r="E35" s="7">
        <f t="shared" si="2"/>
        <v>129.55800000000002</v>
      </c>
      <c r="F35" s="3">
        <v>1</v>
      </c>
      <c r="G35" s="3"/>
      <c r="H35" s="3" t="s">
        <v>120</v>
      </c>
    </row>
    <row r="36" spans="1:8" ht="34" x14ac:dyDescent="0.2">
      <c r="A36" s="3" t="s">
        <v>216</v>
      </c>
      <c r="B36" s="3" t="s">
        <v>158</v>
      </c>
      <c r="C36" s="10" t="s">
        <v>101</v>
      </c>
      <c r="D36" s="7">
        <v>156</v>
      </c>
      <c r="E36" s="7">
        <f t="shared" si="2"/>
        <v>171.60000000000002</v>
      </c>
      <c r="F36" s="3">
        <v>1</v>
      </c>
      <c r="G36" s="3"/>
      <c r="H36" s="3" t="s">
        <v>147</v>
      </c>
    </row>
    <row r="37" spans="1:8" ht="51" x14ac:dyDescent="0.2">
      <c r="A37" s="3" t="s">
        <v>91</v>
      </c>
      <c r="B37" s="3" t="s">
        <v>158</v>
      </c>
      <c r="D37" s="7">
        <v>154.21</v>
      </c>
      <c r="E37" s="7">
        <f t="shared" si="2"/>
        <v>169.63100000000003</v>
      </c>
      <c r="F37" s="3">
        <v>1</v>
      </c>
      <c r="G37" s="3"/>
      <c r="H37" s="3"/>
    </row>
    <row r="38" spans="1:8" ht="17" x14ac:dyDescent="0.2">
      <c r="A38" s="3" t="s">
        <v>92</v>
      </c>
      <c r="B38" s="3" t="s">
        <v>158</v>
      </c>
      <c r="D38" s="7"/>
      <c r="E38" s="7"/>
      <c r="F38" s="3">
        <v>1</v>
      </c>
      <c r="G38" s="3" t="s">
        <v>117</v>
      </c>
      <c r="H38" s="3"/>
    </row>
    <row r="39" spans="1:8" ht="17" x14ac:dyDescent="0.2">
      <c r="A39" s="3" t="s">
        <v>165</v>
      </c>
      <c r="B39" s="3" t="s">
        <v>161</v>
      </c>
      <c r="D39" s="7">
        <v>70</v>
      </c>
      <c r="E39" s="7">
        <v>77</v>
      </c>
      <c r="F39" s="3">
        <v>1</v>
      </c>
      <c r="G39" s="3"/>
      <c r="H39" s="3" t="s">
        <v>120</v>
      </c>
    </row>
    <row r="40" spans="1:8" ht="17" x14ac:dyDescent="0.2">
      <c r="A40" s="3" t="s">
        <v>105</v>
      </c>
      <c r="B40" s="3" t="s">
        <v>161</v>
      </c>
      <c r="D40" s="7">
        <v>46.8</v>
      </c>
      <c r="E40" s="7">
        <f t="shared" ref="E40:E45" si="3">D40*1.1</f>
        <v>51.480000000000004</v>
      </c>
      <c r="F40" s="3">
        <v>1</v>
      </c>
      <c r="G40" s="3" t="s">
        <v>106</v>
      </c>
      <c r="H40" t="s">
        <v>129</v>
      </c>
    </row>
    <row r="41" spans="1:8" ht="17" x14ac:dyDescent="0.2">
      <c r="A41" s="3" t="s">
        <v>107</v>
      </c>
      <c r="B41" s="3" t="s">
        <v>161</v>
      </c>
      <c r="D41" s="7"/>
      <c r="E41" s="7">
        <f t="shared" si="3"/>
        <v>0</v>
      </c>
      <c r="F41" s="3">
        <v>1</v>
      </c>
      <c r="H41" t="s">
        <v>129</v>
      </c>
    </row>
    <row r="42" spans="1:8" ht="17" x14ac:dyDescent="0.2">
      <c r="A42" s="3" t="s">
        <v>113</v>
      </c>
      <c r="B42" s="3" t="s">
        <v>161</v>
      </c>
      <c r="C42" s="10" t="s">
        <v>114</v>
      </c>
      <c r="D42" s="7">
        <v>20.28</v>
      </c>
      <c r="E42" s="7">
        <f t="shared" si="3"/>
        <v>22.308000000000003</v>
      </c>
      <c r="F42" s="3">
        <v>1</v>
      </c>
      <c r="G42" s="3" t="s">
        <v>115</v>
      </c>
      <c r="H42" t="s">
        <v>120</v>
      </c>
    </row>
    <row r="43" spans="1:8" ht="17" x14ac:dyDescent="0.2">
      <c r="A43" s="3" t="s">
        <v>137</v>
      </c>
      <c r="B43" s="3" t="s">
        <v>161</v>
      </c>
      <c r="C43" s="10" t="s">
        <v>114</v>
      </c>
      <c r="D43" s="7">
        <v>62.1</v>
      </c>
      <c r="E43" s="7">
        <f t="shared" si="3"/>
        <v>68.31</v>
      </c>
      <c r="F43" s="3">
        <v>1</v>
      </c>
      <c r="G43" s="3" t="s">
        <v>115</v>
      </c>
      <c r="H43" t="s">
        <v>120</v>
      </c>
    </row>
    <row r="44" spans="1:8" ht="34" x14ac:dyDescent="0.2">
      <c r="A44" s="3" t="s">
        <v>94</v>
      </c>
      <c r="B44" s="3" t="s">
        <v>160</v>
      </c>
      <c r="C44" s="10" t="s">
        <v>102</v>
      </c>
      <c r="D44" s="7">
        <v>36</v>
      </c>
      <c r="E44" s="7">
        <f t="shared" si="3"/>
        <v>39.6</v>
      </c>
      <c r="F44" s="3">
        <v>1</v>
      </c>
      <c r="G44" s="3" t="s">
        <v>95</v>
      </c>
      <c r="H44" s="3" t="s">
        <v>130</v>
      </c>
    </row>
    <row r="45" spans="1:8" ht="34" x14ac:dyDescent="0.2">
      <c r="A45" s="3" t="s">
        <v>96</v>
      </c>
      <c r="B45" s="3" t="s">
        <v>160</v>
      </c>
      <c r="C45" s="10" t="s">
        <v>103</v>
      </c>
      <c r="D45" s="7">
        <v>37.69</v>
      </c>
      <c r="E45" s="7">
        <f t="shared" si="3"/>
        <v>41.459000000000003</v>
      </c>
      <c r="F45" s="3">
        <v>1</v>
      </c>
      <c r="G45" s="3" t="s">
        <v>95</v>
      </c>
      <c r="H45" s="3" t="s">
        <v>130</v>
      </c>
    </row>
    <row r="46" spans="1:8" ht="34" x14ac:dyDescent="0.2">
      <c r="A46" s="3" t="s">
        <v>97</v>
      </c>
      <c r="B46" s="3" t="s">
        <v>160</v>
      </c>
      <c r="C46" s="10" t="s">
        <v>104</v>
      </c>
      <c r="D46" s="7" t="s">
        <v>116</v>
      </c>
      <c r="E46" s="7">
        <v>35.700000000000003</v>
      </c>
      <c r="F46" s="3">
        <v>1</v>
      </c>
      <c r="G46" s="3" t="s">
        <v>148</v>
      </c>
      <c r="H46" s="3" t="s">
        <v>130</v>
      </c>
    </row>
    <row r="47" spans="1:8" ht="17" x14ac:dyDescent="0.2">
      <c r="A47" s="3" t="s">
        <v>98</v>
      </c>
      <c r="B47" s="3" t="s">
        <v>160</v>
      </c>
      <c r="C47" s="10" t="s">
        <v>99</v>
      </c>
      <c r="D47" s="7">
        <v>4.29</v>
      </c>
      <c r="E47" s="7">
        <f t="shared" ref="E47:E57" si="4">D47*1.1</f>
        <v>4.7190000000000003</v>
      </c>
      <c r="F47" s="3">
        <v>1</v>
      </c>
      <c r="G47" s="3" t="s">
        <v>100</v>
      </c>
      <c r="H47" s="3"/>
    </row>
    <row r="48" spans="1:8" ht="17" x14ac:dyDescent="0.2">
      <c r="A48" s="3" t="s">
        <v>109</v>
      </c>
      <c r="B48" s="3" t="s">
        <v>162</v>
      </c>
      <c r="C48" s="10" t="s">
        <v>108</v>
      </c>
      <c r="D48" s="7">
        <v>18</v>
      </c>
      <c r="E48" s="7">
        <f t="shared" si="4"/>
        <v>19.8</v>
      </c>
      <c r="F48" s="3">
        <v>1</v>
      </c>
      <c r="G48" s="3" t="s">
        <v>112</v>
      </c>
    </row>
    <row r="49" spans="1:8" ht="17" x14ac:dyDescent="0.2">
      <c r="A49" s="3" t="s">
        <v>110</v>
      </c>
      <c r="B49" s="3" t="s">
        <v>162</v>
      </c>
      <c r="C49" s="10" t="s">
        <v>108</v>
      </c>
      <c r="D49" s="7">
        <v>18</v>
      </c>
      <c r="E49" s="7">
        <f t="shared" si="4"/>
        <v>19.8</v>
      </c>
      <c r="F49" s="3">
        <v>1</v>
      </c>
      <c r="G49" s="3" t="s">
        <v>112</v>
      </c>
    </row>
    <row r="50" spans="1:8" ht="17" x14ac:dyDescent="0.2">
      <c r="A50" s="8" t="s">
        <v>111</v>
      </c>
      <c r="B50" s="3" t="s">
        <v>162</v>
      </c>
      <c r="C50" s="11" t="s">
        <v>108</v>
      </c>
      <c r="D50" s="9">
        <v>18</v>
      </c>
      <c r="E50" s="7">
        <f t="shared" si="4"/>
        <v>19.8</v>
      </c>
      <c r="F50" s="8">
        <v>1</v>
      </c>
      <c r="G50" s="3" t="s">
        <v>112</v>
      </c>
    </row>
    <row r="51" spans="1:8" ht="17" x14ac:dyDescent="0.2">
      <c r="A51" s="8" t="s">
        <v>135</v>
      </c>
      <c r="B51" s="3" t="s">
        <v>162</v>
      </c>
      <c r="C51" s="11"/>
      <c r="D51" s="7">
        <v>350</v>
      </c>
      <c r="E51" s="7">
        <f t="shared" si="4"/>
        <v>385.00000000000006</v>
      </c>
      <c r="F51" s="8">
        <v>1</v>
      </c>
      <c r="G51" s="3" t="s">
        <v>134</v>
      </c>
      <c r="H51" s="3" t="s">
        <v>133</v>
      </c>
    </row>
    <row r="52" spans="1:8" ht="17" x14ac:dyDescent="0.2">
      <c r="A52" s="8" t="s">
        <v>194</v>
      </c>
      <c r="B52" s="3" t="s">
        <v>162</v>
      </c>
      <c r="C52" s="11" t="s">
        <v>195</v>
      </c>
      <c r="D52" s="7">
        <f>E52/1.1</f>
        <v>77.454545454545453</v>
      </c>
      <c r="E52" s="7">
        <v>85.2</v>
      </c>
      <c r="F52" s="8">
        <v>1</v>
      </c>
      <c r="G52" s="3" t="s">
        <v>193</v>
      </c>
      <c r="H52" s="3"/>
    </row>
    <row r="53" spans="1:8" ht="17" x14ac:dyDescent="0.2">
      <c r="A53" s="8" t="s">
        <v>196</v>
      </c>
      <c r="B53" s="3" t="s">
        <v>162</v>
      </c>
      <c r="C53" s="11" t="s">
        <v>197</v>
      </c>
      <c r="D53" s="7">
        <f>E53/1.1</f>
        <v>289.09090909090907</v>
      </c>
      <c r="E53" s="7">
        <v>318</v>
      </c>
      <c r="F53" s="8">
        <v>1</v>
      </c>
      <c r="G53" s="3" t="s">
        <v>198</v>
      </c>
      <c r="H53" s="3"/>
    </row>
    <row r="54" spans="1:8" ht="34" x14ac:dyDescent="0.2">
      <c r="A54" s="3" t="s">
        <v>82</v>
      </c>
      <c r="B54" s="3" t="s">
        <v>159</v>
      </c>
      <c r="C54" s="10">
        <v>5003264</v>
      </c>
      <c r="D54" s="7">
        <v>118.56</v>
      </c>
      <c r="E54" s="7">
        <f t="shared" si="4"/>
        <v>130.41600000000003</v>
      </c>
      <c r="F54" s="3">
        <v>1</v>
      </c>
      <c r="G54" s="3"/>
      <c r="H54" s="3" t="s">
        <v>130</v>
      </c>
    </row>
    <row r="55" spans="1:8" ht="34" x14ac:dyDescent="0.2">
      <c r="A55" s="3" t="s">
        <v>84</v>
      </c>
      <c r="B55" s="3" t="s">
        <v>159</v>
      </c>
      <c r="C55" s="10">
        <v>5003263</v>
      </c>
      <c r="D55" s="7">
        <v>112.32</v>
      </c>
      <c r="E55" s="7">
        <f t="shared" si="4"/>
        <v>123.55200000000001</v>
      </c>
      <c r="F55" s="3">
        <v>1</v>
      </c>
      <c r="G55" s="3"/>
      <c r="H55" s="3" t="s">
        <v>130</v>
      </c>
    </row>
    <row r="56" spans="1:8" ht="34" x14ac:dyDescent="0.2">
      <c r="A56" s="3" t="s">
        <v>83</v>
      </c>
      <c r="B56" s="3" t="s">
        <v>159</v>
      </c>
      <c r="C56" s="10" t="s">
        <v>86</v>
      </c>
      <c r="D56" s="7">
        <v>155.97</v>
      </c>
      <c r="E56" s="7">
        <f t="shared" si="4"/>
        <v>171.56700000000001</v>
      </c>
      <c r="F56" s="3">
        <v>1</v>
      </c>
      <c r="G56" s="3"/>
      <c r="H56" s="3" t="s">
        <v>130</v>
      </c>
    </row>
    <row r="57" spans="1:8" ht="51" x14ac:dyDescent="0.2">
      <c r="A57" s="3" t="s">
        <v>85</v>
      </c>
      <c r="B57" s="3" t="s">
        <v>159</v>
      </c>
      <c r="C57" s="10" t="s">
        <v>87</v>
      </c>
      <c r="D57" s="7">
        <v>115.44</v>
      </c>
      <c r="E57" s="7">
        <f t="shared" si="4"/>
        <v>126.98400000000001</v>
      </c>
      <c r="F57" s="3">
        <v>1</v>
      </c>
      <c r="G57" s="3"/>
      <c r="H57" s="3" t="s">
        <v>130</v>
      </c>
    </row>
    <row r="58" spans="1:8" ht="136" x14ac:dyDescent="0.2">
      <c r="A58" s="3" t="s">
        <v>214</v>
      </c>
      <c r="B58" s="3" t="s">
        <v>159</v>
      </c>
      <c r="G58" s="3" t="s">
        <v>215</v>
      </c>
    </row>
    <row r="59" spans="1:8" ht="17" x14ac:dyDescent="0.2">
      <c r="A59" s="13" t="s">
        <v>138</v>
      </c>
      <c r="B59" s="8" t="s">
        <v>164</v>
      </c>
      <c r="D59" s="7"/>
      <c r="E59" s="7"/>
    </row>
  </sheetData>
  <autoFilter ref="A1:H1" xr:uid="{8F0F6594-513C-ED44-ADBA-97197456AB56}">
    <sortState xmlns:xlrd2="http://schemas.microsoft.com/office/spreadsheetml/2017/richdata2" ref="A2:H52">
      <sortCondition descending="1" ref="B1:B52"/>
    </sortState>
  </autoFilter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916B2-A5EA-9249-ACE8-3573D77C348D}">
  <dimension ref="A1:H56"/>
  <sheetViews>
    <sheetView tabSelected="1" zoomScaleNormal="100" workbookViewId="0">
      <pane ySplit="1" topLeftCell="A2" activePane="bottomLeft" state="frozen"/>
      <selection pane="bottomLeft" activeCell="E6" sqref="E6"/>
    </sheetView>
  </sheetViews>
  <sheetFormatPr baseColWidth="10" defaultRowHeight="16" x14ac:dyDescent="0.2"/>
  <cols>
    <col min="1" max="1" width="33.5" customWidth="1"/>
    <col min="2" max="2" width="21.1640625" customWidth="1"/>
    <col min="3" max="3" width="15.83203125" style="10" customWidth="1"/>
    <col min="4" max="4" width="11.83203125" bestFit="1" customWidth="1"/>
    <col min="5" max="5" width="12.5" bestFit="1" customWidth="1"/>
    <col min="6" max="6" width="5" bestFit="1" customWidth="1"/>
    <col min="7" max="7" width="45.83203125" customWidth="1"/>
    <col min="8" max="8" width="35.5" bestFit="1" customWidth="1"/>
  </cols>
  <sheetData>
    <row r="1" spans="1:8" x14ac:dyDescent="0.2">
      <c r="A1" s="1" t="s">
        <v>45</v>
      </c>
      <c r="B1" s="1" t="s">
        <v>88</v>
      </c>
      <c r="C1" s="1" t="s">
        <v>53</v>
      </c>
      <c r="D1" s="1" t="s">
        <v>118</v>
      </c>
      <c r="E1" s="1" t="s">
        <v>119</v>
      </c>
      <c r="F1" s="1" t="s">
        <v>47</v>
      </c>
      <c r="G1" s="1" t="s">
        <v>2</v>
      </c>
      <c r="H1" s="1" t="s">
        <v>0</v>
      </c>
    </row>
    <row r="2" spans="1:8" ht="34" x14ac:dyDescent="0.2">
      <c r="A2" s="3" t="s">
        <v>219</v>
      </c>
      <c r="B2" s="3" t="s">
        <v>217</v>
      </c>
      <c r="D2" s="7" t="s">
        <v>116</v>
      </c>
      <c r="E2" s="7">
        <v>63.71</v>
      </c>
      <c r="F2" s="3">
        <v>1</v>
      </c>
      <c r="G2" s="3" t="s">
        <v>218</v>
      </c>
      <c r="H2" s="3"/>
    </row>
    <row r="3" spans="1:8" ht="34" x14ac:dyDescent="0.2">
      <c r="A3" s="3" t="s">
        <v>220</v>
      </c>
      <c r="B3" s="3" t="s">
        <v>217</v>
      </c>
      <c r="D3" s="7" t="s">
        <v>116</v>
      </c>
      <c r="E3" s="7">
        <v>63.71</v>
      </c>
      <c r="F3" s="3">
        <v>1</v>
      </c>
      <c r="G3" s="3" t="s">
        <v>218</v>
      </c>
      <c r="H3" s="3"/>
    </row>
    <row r="4" spans="1:8" ht="34" x14ac:dyDescent="0.2">
      <c r="A4" s="3" t="s">
        <v>221</v>
      </c>
      <c r="B4" s="3" t="s">
        <v>217</v>
      </c>
      <c r="D4" s="7" t="s">
        <v>116</v>
      </c>
      <c r="E4" s="7">
        <v>63.71</v>
      </c>
      <c r="F4" s="3">
        <v>1</v>
      </c>
      <c r="G4" s="3" t="s">
        <v>218</v>
      </c>
      <c r="H4" s="3"/>
    </row>
    <row r="5" spans="1:8" ht="34" x14ac:dyDescent="0.2">
      <c r="A5" s="3" t="s">
        <v>222</v>
      </c>
      <c r="B5" s="3" t="s">
        <v>217</v>
      </c>
      <c r="D5" s="7" t="s">
        <v>116</v>
      </c>
      <c r="E5" s="7">
        <v>84.95</v>
      </c>
      <c r="F5" s="3">
        <v>1</v>
      </c>
      <c r="G5" s="3" t="s">
        <v>218</v>
      </c>
      <c r="H5" s="3"/>
    </row>
    <row r="6" spans="1:8" ht="34" x14ac:dyDescent="0.2">
      <c r="A6" s="3" t="s">
        <v>223</v>
      </c>
      <c r="B6" s="3" t="s">
        <v>217</v>
      </c>
      <c r="D6" s="7" t="s">
        <v>116</v>
      </c>
      <c r="E6" s="7">
        <v>63.71</v>
      </c>
      <c r="F6" s="3">
        <v>1</v>
      </c>
      <c r="G6" s="3" t="s">
        <v>218</v>
      </c>
      <c r="H6" s="3"/>
    </row>
    <row r="7" spans="1:8" ht="34" x14ac:dyDescent="0.2">
      <c r="A7" s="3" t="s">
        <v>48</v>
      </c>
      <c r="B7" s="3" t="s">
        <v>155</v>
      </c>
      <c r="D7" s="7" t="s">
        <v>116</v>
      </c>
      <c r="E7" s="7">
        <v>205</v>
      </c>
      <c r="F7" s="3">
        <v>1</v>
      </c>
      <c r="G7" s="3" t="s">
        <v>144</v>
      </c>
      <c r="H7" s="3" t="s">
        <v>129</v>
      </c>
    </row>
    <row r="8" spans="1:8" ht="34" x14ac:dyDescent="0.2">
      <c r="A8" s="3" t="s">
        <v>49</v>
      </c>
      <c r="B8" s="3" t="s">
        <v>155</v>
      </c>
      <c r="D8" s="7" t="s">
        <v>116</v>
      </c>
      <c r="E8" s="7">
        <v>241.5</v>
      </c>
      <c r="F8" s="3">
        <v>1</v>
      </c>
      <c r="G8" s="3" t="s">
        <v>145</v>
      </c>
      <c r="H8" s="3" t="s">
        <v>129</v>
      </c>
    </row>
    <row r="9" spans="1:8" ht="34" x14ac:dyDescent="0.2">
      <c r="A9" s="8" t="s">
        <v>146</v>
      </c>
      <c r="B9" s="3" t="s">
        <v>155</v>
      </c>
      <c r="C9" s="11"/>
      <c r="D9" s="7" t="s">
        <v>116</v>
      </c>
      <c r="E9" s="9">
        <v>237.6</v>
      </c>
      <c r="F9" s="8"/>
      <c r="G9" s="8" t="s">
        <v>145</v>
      </c>
      <c r="H9" s="8" t="s">
        <v>129</v>
      </c>
    </row>
    <row r="10" spans="1:8" ht="34" x14ac:dyDescent="0.2">
      <c r="A10" s="3" t="s">
        <v>50</v>
      </c>
      <c r="B10" s="3" t="s">
        <v>156</v>
      </c>
      <c r="D10" s="7" t="s">
        <v>116</v>
      </c>
      <c r="E10" s="7">
        <v>159.94999999999999</v>
      </c>
      <c r="F10" s="3">
        <v>1</v>
      </c>
      <c r="G10" s="3"/>
      <c r="H10" s="3" t="s">
        <v>120</v>
      </c>
    </row>
    <row r="11" spans="1:8" ht="51" x14ac:dyDescent="0.2">
      <c r="A11" s="3" t="s">
        <v>54</v>
      </c>
      <c r="B11" s="3" t="s">
        <v>157</v>
      </c>
      <c r="C11" s="10" t="s">
        <v>55</v>
      </c>
      <c r="D11" s="7" t="s">
        <v>116</v>
      </c>
      <c r="E11" s="7">
        <v>36.979999999999997</v>
      </c>
      <c r="F11" s="3">
        <v>1</v>
      </c>
      <c r="G11" s="3"/>
      <c r="H11" s="3" t="s">
        <v>120</v>
      </c>
    </row>
    <row r="12" spans="1:8" ht="51" x14ac:dyDescent="0.2">
      <c r="A12" s="3" t="s">
        <v>56</v>
      </c>
      <c r="B12" s="3" t="s">
        <v>157</v>
      </c>
      <c r="C12" s="10" t="s">
        <v>57</v>
      </c>
      <c r="D12" s="7" t="s">
        <v>116</v>
      </c>
      <c r="E12" s="7">
        <v>44.34</v>
      </c>
      <c r="F12" s="3">
        <v>1</v>
      </c>
      <c r="G12" s="3"/>
      <c r="H12" s="3" t="s">
        <v>120</v>
      </c>
    </row>
    <row r="13" spans="1:8" ht="51" x14ac:dyDescent="0.2">
      <c r="A13" s="8" t="s">
        <v>58</v>
      </c>
      <c r="B13" s="3" t="s">
        <v>157</v>
      </c>
      <c r="C13" s="10" t="s">
        <v>59</v>
      </c>
      <c r="D13" s="7" t="s">
        <v>116</v>
      </c>
      <c r="E13" s="9">
        <v>50.18</v>
      </c>
      <c r="F13" s="8">
        <v>1</v>
      </c>
      <c r="G13" s="3"/>
      <c r="H13" s="3" t="s">
        <v>120</v>
      </c>
    </row>
    <row r="14" spans="1:8" ht="51" x14ac:dyDescent="0.2">
      <c r="A14" s="8" t="s">
        <v>60</v>
      </c>
      <c r="B14" s="3" t="s">
        <v>157</v>
      </c>
      <c r="D14" s="7" t="s">
        <v>116</v>
      </c>
      <c r="E14" s="9"/>
      <c r="F14" s="8"/>
      <c r="G14" s="3" t="s">
        <v>61</v>
      </c>
      <c r="H14" s="3" t="s">
        <v>120</v>
      </c>
    </row>
    <row r="15" spans="1:8" ht="51" x14ac:dyDescent="0.2">
      <c r="A15" s="8" t="s">
        <v>62</v>
      </c>
      <c r="B15" s="3" t="s">
        <v>157</v>
      </c>
      <c r="C15" s="10" t="s">
        <v>63</v>
      </c>
      <c r="D15" s="7" t="s">
        <v>116</v>
      </c>
      <c r="E15" s="9">
        <v>63.63</v>
      </c>
      <c r="F15" s="8">
        <v>1</v>
      </c>
      <c r="G15" s="3"/>
      <c r="H15" s="3" t="s">
        <v>120</v>
      </c>
    </row>
    <row r="16" spans="1:8" ht="51" x14ac:dyDescent="0.2">
      <c r="A16" s="8" t="s">
        <v>64</v>
      </c>
      <c r="B16" s="3" t="s">
        <v>157</v>
      </c>
      <c r="C16" s="10" t="s">
        <v>65</v>
      </c>
      <c r="D16" s="7" t="s">
        <v>116</v>
      </c>
      <c r="E16" s="9">
        <v>78.53</v>
      </c>
      <c r="F16" s="8">
        <v>1</v>
      </c>
      <c r="G16" s="3"/>
      <c r="H16" s="3" t="s">
        <v>120</v>
      </c>
    </row>
    <row r="17" spans="1:8" ht="34" x14ac:dyDescent="0.2">
      <c r="A17" s="3" t="s">
        <v>66</v>
      </c>
      <c r="B17" s="3" t="s">
        <v>156</v>
      </c>
      <c r="C17" s="10" t="s">
        <v>67</v>
      </c>
      <c r="D17" s="7" t="s">
        <v>116</v>
      </c>
      <c r="E17" s="7">
        <v>32.97</v>
      </c>
      <c r="F17" s="3">
        <v>1</v>
      </c>
      <c r="G17" s="3"/>
      <c r="H17" s="3" t="s">
        <v>120</v>
      </c>
    </row>
    <row r="18" spans="1:8" ht="34" x14ac:dyDescent="0.2">
      <c r="A18" s="3" t="s">
        <v>68</v>
      </c>
      <c r="B18" s="3" t="s">
        <v>156</v>
      </c>
      <c r="C18" s="10" t="s">
        <v>73</v>
      </c>
      <c r="D18" s="7" t="s">
        <v>116</v>
      </c>
      <c r="E18" s="7">
        <v>37.590000000000003</v>
      </c>
      <c r="F18" s="3">
        <v>1</v>
      </c>
      <c r="G18" s="3"/>
      <c r="H18" s="3" t="s">
        <v>120</v>
      </c>
    </row>
    <row r="19" spans="1:8" ht="34" x14ac:dyDescent="0.2">
      <c r="A19" s="3" t="s">
        <v>69</v>
      </c>
      <c r="B19" s="3" t="s">
        <v>156</v>
      </c>
      <c r="C19" s="10" t="s">
        <v>74</v>
      </c>
      <c r="D19" s="7" t="s">
        <v>116</v>
      </c>
      <c r="E19" s="7">
        <v>43.06</v>
      </c>
      <c r="F19" s="3">
        <v>1</v>
      </c>
      <c r="G19" s="3"/>
      <c r="H19" s="3" t="s">
        <v>120</v>
      </c>
    </row>
    <row r="20" spans="1:8" ht="34" x14ac:dyDescent="0.2">
      <c r="A20" s="3" t="s">
        <v>70</v>
      </c>
      <c r="B20" s="3" t="s">
        <v>156</v>
      </c>
      <c r="C20" s="10" t="s">
        <v>75</v>
      </c>
      <c r="D20" s="7" t="s">
        <v>116</v>
      </c>
      <c r="E20" s="7">
        <v>46.86</v>
      </c>
      <c r="F20" s="3">
        <v>1</v>
      </c>
      <c r="G20" s="3"/>
      <c r="H20" s="3" t="s">
        <v>120</v>
      </c>
    </row>
    <row r="21" spans="1:8" ht="34" x14ac:dyDescent="0.2">
      <c r="A21" s="3" t="s">
        <v>71</v>
      </c>
      <c r="B21" s="3" t="s">
        <v>156</v>
      </c>
      <c r="C21" s="10" t="s">
        <v>76</v>
      </c>
      <c r="D21" s="7" t="s">
        <v>116</v>
      </c>
      <c r="E21" s="7">
        <v>51.82</v>
      </c>
      <c r="F21" s="3">
        <v>1</v>
      </c>
      <c r="G21" s="3"/>
      <c r="H21" s="3" t="s">
        <v>120</v>
      </c>
    </row>
    <row r="22" spans="1:8" s="3" customFormat="1" ht="51" x14ac:dyDescent="0.2">
      <c r="A22" s="3" t="s">
        <v>72</v>
      </c>
      <c r="B22" s="3" t="s">
        <v>156</v>
      </c>
      <c r="C22" s="10" t="s">
        <v>77</v>
      </c>
      <c r="D22" s="7" t="s">
        <v>116</v>
      </c>
      <c r="E22" s="7">
        <v>59.6</v>
      </c>
      <c r="F22" s="3">
        <v>1</v>
      </c>
      <c r="H22" s="3" t="s">
        <v>120</v>
      </c>
    </row>
    <row r="23" spans="1:8" s="3" customFormat="1" ht="51" x14ac:dyDescent="0.2">
      <c r="A23" s="3" t="s">
        <v>167</v>
      </c>
      <c r="B23" s="3" t="s">
        <v>166</v>
      </c>
      <c r="C23" s="10" t="s">
        <v>168</v>
      </c>
      <c r="D23" s="7" t="s">
        <v>116</v>
      </c>
      <c r="E23" s="7"/>
      <c r="F23" s="3">
        <v>1</v>
      </c>
      <c r="G23" s="3" t="s">
        <v>180</v>
      </c>
      <c r="H23" s="3" t="s">
        <v>130</v>
      </c>
    </row>
    <row r="24" spans="1:8" s="3" customFormat="1" ht="51" x14ac:dyDescent="0.2">
      <c r="A24" s="3" t="s">
        <v>169</v>
      </c>
      <c r="B24" s="3" t="s">
        <v>166</v>
      </c>
      <c r="C24" s="10" t="s">
        <v>170</v>
      </c>
      <c r="D24" s="7" t="s">
        <v>116</v>
      </c>
      <c r="E24" s="7"/>
      <c r="F24" s="3">
        <v>1</v>
      </c>
      <c r="G24" s="3" t="s">
        <v>180</v>
      </c>
      <c r="H24" s="3" t="s">
        <v>130</v>
      </c>
    </row>
    <row r="25" spans="1:8" s="3" customFormat="1" ht="51" x14ac:dyDescent="0.2">
      <c r="A25" s="3" t="s">
        <v>171</v>
      </c>
      <c r="B25" s="3" t="s">
        <v>166</v>
      </c>
      <c r="C25" s="10" t="s">
        <v>172</v>
      </c>
      <c r="D25" s="7" t="s">
        <v>116</v>
      </c>
      <c r="E25" s="7"/>
      <c r="F25" s="3">
        <v>1</v>
      </c>
      <c r="G25" s="3" t="s">
        <v>180</v>
      </c>
      <c r="H25" s="3" t="s">
        <v>130</v>
      </c>
    </row>
    <row r="26" spans="1:8" s="3" customFormat="1" ht="51" x14ac:dyDescent="0.2">
      <c r="A26" s="3" t="s">
        <v>174</v>
      </c>
      <c r="B26" s="3" t="s">
        <v>166</v>
      </c>
      <c r="C26" s="10" t="s">
        <v>173</v>
      </c>
      <c r="D26" s="7" t="s">
        <v>116</v>
      </c>
      <c r="E26" s="7"/>
      <c r="F26" s="3">
        <v>1</v>
      </c>
      <c r="H26" s="3" t="s">
        <v>130</v>
      </c>
    </row>
    <row r="27" spans="1:8" s="3" customFormat="1" ht="51" x14ac:dyDescent="0.2">
      <c r="A27" s="3" t="s">
        <v>176</v>
      </c>
      <c r="B27" s="3" t="s">
        <v>166</v>
      </c>
      <c r="C27" s="3" t="s">
        <v>175</v>
      </c>
      <c r="D27" s="7" t="s">
        <v>116</v>
      </c>
      <c r="E27" s="7"/>
      <c r="F27" s="3">
        <v>1</v>
      </c>
      <c r="G27" s="3" t="s">
        <v>179</v>
      </c>
      <c r="H27" s="3" t="s">
        <v>130</v>
      </c>
    </row>
    <row r="28" spans="1:8" s="3" customFormat="1" ht="51" x14ac:dyDescent="0.2">
      <c r="A28" s="3" t="s">
        <v>177</v>
      </c>
      <c r="B28" s="3" t="s">
        <v>166</v>
      </c>
      <c r="C28" s="3" t="s">
        <v>178</v>
      </c>
      <c r="D28" s="7" t="s">
        <v>116</v>
      </c>
      <c r="E28" s="7"/>
      <c r="F28" s="3">
        <v>1</v>
      </c>
      <c r="G28" s="3" t="s">
        <v>179</v>
      </c>
      <c r="H28" s="3" t="s">
        <v>130</v>
      </c>
    </row>
    <row r="29" spans="1:8" ht="34" x14ac:dyDescent="0.2">
      <c r="A29" s="3" t="s">
        <v>128</v>
      </c>
      <c r="B29" s="3" t="s">
        <v>158</v>
      </c>
      <c r="C29" s="10" t="s">
        <v>127</v>
      </c>
      <c r="D29" s="7">
        <v>310</v>
      </c>
      <c r="E29" s="7">
        <f t="shared" ref="E29" si="0">D29*1.1</f>
        <v>341</v>
      </c>
      <c r="F29" s="3">
        <v>1</v>
      </c>
      <c r="G29" s="3"/>
      <c r="H29" s="3" t="s">
        <v>147</v>
      </c>
    </row>
    <row r="30" spans="1:8" ht="34" x14ac:dyDescent="0.2">
      <c r="A30" s="3" t="s">
        <v>78</v>
      </c>
      <c r="B30" s="3" t="s">
        <v>158</v>
      </c>
      <c r="C30" s="10" t="s">
        <v>79</v>
      </c>
      <c r="D30" s="7" t="s">
        <v>116</v>
      </c>
      <c r="E30" s="7">
        <v>54.72</v>
      </c>
      <c r="F30" s="3">
        <v>1</v>
      </c>
      <c r="G30" s="3"/>
      <c r="H30" s="3" t="s">
        <v>120</v>
      </c>
    </row>
    <row r="31" spans="1:8" ht="17" x14ac:dyDescent="0.2">
      <c r="A31" s="3" t="s">
        <v>80</v>
      </c>
      <c r="B31" s="3" t="s">
        <v>158</v>
      </c>
      <c r="D31" s="7" t="s">
        <v>116</v>
      </c>
      <c r="E31" s="7">
        <v>74.72</v>
      </c>
      <c r="F31" s="3">
        <v>1</v>
      </c>
      <c r="G31" s="3" t="s">
        <v>81</v>
      </c>
      <c r="H31" s="3" t="s">
        <v>120</v>
      </c>
    </row>
    <row r="32" spans="1:8" ht="34" x14ac:dyDescent="0.2">
      <c r="A32" s="3" t="s">
        <v>82</v>
      </c>
      <c r="B32" s="3" t="s">
        <v>159</v>
      </c>
      <c r="C32" s="10">
        <v>5003264</v>
      </c>
      <c r="D32" s="7" t="s">
        <v>116</v>
      </c>
      <c r="E32" s="7">
        <v>76</v>
      </c>
      <c r="F32" s="3">
        <v>1</v>
      </c>
      <c r="G32" s="3"/>
      <c r="H32" s="3" t="s">
        <v>130</v>
      </c>
    </row>
    <row r="33" spans="1:8" ht="34" x14ac:dyDescent="0.2">
      <c r="A33" s="3" t="s">
        <v>84</v>
      </c>
      <c r="B33" s="3" t="s">
        <v>159</v>
      </c>
      <c r="C33" s="10">
        <v>5003263</v>
      </c>
      <c r="D33" s="7" t="s">
        <v>116</v>
      </c>
      <c r="E33" s="7">
        <v>72</v>
      </c>
      <c r="F33" s="3">
        <v>1</v>
      </c>
      <c r="G33" s="3"/>
      <c r="H33" s="3" t="s">
        <v>130</v>
      </c>
    </row>
    <row r="34" spans="1:8" ht="34" x14ac:dyDescent="0.2">
      <c r="A34" s="3" t="s">
        <v>83</v>
      </c>
      <c r="B34" s="3" t="s">
        <v>159</v>
      </c>
      <c r="C34" s="10" t="s">
        <v>86</v>
      </c>
      <c r="D34" s="7" t="s">
        <v>116</v>
      </c>
      <c r="E34" s="7">
        <v>99.98</v>
      </c>
      <c r="F34" s="3">
        <v>1</v>
      </c>
      <c r="G34" s="3"/>
      <c r="H34" s="3" t="s">
        <v>130</v>
      </c>
    </row>
    <row r="35" spans="1:8" ht="51" x14ac:dyDescent="0.2">
      <c r="A35" s="3" t="s">
        <v>85</v>
      </c>
      <c r="B35" s="3" t="s">
        <v>159</v>
      </c>
      <c r="C35" s="10" t="s">
        <v>87</v>
      </c>
      <c r="D35" s="7" t="s">
        <v>116</v>
      </c>
      <c r="E35" s="7">
        <v>74</v>
      </c>
      <c r="F35" s="3">
        <v>1</v>
      </c>
      <c r="G35" s="3"/>
      <c r="H35" s="3" t="s">
        <v>130</v>
      </c>
    </row>
    <row r="36" spans="1:8" ht="136" x14ac:dyDescent="0.2">
      <c r="A36" s="3" t="s">
        <v>214</v>
      </c>
      <c r="B36" s="3" t="s">
        <v>159</v>
      </c>
      <c r="G36" s="3" t="s">
        <v>215</v>
      </c>
    </row>
    <row r="37" spans="1:8" ht="17" x14ac:dyDescent="0.2">
      <c r="A37" s="3" t="s">
        <v>89</v>
      </c>
      <c r="B37" s="3" t="s">
        <v>158</v>
      </c>
      <c r="C37" s="10" t="s">
        <v>90</v>
      </c>
      <c r="D37" s="7" t="s">
        <v>116</v>
      </c>
      <c r="E37" s="7">
        <v>75.5</v>
      </c>
      <c r="F37" s="3">
        <v>1</v>
      </c>
      <c r="G37" s="3"/>
      <c r="H37" s="3" t="s">
        <v>120</v>
      </c>
    </row>
    <row r="38" spans="1:8" ht="34" x14ac:dyDescent="0.2">
      <c r="A38" s="3" t="s">
        <v>216</v>
      </c>
      <c r="B38" s="3" t="s">
        <v>158</v>
      </c>
      <c r="C38" s="10" t="s">
        <v>101</v>
      </c>
      <c r="D38" s="7" t="s">
        <v>116</v>
      </c>
      <c r="E38" s="7">
        <v>124</v>
      </c>
      <c r="F38" s="3">
        <v>1</v>
      </c>
      <c r="G38" s="3"/>
      <c r="H38" s="3" t="s">
        <v>147</v>
      </c>
    </row>
    <row r="39" spans="1:8" ht="51" x14ac:dyDescent="0.2">
      <c r="A39" s="3" t="s">
        <v>91</v>
      </c>
      <c r="B39" s="3" t="s">
        <v>158</v>
      </c>
      <c r="D39" s="7" t="s">
        <v>116</v>
      </c>
      <c r="E39" s="7">
        <v>98.85</v>
      </c>
      <c r="F39" s="3">
        <v>1</v>
      </c>
      <c r="G39" s="3"/>
      <c r="H39" s="3"/>
    </row>
    <row r="40" spans="1:8" ht="17" x14ac:dyDescent="0.2">
      <c r="A40" s="3" t="s">
        <v>92</v>
      </c>
      <c r="B40" s="3" t="s">
        <v>158</v>
      </c>
      <c r="D40" s="7" t="s">
        <v>116</v>
      </c>
      <c r="E40" s="7"/>
      <c r="F40" s="3">
        <v>1</v>
      </c>
      <c r="G40" s="3" t="s">
        <v>93</v>
      </c>
      <c r="H40" s="3"/>
    </row>
    <row r="41" spans="1:8" ht="34" x14ac:dyDescent="0.2">
      <c r="A41" s="3" t="s">
        <v>94</v>
      </c>
      <c r="B41" s="3" t="s">
        <v>160</v>
      </c>
      <c r="C41" s="10" t="s">
        <v>102</v>
      </c>
      <c r="D41" s="7" t="s">
        <v>116</v>
      </c>
      <c r="E41" s="7">
        <v>23.08</v>
      </c>
      <c r="F41" s="3">
        <v>1</v>
      </c>
      <c r="G41" s="3" t="s">
        <v>95</v>
      </c>
      <c r="H41" s="3" t="s">
        <v>130</v>
      </c>
    </row>
    <row r="42" spans="1:8" ht="34" x14ac:dyDescent="0.2">
      <c r="A42" s="3" t="s">
        <v>96</v>
      </c>
      <c r="B42" s="3" t="s">
        <v>160</v>
      </c>
      <c r="C42" s="10" t="s">
        <v>103</v>
      </c>
      <c r="D42" s="7" t="s">
        <v>116</v>
      </c>
      <c r="E42" s="7">
        <v>24.16</v>
      </c>
      <c r="F42" s="3">
        <v>1</v>
      </c>
      <c r="G42" s="3" t="s">
        <v>95</v>
      </c>
      <c r="H42" s="3" t="s">
        <v>130</v>
      </c>
    </row>
    <row r="43" spans="1:8" ht="34" x14ac:dyDescent="0.2">
      <c r="A43" s="3" t="s">
        <v>97</v>
      </c>
      <c r="B43" s="3" t="s">
        <v>160</v>
      </c>
      <c r="C43" s="10" t="s">
        <v>104</v>
      </c>
      <c r="D43" s="7" t="s">
        <v>116</v>
      </c>
      <c r="E43" s="7">
        <v>35.700000000000003</v>
      </c>
      <c r="F43" s="3">
        <v>1</v>
      </c>
      <c r="G43" s="3" t="s">
        <v>148</v>
      </c>
      <c r="H43" s="3" t="s">
        <v>130</v>
      </c>
    </row>
    <row r="44" spans="1:8" ht="17" x14ac:dyDescent="0.2">
      <c r="A44" s="3" t="s">
        <v>98</v>
      </c>
      <c r="B44" s="3" t="s">
        <v>160</v>
      </c>
      <c r="C44" s="10" t="s">
        <v>99</v>
      </c>
      <c r="D44" s="7" t="s">
        <v>116</v>
      </c>
      <c r="E44" s="7">
        <v>2.75</v>
      </c>
      <c r="F44" s="3">
        <v>1</v>
      </c>
      <c r="G44" s="3" t="s">
        <v>100</v>
      </c>
      <c r="H44" s="3"/>
    </row>
    <row r="45" spans="1:8" ht="17" x14ac:dyDescent="0.2">
      <c r="A45" s="3" t="s">
        <v>165</v>
      </c>
      <c r="B45" s="3" t="s">
        <v>161</v>
      </c>
      <c r="D45" s="7">
        <v>70</v>
      </c>
      <c r="E45" s="7">
        <v>77</v>
      </c>
      <c r="F45" s="3">
        <v>1</v>
      </c>
      <c r="G45" s="3"/>
      <c r="H45" s="3" t="s">
        <v>120</v>
      </c>
    </row>
    <row r="46" spans="1:8" ht="17" x14ac:dyDescent="0.2">
      <c r="A46" s="3" t="s">
        <v>105</v>
      </c>
      <c r="B46" s="3" t="s">
        <v>161</v>
      </c>
      <c r="D46" s="7" t="s">
        <v>116</v>
      </c>
      <c r="E46" s="7">
        <v>30</v>
      </c>
      <c r="F46" s="3">
        <v>1</v>
      </c>
      <c r="G46" s="3" t="s">
        <v>106</v>
      </c>
      <c r="H46" t="s">
        <v>129</v>
      </c>
    </row>
    <row r="47" spans="1:8" ht="17" x14ac:dyDescent="0.2">
      <c r="A47" s="3" t="s">
        <v>107</v>
      </c>
      <c r="B47" s="3" t="s">
        <v>161</v>
      </c>
      <c r="D47" s="7" t="s">
        <v>116</v>
      </c>
      <c r="E47" s="7">
        <v>7</v>
      </c>
      <c r="F47" s="3">
        <v>1</v>
      </c>
      <c r="H47" t="s">
        <v>129</v>
      </c>
    </row>
    <row r="48" spans="1:8" ht="17" x14ac:dyDescent="0.2">
      <c r="A48" s="3" t="s">
        <v>109</v>
      </c>
      <c r="B48" s="3" t="s">
        <v>162</v>
      </c>
      <c r="C48" s="10" t="s">
        <v>108</v>
      </c>
      <c r="D48" s="7" t="s">
        <v>116</v>
      </c>
      <c r="E48" s="7">
        <v>12.26</v>
      </c>
      <c r="F48" s="3">
        <v>1</v>
      </c>
      <c r="G48" s="3" t="s">
        <v>112</v>
      </c>
    </row>
    <row r="49" spans="1:8" ht="17" x14ac:dyDescent="0.2">
      <c r="A49" s="3" t="s">
        <v>110</v>
      </c>
      <c r="B49" s="3" t="s">
        <v>162</v>
      </c>
      <c r="C49" s="10" t="s">
        <v>108</v>
      </c>
      <c r="D49" s="7" t="s">
        <v>116</v>
      </c>
      <c r="E49" s="7">
        <v>14.16</v>
      </c>
      <c r="F49" s="3">
        <v>1</v>
      </c>
      <c r="G49" s="3" t="s">
        <v>112</v>
      </c>
    </row>
    <row r="50" spans="1:8" ht="17" x14ac:dyDescent="0.2">
      <c r="A50" s="8" t="s">
        <v>111</v>
      </c>
      <c r="B50" s="3" t="s">
        <v>162</v>
      </c>
      <c r="C50" s="11" t="s">
        <v>108</v>
      </c>
      <c r="D50" s="7" t="s">
        <v>116</v>
      </c>
      <c r="E50" s="9">
        <v>12.68</v>
      </c>
      <c r="F50" s="8">
        <v>1</v>
      </c>
      <c r="G50" s="3" t="s">
        <v>112</v>
      </c>
    </row>
    <row r="51" spans="1:8" ht="17" x14ac:dyDescent="0.2">
      <c r="A51" s="8" t="s">
        <v>135</v>
      </c>
      <c r="B51" s="3" t="s">
        <v>162</v>
      </c>
      <c r="C51" s="11"/>
      <c r="D51" s="7">
        <v>350</v>
      </c>
      <c r="E51" s="7">
        <f>D51*1.1</f>
        <v>385.00000000000006</v>
      </c>
      <c r="F51" s="8">
        <v>1</v>
      </c>
      <c r="G51" s="3" t="s">
        <v>134</v>
      </c>
      <c r="H51" s="3" t="s">
        <v>133</v>
      </c>
    </row>
    <row r="52" spans="1:8" ht="17" x14ac:dyDescent="0.2">
      <c r="A52" s="3" t="s">
        <v>113</v>
      </c>
      <c r="B52" s="3" t="s">
        <v>161</v>
      </c>
      <c r="C52" s="10" t="s">
        <v>114</v>
      </c>
      <c r="D52" s="7" t="s">
        <v>116</v>
      </c>
      <c r="E52" s="7">
        <v>25</v>
      </c>
      <c r="F52" s="3">
        <v>1</v>
      </c>
      <c r="G52" s="3" t="s">
        <v>115</v>
      </c>
      <c r="H52" t="s">
        <v>120</v>
      </c>
    </row>
    <row r="53" spans="1:8" ht="17" x14ac:dyDescent="0.2">
      <c r="A53" s="3" t="s">
        <v>137</v>
      </c>
      <c r="B53" s="3" t="s">
        <v>161</v>
      </c>
      <c r="C53" s="10" t="s">
        <v>114</v>
      </c>
      <c r="D53" s="7" t="s">
        <v>116</v>
      </c>
      <c r="E53" s="7">
        <v>46</v>
      </c>
      <c r="F53" s="3">
        <v>1</v>
      </c>
      <c r="G53" s="3" t="s">
        <v>115</v>
      </c>
      <c r="H53" t="s">
        <v>120</v>
      </c>
    </row>
    <row r="54" spans="1:8" ht="24" x14ac:dyDescent="0.3">
      <c r="A54" s="15" t="s">
        <v>136</v>
      </c>
      <c r="B54" s="8" t="s">
        <v>164</v>
      </c>
      <c r="C54" s="3"/>
      <c r="D54" s="7"/>
      <c r="E54" s="7"/>
    </row>
    <row r="55" spans="1:8" ht="24" x14ac:dyDescent="0.3">
      <c r="A55" s="15" t="s">
        <v>139</v>
      </c>
      <c r="B55" s="8" t="s">
        <v>164</v>
      </c>
      <c r="C55" s="3"/>
      <c r="D55" s="7"/>
      <c r="E55" s="7"/>
    </row>
    <row r="56" spans="1:8" ht="17" x14ac:dyDescent="0.2">
      <c r="A56" t="s">
        <v>140</v>
      </c>
      <c r="B56" s="8" t="s">
        <v>164</v>
      </c>
      <c r="C56" s="8"/>
      <c r="D56" s="7"/>
      <c r="E56" s="2"/>
    </row>
  </sheetData>
  <autoFilter ref="A1:H1" xr:uid="{1A5916B2-A5EA-9249-ACE8-3573D77C348D}"/>
  <phoneticPr fontId="6" type="noConversion"/>
  <pageMargins left="0.7" right="0.7" top="0.75" bottom="0.75" header="0.3" footer="0.3"/>
  <ignoredErrors>
    <ignoredError sqref="C34:C35 C3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IAM hrly rates</vt:lpstr>
      <vt:lpstr>CSV hrly rates</vt:lpstr>
      <vt:lpstr>IAM&amp;CSV Standard price list</vt:lpstr>
      <vt:lpstr>IAM UAW East</vt:lpstr>
      <vt:lpstr>IAM Monash 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t</dc:creator>
  <cp:lastModifiedBy>marco t</cp:lastModifiedBy>
  <dcterms:created xsi:type="dcterms:W3CDTF">2025-01-10T00:35:29Z</dcterms:created>
  <dcterms:modified xsi:type="dcterms:W3CDTF">2025-06-26T03:02:52Z</dcterms:modified>
</cp:coreProperties>
</file>