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mc:AlternateContent xmlns:mc="http://schemas.openxmlformats.org/markup-compatibility/2006">
    <mc:Choice Requires="x15">
      <x15ac:absPath xmlns:x15ac="http://schemas.microsoft.com/office/spreadsheetml/2010/11/ac" url="D:\Mapua Files\coe\soft eng\"/>
    </mc:Choice>
  </mc:AlternateContent>
  <xr:revisionPtr revIDLastSave="0" documentId="13_ncr:1_{447EBDA2-07CA-451F-AE05-39065519CADD}" xr6:coauthVersionLast="34" xr6:coauthVersionMax="34" xr10:uidLastSave="{00000000-0000-0000-0000-000000000000}"/>
  <bookViews>
    <workbookView xWindow="0" yWindow="0" windowWidth="21570" windowHeight="7980" xr2:uid="{00000000-000D-0000-FFFF-FFFF00000000}"/>
  </bookViews>
  <sheets>
    <sheet name="GanttChart" sheetId="9" r:id="rId1"/>
  </sheets>
  <definedNames>
    <definedName name="prevWBS" localSheetId="0">GanttChart!$A1048576</definedName>
    <definedName name="_xlnm.Print_Area" localSheetId="0">GanttChart!$A$1:$BN$38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2" i="9" l="1"/>
  <c r="F8" i="9" l="1"/>
  <c r="I8" i="9" s="1"/>
  <c r="K6" i="9" l="1"/>
  <c r="I15" i="9" l="1"/>
  <c r="I16" i="9"/>
  <c r="K7" i="9"/>
  <c r="K4" i="9"/>
  <c r="I13" i="9" l="1"/>
  <c r="I14" i="9" l="1"/>
  <c r="L6" i="9" l="1"/>
  <c r="I18" i="9" l="1"/>
  <c r="I17" i="9"/>
  <c r="M6" i="9"/>
  <c r="N6" i="9" l="1"/>
  <c r="O6" i="9" l="1"/>
  <c r="K5" i="9"/>
  <c r="P6" i="9" l="1"/>
  <c r="L7" i="9"/>
  <c r="Q6" i="9" l="1"/>
  <c r="M7" i="9"/>
  <c r="R6" i="9" l="1"/>
  <c r="N7" i="9"/>
  <c r="S6" i="9" l="1"/>
  <c r="O7" i="9"/>
  <c r="T6" i="9" l="1"/>
  <c r="P7" i="9"/>
  <c r="U6" i="9" l="1"/>
  <c r="Q7" i="9"/>
  <c r="V6" i="9" l="1"/>
  <c r="R7" i="9"/>
  <c r="R4" i="9"/>
  <c r="W6" i="9" l="1"/>
  <c r="S7" i="9"/>
  <c r="X6" i="9" l="1"/>
  <c r="T7" i="9"/>
  <c r="Y6" i="9" l="1"/>
  <c r="U7" i="9"/>
  <c r="Z6" i="9" l="1"/>
  <c r="V7" i="9"/>
  <c r="AA6" i="9" l="1"/>
  <c r="X7" i="9"/>
  <c r="W7" i="9"/>
  <c r="AB6" i="9" l="1"/>
  <c r="Y4" i="9"/>
  <c r="Y7" i="9"/>
  <c r="AC6" i="9" l="1"/>
  <c r="Z7" i="9"/>
  <c r="AD6" i="9" l="1"/>
  <c r="AA7" i="9"/>
  <c r="AE6" i="9" l="1"/>
  <c r="AB7" i="9"/>
  <c r="AF6" i="9" l="1"/>
  <c r="AC7" i="9"/>
  <c r="AG6" i="9" l="1"/>
  <c r="AD7" i="9"/>
  <c r="AH6" i="9" l="1"/>
  <c r="AE7" i="9"/>
  <c r="AI6" i="9" l="1"/>
  <c r="AF4" i="9"/>
  <c r="AF7" i="9"/>
  <c r="AJ6" i="9" l="1"/>
  <c r="AG7" i="9"/>
  <c r="AK6" i="9" l="1"/>
  <c r="AH7" i="9"/>
  <c r="AL6" i="9" l="1"/>
  <c r="AI7" i="9"/>
  <c r="AM6" i="9" l="1"/>
  <c r="AJ7" i="9"/>
  <c r="AN6" i="9" l="1"/>
  <c r="AK7" i="9"/>
  <c r="AO6" i="9" l="1"/>
  <c r="AL7" i="9"/>
  <c r="AP6" i="9" l="1"/>
  <c r="AM7" i="9"/>
  <c r="AM4" i="9"/>
  <c r="AQ6" i="9" l="1"/>
  <c r="AN7" i="9"/>
  <c r="AR6" i="9" l="1"/>
  <c r="AO7" i="9"/>
  <c r="AS6" i="9" l="1"/>
  <c r="AP7" i="9"/>
  <c r="AT6" i="9" l="1"/>
  <c r="AQ7" i="9"/>
  <c r="AU6" i="9" l="1"/>
  <c r="AR7" i="9"/>
  <c r="AV6" i="9" l="1"/>
  <c r="AS7" i="9"/>
  <c r="AW6" i="9" l="1"/>
  <c r="AT7" i="9"/>
  <c r="AT4" i="9"/>
  <c r="AX6" i="9" l="1"/>
  <c r="AU7" i="9"/>
  <c r="AY6" i="9" l="1"/>
  <c r="AV7" i="9"/>
  <c r="AZ6" i="9" l="1"/>
  <c r="AW7" i="9"/>
  <c r="BA6" i="9" l="1"/>
  <c r="AX7" i="9"/>
  <c r="BB6" i="9" l="1"/>
  <c r="AY7" i="9"/>
  <c r="BC6" i="9" l="1"/>
  <c r="AZ7" i="9"/>
  <c r="BD6" i="9" l="1"/>
  <c r="BA4" i="9"/>
  <c r="BA7" i="9"/>
  <c r="BE6" i="9" l="1"/>
  <c r="BB7" i="9"/>
  <c r="BF6" i="9" l="1"/>
  <c r="BC7" i="9"/>
  <c r="BG6" i="9" l="1"/>
  <c r="BD7" i="9"/>
  <c r="BH6" i="9" l="1"/>
  <c r="BE7" i="9"/>
  <c r="BI6" i="9" l="1"/>
  <c r="BF7" i="9"/>
  <c r="BJ6" i="9" l="1"/>
  <c r="BG7" i="9"/>
  <c r="BK6" i="9" l="1"/>
  <c r="BH4" i="9"/>
  <c r="BH7" i="9"/>
  <c r="BL6" i="9" l="1"/>
  <c r="BI7" i="9"/>
  <c r="BM6" i="9" l="1"/>
  <c r="BJ7" i="9"/>
  <c r="BN6" i="9" l="1"/>
  <c r="BK7" i="9"/>
  <c r="BL7" i="9" l="1"/>
  <c r="BM7" i="9" l="1"/>
  <c r="BN7" i="9" l="1"/>
  <c r="I19" i="9" l="1"/>
  <c r="I20" i="9" l="1"/>
  <c r="I2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<sst xmlns="http://schemas.openxmlformats.org/spreadsheetml/2006/main" count="42" uniqueCount="36">
  <si>
    <t>WBS</t>
  </si>
  <si>
    <t>TASK</t>
  </si>
  <si>
    <t>LEAD</t>
  </si>
  <si>
    <t>START</t>
  </si>
  <si>
    <t>END</t>
  </si>
  <si>
    <t>DAYS</t>
  </si>
  <si>
    <t>% DONE</t>
  </si>
  <si>
    <t>WORK DAYS</t>
  </si>
  <si>
    <t>PREDECESSOR</t>
  </si>
  <si>
    <t xml:space="preserve">Display Week </t>
  </si>
  <si>
    <t xml:space="preserve">Project Start Date </t>
  </si>
  <si>
    <t xml:space="preserve">Project Lead </t>
  </si>
  <si>
    <t>Project Schedule</t>
  </si>
  <si>
    <t>Mapua University</t>
  </si>
  <si>
    <t>None</t>
  </si>
  <si>
    <t>Task</t>
  </si>
  <si>
    <t>Flight Reservation</t>
  </si>
  <si>
    <t>Admin Log in page</t>
  </si>
  <si>
    <t>Admin choice of date</t>
  </si>
  <si>
    <t>Admin Flight Available</t>
  </si>
  <si>
    <t>Admin Flight na pinipili sa flights</t>
  </si>
  <si>
    <t>Admin Flight Detail</t>
  </si>
  <si>
    <t>Week1</t>
  </si>
  <si>
    <t>Week2</t>
  </si>
  <si>
    <t>Customer sign up</t>
  </si>
  <si>
    <t>Customer search flight</t>
  </si>
  <si>
    <t>Customer select Departure flight</t>
  </si>
  <si>
    <t>Customer select return flight</t>
  </si>
  <si>
    <t>Customer payment</t>
  </si>
  <si>
    <t>Admin: Customer Detail</t>
  </si>
  <si>
    <t>Sanvictores</t>
  </si>
  <si>
    <t>Manaois</t>
  </si>
  <si>
    <t>Balilo</t>
  </si>
  <si>
    <t>de Pano</t>
  </si>
  <si>
    <t>Gadia</t>
  </si>
  <si>
    <t>dela Pena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</si>
</sst>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2"/>
      <color theme="1"/>
      <name val="Arial"/>
      <family val="2"/>
      <scheme val="minor"/>
    </font>
    <font>
      <b/>
      <sz val="12"/>
      <color rgb="FFFA7D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2F2F2"/>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rgb="FF7F7F7F"/>
      </left>
      <right style="thin">
        <color rgb="FF7F7F7F"/>
      </right>
      <top style="thin">
        <color rgb="FF7F7F7F"/>
      </top>
      <bottom style="thin">
        <color rgb="FF7F7F7F"/>
      </bottom>
      <diagonal/>
    </border>
  </borders>
  <cellStyleXfs count="46">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45" fillId="0" borderId="0"/>
    <xf numFmtId="0" fontId="46" fillId="24" borderId="22" applyNumberFormat="0" applyAlignment="0" applyProtection="0"/>
  </cellStyleXfs>
  <cellXfs count="11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5" fillId="0" borderId="11" xfId="0" quotePrefix="1" applyFont="1" applyFill="1" applyBorder="1" applyAlignment="1" applyProtection="1">
      <alignment horizontal="center" vertical="center"/>
    </xf>
    <xf numFmtId="1" fontId="35" fillId="0" borderId="11" xfId="0" applyNumberFormat="1" applyFont="1" applyFill="1" applyBorder="1" applyAlignment="1" applyProtection="1">
      <alignment horizontal="center" vertical="center"/>
    </xf>
    <xf numFmtId="0" fontId="35" fillId="0" borderId="11" xfId="0" applyFont="1" applyBorder="1" applyAlignment="1" applyProtection="1">
      <alignment vertical="center"/>
    </xf>
    <xf numFmtId="0" fontId="35" fillId="0" borderId="11" xfId="0" applyFont="1" applyBorder="1" applyAlignment="1" applyProtection="1">
      <alignment horizontal="lef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8" fillId="21" borderId="13" xfId="0" applyNumberFormat="1" applyFont="1" applyFill="1" applyBorder="1" applyAlignment="1" applyProtection="1">
      <alignment horizontal="center" vertical="center"/>
    </xf>
    <xf numFmtId="1" fontId="39" fillId="0" borderId="11" xfId="0" applyNumberFormat="1" applyFont="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1" fontId="39" fillId="0" borderId="11"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0" fillId="0" borderId="0" xfId="0" applyNumberFormat="1" applyFont="1" applyFill="1" applyBorder="1" applyProtection="1"/>
    <xf numFmtId="0" fontId="40" fillId="0" borderId="0" xfId="0" applyFont="1" applyFill="1" applyBorder="1" applyProtection="1"/>
    <xf numFmtId="0" fontId="1" fillId="0" borderId="0" xfId="0" applyFont="1" applyFill="1" applyBorder="1" applyProtection="1"/>
    <xf numFmtId="0" fontId="40" fillId="0" borderId="0" xfId="0" applyFont="1" applyProtection="1"/>
    <xf numFmtId="0" fontId="40"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1" fillId="0" borderId="17" xfId="0" applyNumberFormat="1" applyFont="1" applyFill="1" applyBorder="1" applyAlignment="1" applyProtection="1">
      <alignment horizontal="left" vertical="center"/>
    </xf>
    <xf numFmtId="0" fontId="41" fillId="0" borderId="17" xfId="0" applyFont="1" applyFill="1" applyBorder="1" applyAlignment="1" applyProtection="1">
      <alignment horizontal="left" vertical="center"/>
    </xf>
    <xf numFmtId="0" fontId="41" fillId="0" borderId="17" xfId="0" applyFont="1" applyFill="1" applyBorder="1" applyAlignment="1" applyProtection="1">
      <alignment horizontal="center" vertical="center" wrapText="1"/>
    </xf>
    <xf numFmtId="0" fontId="42" fillId="0" borderId="17" xfId="0" applyNumberFormat="1" applyFont="1" applyFill="1" applyBorder="1" applyAlignment="1" applyProtection="1">
      <alignment horizontal="center" vertical="center" wrapText="1"/>
    </xf>
    <xf numFmtId="0" fontId="41"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3"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4"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7" fillId="0" borderId="15" xfId="0" applyNumberFormat="1" applyFont="1" applyFill="1" applyBorder="1" applyAlignment="1" applyProtection="1">
      <alignment horizontal="center" vertical="center"/>
    </xf>
    <xf numFmtId="0" fontId="37" fillId="0" borderId="12" xfId="0" applyNumberFormat="1" applyFont="1" applyFill="1" applyBorder="1" applyAlignment="1" applyProtection="1">
      <alignment horizontal="center" vertical="center"/>
    </xf>
    <xf numFmtId="0" fontId="37"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36" fillId="0" borderId="0" xfId="0" applyFont="1" applyFill="1" applyBorder="1" applyAlignment="1" applyProtection="1">
      <alignment vertical="center"/>
    </xf>
    <xf numFmtId="0" fontId="30" fillId="0" borderId="0" xfId="0" applyNumberFormat="1"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1" fontId="30" fillId="0" borderId="0" xfId="40" applyNumberFormat="1" applyFont="1" applyFill="1" applyBorder="1" applyAlignment="1" applyProtection="1">
      <alignment horizontal="center" vertical="center"/>
    </xf>
    <xf numFmtId="9" fontId="30" fillId="0" borderId="0" xfId="40" applyFont="1" applyFill="1" applyBorder="1" applyAlignment="1" applyProtection="1">
      <alignment horizontal="center" vertical="center"/>
    </xf>
    <xf numFmtId="1" fontId="30" fillId="0" borderId="0" xfId="0" applyNumberFormat="1" applyFont="1" applyFill="1" applyBorder="1" applyAlignment="1" applyProtection="1">
      <alignment horizontal="center" vertical="center"/>
    </xf>
    <xf numFmtId="1" fontId="38" fillId="0" borderId="0" xfId="0" applyNumberFormat="1" applyFont="1" applyFill="1" applyBorder="1" applyAlignment="1" applyProtection="1">
      <alignment horizontal="center" vertical="center"/>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9" fillId="0" borderId="0" xfId="0" applyNumberFormat="1" applyFont="1" applyBorder="1" applyAlignment="1" applyProtection="1">
      <alignment horizontal="center" vertical="center"/>
    </xf>
    <xf numFmtId="0" fontId="30" fillId="21" borderId="0" xfId="0" applyNumberFormat="1" applyFont="1" applyFill="1" applyBorder="1" applyAlignment="1" applyProtection="1">
      <alignment horizontal="center" vertical="center"/>
    </xf>
    <xf numFmtId="165" fontId="30" fillId="21" borderId="0" xfId="0" applyNumberFormat="1" applyFont="1" applyFill="1" applyBorder="1" applyAlignment="1" applyProtection="1">
      <alignment horizontal="center" vertical="center"/>
    </xf>
    <xf numFmtId="1" fontId="30" fillId="21" borderId="0" xfId="40" applyNumberFormat="1" applyFont="1" applyFill="1" applyBorder="1" applyAlignment="1" applyProtection="1">
      <alignment horizontal="center" vertical="center"/>
    </xf>
    <xf numFmtId="9" fontId="30" fillId="21" borderId="0" xfId="40" applyFont="1" applyFill="1" applyBorder="1" applyAlignment="1" applyProtection="1">
      <alignment horizontal="center" vertical="center"/>
    </xf>
    <xf numFmtId="1" fontId="30" fillId="21" borderId="0" xfId="0" applyNumberFormat="1" applyFont="1" applyFill="1" applyBorder="1" applyAlignment="1" applyProtection="1">
      <alignment horizontal="center" vertical="center"/>
    </xf>
    <xf numFmtId="1" fontId="38" fillId="21" borderId="0" xfId="0" applyNumberFormat="1" applyFont="1" applyFill="1" applyBorder="1" applyAlignment="1" applyProtection="1">
      <alignment horizontal="center"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45" xr:uid="{00000000-0005-0000-0000-000031000000}"/>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44" xr:uid="{00000000-0005-0000-0000-00003200000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7</xdr:col>
      <xdr:colOff>333375</xdr:colOff>
      <xdr:row>5</xdr:row>
      <xdr:rowOff>142875</xdr:rowOff>
    </xdr:from>
    <xdr:to>
      <xdr:col>27</xdr:col>
      <xdr:colOff>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Normal="100" workbookViewId="0">
      <pane ySplit="7" topLeftCell="A8" activePane="bottomLeft" state="frozen"/>
      <selection pane="bottomLeft" activeCell="B23" sqref="B23"/>
    </sheetView>
  </sheetViews>
  <sheetFormatPr defaultColWidth="9.140625" defaultRowHeight="12.75" x14ac:dyDescent="0.2"/>
  <cols>
    <col min="1" max="1" width="6.85546875" style="5" customWidth="1"/>
    <col min="2" max="2" width="22.140625" style="1" customWidth="1"/>
    <col min="3" max="3" width="10.2851562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75" t="s">
        <v>12</v>
      </c>
      <c r="B1" s="14"/>
      <c r="C1" s="14"/>
      <c r="D1" s="14"/>
      <c r="E1" s="14"/>
      <c r="F1" s="14"/>
      <c r="I1" s="79"/>
      <c r="K1" s="81"/>
      <c r="L1" s="81"/>
      <c r="M1" s="81"/>
      <c r="N1" s="81"/>
      <c r="O1" s="81"/>
      <c r="P1" s="81"/>
      <c r="Q1" s="81"/>
      <c r="R1" s="81"/>
      <c r="S1" s="81"/>
      <c r="T1" s="81"/>
      <c r="U1" s="81"/>
      <c r="V1" s="81"/>
      <c r="W1" s="81"/>
      <c r="X1" s="81"/>
      <c r="Y1" s="81"/>
      <c r="Z1" s="81"/>
      <c r="AA1" s="81"/>
      <c r="AB1" s="81"/>
      <c r="AC1" s="81"/>
      <c r="AD1" s="81"/>
      <c r="AE1" s="81"/>
    </row>
    <row r="2" spans="1:66" ht="18" customHeight="1" x14ac:dyDescent="0.2">
      <c r="A2" s="19" t="s">
        <v>13</v>
      </c>
      <c r="B2" s="7"/>
      <c r="C2" s="7"/>
      <c r="D2" s="13"/>
      <c r="E2" s="80"/>
      <c r="F2" s="80"/>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60"/>
      <c r="B4" s="64" t="s">
        <v>10</v>
      </c>
      <c r="C4" s="86">
        <v>43346</v>
      </c>
      <c r="D4" s="86"/>
      <c r="E4" s="86"/>
      <c r="F4" s="61"/>
      <c r="G4" s="64" t="s">
        <v>9</v>
      </c>
      <c r="H4" s="78">
        <v>1</v>
      </c>
      <c r="I4" s="62"/>
      <c r="J4" s="17"/>
      <c r="K4" s="83" t="str">
        <f>"Week "&amp;(K6-($C$4-WEEKDAY($C$4,1)+2))/7+1</f>
        <v>Week 1</v>
      </c>
      <c r="L4" s="84"/>
      <c r="M4" s="84"/>
      <c r="N4" s="84"/>
      <c r="O4" s="84"/>
      <c r="P4" s="84"/>
      <c r="Q4" s="85"/>
      <c r="R4" s="83" t="str">
        <f>"Week "&amp;(R6-($C$4-WEEKDAY($C$4,1)+2))/7+1</f>
        <v>Week 2</v>
      </c>
      <c r="S4" s="84"/>
      <c r="T4" s="84"/>
      <c r="U4" s="84"/>
      <c r="V4" s="84"/>
      <c r="W4" s="84"/>
      <c r="X4" s="85"/>
      <c r="Y4" s="83" t="str">
        <f>"Week "&amp;(Y6-($C$4-WEEKDAY($C$4,1)+2))/7+1</f>
        <v>Week 3</v>
      </c>
      <c r="Z4" s="84"/>
      <c r="AA4" s="84"/>
      <c r="AB4" s="84"/>
      <c r="AC4" s="84"/>
      <c r="AD4" s="84"/>
      <c r="AE4" s="85"/>
      <c r="AF4" s="83" t="str">
        <f>"Week "&amp;(AF6-($C$4-WEEKDAY($C$4,1)+2))/7+1</f>
        <v>Week 4</v>
      </c>
      <c r="AG4" s="84"/>
      <c r="AH4" s="84"/>
      <c r="AI4" s="84"/>
      <c r="AJ4" s="84"/>
      <c r="AK4" s="84"/>
      <c r="AL4" s="85"/>
      <c r="AM4" s="83" t="str">
        <f>"Week "&amp;(AM6-($C$4-WEEKDAY($C$4,1)+2))/7+1</f>
        <v>Week 5</v>
      </c>
      <c r="AN4" s="84"/>
      <c r="AO4" s="84"/>
      <c r="AP4" s="84"/>
      <c r="AQ4" s="84"/>
      <c r="AR4" s="84"/>
      <c r="AS4" s="85"/>
      <c r="AT4" s="83" t="str">
        <f>"Week "&amp;(AT6-($C$4-WEEKDAY($C$4,1)+2))/7+1</f>
        <v>Week 6</v>
      </c>
      <c r="AU4" s="84"/>
      <c r="AV4" s="84"/>
      <c r="AW4" s="84"/>
      <c r="AX4" s="84"/>
      <c r="AY4" s="84"/>
      <c r="AZ4" s="85"/>
      <c r="BA4" s="83" t="str">
        <f>"Week "&amp;(BA6-($C$4-WEEKDAY($C$4,1)+2))/7+1</f>
        <v>Week 7</v>
      </c>
      <c r="BB4" s="84"/>
      <c r="BC4" s="84"/>
      <c r="BD4" s="84"/>
      <c r="BE4" s="84"/>
      <c r="BF4" s="84"/>
      <c r="BG4" s="85"/>
      <c r="BH4" s="83" t="str">
        <f>"Week "&amp;(BH6-($C$4-WEEKDAY($C$4,1)+2))/7+1</f>
        <v>Week 8</v>
      </c>
      <c r="BI4" s="84"/>
      <c r="BJ4" s="84"/>
      <c r="BK4" s="84"/>
      <c r="BL4" s="84"/>
      <c r="BM4" s="84"/>
      <c r="BN4" s="85"/>
    </row>
    <row r="5" spans="1:66" ht="17.25" customHeight="1" x14ac:dyDescent="0.2">
      <c r="A5" s="60"/>
      <c r="B5" s="64" t="s">
        <v>11</v>
      </c>
      <c r="C5" s="82" t="s">
        <v>14</v>
      </c>
      <c r="D5" s="82"/>
      <c r="E5" s="82"/>
      <c r="F5" s="63"/>
      <c r="G5" s="63"/>
      <c r="H5" s="63"/>
      <c r="I5" s="63"/>
      <c r="J5" s="17"/>
      <c r="K5" s="87">
        <f>K6</f>
        <v>43346</v>
      </c>
      <c r="L5" s="88"/>
      <c r="M5" s="88"/>
      <c r="N5" s="88"/>
      <c r="O5" s="88"/>
      <c r="P5" s="88"/>
      <c r="Q5" s="89"/>
      <c r="R5" s="87"/>
      <c r="S5" s="88"/>
      <c r="T5" s="88"/>
      <c r="U5" s="88"/>
      <c r="V5" s="88"/>
      <c r="W5" s="88"/>
      <c r="X5" s="89"/>
      <c r="Y5" s="87"/>
      <c r="Z5" s="88"/>
      <c r="AA5" s="88"/>
      <c r="AB5" s="88"/>
      <c r="AC5" s="88"/>
      <c r="AD5" s="88"/>
      <c r="AE5" s="89"/>
      <c r="AF5" s="87"/>
      <c r="AG5" s="88"/>
      <c r="AH5" s="88"/>
      <c r="AI5" s="88"/>
      <c r="AJ5" s="88"/>
      <c r="AK5" s="88"/>
      <c r="AL5" s="89"/>
      <c r="AM5" s="87"/>
      <c r="AN5" s="88"/>
      <c r="AO5" s="88"/>
      <c r="AP5" s="88"/>
      <c r="AQ5" s="88"/>
      <c r="AR5" s="88"/>
      <c r="AS5" s="89"/>
      <c r="AT5" s="87"/>
      <c r="AU5" s="88"/>
      <c r="AV5" s="88"/>
      <c r="AW5" s="88"/>
      <c r="AX5" s="88"/>
      <c r="AY5" s="88"/>
      <c r="AZ5" s="89"/>
      <c r="BA5" s="87"/>
      <c r="BB5" s="88"/>
      <c r="BC5" s="88"/>
      <c r="BD5" s="88"/>
      <c r="BE5" s="88"/>
      <c r="BF5" s="88"/>
      <c r="BG5" s="89"/>
      <c r="BH5" s="87"/>
      <c r="BI5" s="88"/>
      <c r="BJ5" s="88"/>
      <c r="BK5" s="88"/>
      <c r="BL5" s="88"/>
      <c r="BM5" s="88"/>
      <c r="BN5" s="89"/>
    </row>
    <row r="6" spans="1:66" x14ac:dyDescent="0.2">
      <c r="A6" s="16"/>
      <c r="B6" s="17"/>
      <c r="C6" s="17"/>
      <c r="D6" s="18"/>
      <c r="E6" s="17"/>
      <c r="F6" s="17"/>
      <c r="G6" s="17"/>
      <c r="H6" s="17"/>
      <c r="I6" s="17"/>
      <c r="J6" s="17"/>
      <c r="K6" s="47">
        <f>C4-WEEKDAY(C4,1)+2+7*(H4-1)</f>
        <v>43346</v>
      </c>
      <c r="L6" s="38">
        <f t="shared" ref="L6:AQ6" si="0">K6+1</f>
        <v>43347</v>
      </c>
      <c r="M6" s="38">
        <f t="shared" si="0"/>
        <v>43348</v>
      </c>
      <c r="N6" s="38">
        <f t="shared" si="0"/>
        <v>43349</v>
      </c>
      <c r="O6" s="38">
        <f t="shared" si="0"/>
        <v>43350</v>
      </c>
      <c r="P6" s="38">
        <f t="shared" si="0"/>
        <v>43351</v>
      </c>
      <c r="Q6" s="48">
        <f t="shared" si="0"/>
        <v>43352</v>
      </c>
      <c r="R6" s="47">
        <f t="shared" si="0"/>
        <v>43353</v>
      </c>
      <c r="S6" s="38">
        <f t="shared" si="0"/>
        <v>43354</v>
      </c>
      <c r="T6" s="38">
        <f t="shared" si="0"/>
        <v>43355</v>
      </c>
      <c r="U6" s="38">
        <f t="shared" si="0"/>
        <v>43356</v>
      </c>
      <c r="V6" s="38">
        <f t="shared" si="0"/>
        <v>43357</v>
      </c>
      <c r="W6" s="38">
        <f t="shared" si="0"/>
        <v>43358</v>
      </c>
      <c r="X6" s="48">
        <f t="shared" si="0"/>
        <v>43359</v>
      </c>
      <c r="Y6" s="47">
        <f t="shared" si="0"/>
        <v>43360</v>
      </c>
      <c r="Z6" s="38">
        <f t="shared" si="0"/>
        <v>43361</v>
      </c>
      <c r="AA6" s="38">
        <f t="shared" si="0"/>
        <v>43362</v>
      </c>
      <c r="AB6" s="38">
        <f t="shared" si="0"/>
        <v>43363</v>
      </c>
      <c r="AC6" s="38">
        <f t="shared" si="0"/>
        <v>43364</v>
      </c>
      <c r="AD6" s="38">
        <f t="shared" si="0"/>
        <v>43365</v>
      </c>
      <c r="AE6" s="48">
        <f t="shared" si="0"/>
        <v>43366</v>
      </c>
      <c r="AF6" s="47">
        <f t="shared" si="0"/>
        <v>43367</v>
      </c>
      <c r="AG6" s="38">
        <f t="shared" si="0"/>
        <v>43368</v>
      </c>
      <c r="AH6" s="38">
        <f t="shared" si="0"/>
        <v>43369</v>
      </c>
      <c r="AI6" s="38">
        <f t="shared" si="0"/>
        <v>43370</v>
      </c>
      <c r="AJ6" s="38">
        <f t="shared" si="0"/>
        <v>43371</v>
      </c>
      <c r="AK6" s="38">
        <f t="shared" si="0"/>
        <v>43372</v>
      </c>
      <c r="AL6" s="48">
        <f t="shared" si="0"/>
        <v>43373</v>
      </c>
      <c r="AM6" s="47">
        <f t="shared" si="0"/>
        <v>43374</v>
      </c>
      <c r="AN6" s="38">
        <f t="shared" si="0"/>
        <v>43375</v>
      </c>
      <c r="AO6" s="38">
        <f t="shared" si="0"/>
        <v>43376</v>
      </c>
      <c r="AP6" s="38">
        <f t="shared" si="0"/>
        <v>43377</v>
      </c>
      <c r="AQ6" s="38">
        <f t="shared" si="0"/>
        <v>43378</v>
      </c>
      <c r="AR6" s="38">
        <f t="shared" ref="AR6:BN6" si="1">AQ6+1</f>
        <v>43379</v>
      </c>
      <c r="AS6" s="48">
        <f t="shared" si="1"/>
        <v>43380</v>
      </c>
      <c r="AT6" s="47">
        <f t="shared" si="1"/>
        <v>43381</v>
      </c>
      <c r="AU6" s="38">
        <f t="shared" si="1"/>
        <v>43382</v>
      </c>
      <c r="AV6" s="38">
        <f t="shared" si="1"/>
        <v>43383</v>
      </c>
      <c r="AW6" s="38">
        <f t="shared" si="1"/>
        <v>43384</v>
      </c>
      <c r="AX6" s="38">
        <f t="shared" si="1"/>
        <v>43385</v>
      </c>
      <c r="AY6" s="38">
        <f t="shared" si="1"/>
        <v>43386</v>
      </c>
      <c r="AZ6" s="48">
        <f t="shared" si="1"/>
        <v>43387</v>
      </c>
      <c r="BA6" s="47">
        <f t="shared" si="1"/>
        <v>43388</v>
      </c>
      <c r="BB6" s="38">
        <f t="shared" si="1"/>
        <v>43389</v>
      </c>
      <c r="BC6" s="38">
        <f t="shared" si="1"/>
        <v>43390</v>
      </c>
      <c r="BD6" s="38">
        <f t="shared" si="1"/>
        <v>43391</v>
      </c>
      <c r="BE6" s="38">
        <f t="shared" si="1"/>
        <v>43392</v>
      </c>
      <c r="BF6" s="38">
        <f t="shared" si="1"/>
        <v>43393</v>
      </c>
      <c r="BG6" s="48">
        <f t="shared" si="1"/>
        <v>43394</v>
      </c>
      <c r="BH6" s="47">
        <f t="shared" si="1"/>
        <v>43395</v>
      </c>
      <c r="BI6" s="38">
        <f t="shared" si="1"/>
        <v>43396</v>
      </c>
      <c r="BJ6" s="38">
        <f t="shared" si="1"/>
        <v>43397</v>
      </c>
      <c r="BK6" s="38">
        <f t="shared" si="1"/>
        <v>43398</v>
      </c>
      <c r="BL6" s="38">
        <f t="shared" si="1"/>
        <v>43399</v>
      </c>
      <c r="BM6" s="38">
        <f t="shared" si="1"/>
        <v>43400</v>
      </c>
      <c r="BN6" s="48">
        <f t="shared" si="1"/>
        <v>43401</v>
      </c>
    </row>
    <row r="7" spans="1:66" s="74" customFormat="1" ht="24.75" thickBot="1" x14ac:dyDescent="0.25">
      <c r="A7" s="66" t="s">
        <v>0</v>
      </c>
      <c r="B7" s="67" t="s">
        <v>1</v>
      </c>
      <c r="C7" s="68" t="s">
        <v>2</v>
      </c>
      <c r="D7" s="69" t="s">
        <v>8</v>
      </c>
      <c r="E7" s="70" t="s">
        <v>3</v>
      </c>
      <c r="F7" s="70" t="s">
        <v>4</v>
      </c>
      <c r="G7" s="68" t="s">
        <v>5</v>
      </c>
      <c r="H7" s="68" t="s">
        <v>6</v>
      </c>
      <c r="I7" s="68" t="s">
        <v>7</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22" customFormat="1" ht="18" x14ac:dyDescent="0.2">
      <c r="A8" s="39"/>
      <c r="B8" s="40" t="s">
        <v>15</v>
      </c>
      <c r="C8" s="41"/>
      <c r="D8" s="42"/>
      <c r="E8" s="43"/>
      <c r="F8" s="65" t="str">
        <f>IF(ISBLANK(E8)," - ",IF(G8=0,E8,E8+G8-1))</f>
        <v xml:space="preserve"> - </v>
      </c>
      <c r="G8" s="44"/>
      <c r="H8" s="45"/>
      <c r="I8" s="46" t="str">
        <f t="shared" ref="I8:I21" si="4">IF(OR(F8=0,E8=0)," - ",NETWORKDAYS(E8,F8))</f>
        <v xml:space="preserve"> - </v>
      </c>
      <c r="J8" s="49"/>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row>
    <row r="9" spans="1:66" s="24" customFormat="1" ht="18" x14ac:dyDescent="0.2">
      <c r="A9" s="21"/>
      <c r="B9" s="21" t="s">
        <v>22</v>
      </c>
      <c r="C9" s="21"/>
      <c r="D9" s="77"/>
      <c r="E9" s="53"/>
      <c r="F9" s="21"/>
      <c r="G9" s="25">
        <v>1</v>
      </c>
      <c r="H9" s="26"/>
      <c r="I9" s="21"/>
      <c r="J9" s="50"/>
      <c r="K9" s="57"/>
      <c r="L9" s="57"/>
      <c r="M9" s="57"/>
      <c r="N9" s="57"/>
      <c r="O9" s="57"/>
      <c r="P9" s="57"/>
      <c r="Q9" s="57"/>
      <c r="R9" s="57"/>
      <c r="S9" s="57"/>
      <c r="T9" s="57"/>
      <c r="U9" s="57"/>
      <c r="V9" s="57"/>
      <c r="W9" s="57"/>
      <c r="X9" s="57"/>
      <c r="Y9" s="57"/>
      <c r="Z9" s="57"/>
      <c r="AA9" s="57"/>
      <c r="AB9" s="57"/>
      <c r="AC9" s="57"/>
      <c r="AD9" s="57"/>
      <c r="AE9" s="57"/>
      <c r="AF9" s="57"/>
      <c r="AG9" s="57"/>
      <c r="AH9" s="57"/>
      <c r="AI9" s="57"/>
      <c r="AJ9" s="57"/>
      <c r="AK9" s="57"/>
      <c r="AL9" s="57"/>
      <c r="AM9" s="57"/>
      <c r="AN9" s="57"/>
      <c r="AO9" s="57"/>
      <c r="AP9" s="57"/>
      <c r="AQ9" s="57"/>
      <c r="AR9" s="57"/>
      <c r="AS9" s="57"/>
      <c r="AT9" s="57"/>
      <c r="AU9" s="57"/>
      <c r="AV9" s="57"/>
      <c r="AW9" s="57"/>
      <c r="AX9" s="57"/>
      <c r="AY9" s="57"/>
      <c r="AZ9" s="57"/>
      <c r="BA9" s="57"/>
      <c r="BB9" s="57"/>
      <c r="BC9" s="57"/>
      <c r="BD9" s="57"/>
      <c r="BE9" s="57"/>
      <c r="BF9" s="57"/>
      <c r="BG9" s="57"/>
      <c r="BH9" s="57"/>
      <c r="BI9" s="57"/>
      <c r="BJ9" s="57"/>
      <c r="BK9" s="57"/>
      <c r="BL9" s="57"/>
      <c r="BM9" s="57"/>
      <c r="BN9" s="57"/>
    </row>
    <row r="10" spans="1:66" s="24" customFormat="1" ht="18" x14ac:dyDescent="0.2">
      <c r="A10" s="23"/>
      <c r="B10" s="76" t="s">
        <v>16</v>
      </c>
      <c r="C10" s="24" t="s">
        <v>30</v>
      </c>
      <c r="D10" s="77"/>
      <c r="E10" s="53">
        <v>43346</v>
      </c>
      <c r="F10" s="54">
        <v>43352</v>
      </c>
      <c r="G10" s="25">
        <v>1</v>
      </c>
      <c r="H10" s="26"/>
      <c r="I10" s="27">
        <v>1</v>
      </c>
      <c r="J10" s="50"/>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row>
    <row r="11" spans="1:66" s="24" customFormat="1" ht="18" x14ac:dyDescent="0.2">
      <c r="A11" s="23"/>
      <c r="B11" s="76" t="s">
        <v>17</v>
      </c>
      <c r="C11" s="24" t="s">
        <v>31</v>
      </c>
      <c r="D11" s="77"/>
      <c r="E11" s="53">
        <v>43346</v>
      </c>
      <c r="F11" s="54">
        <v>43352</v>
      </c>
      <c r="G11" s="25">
        <v>2</v>
      </c>
      <c r="H11" s="26"/>
      <c r="I11" s="27">
        <v>2</v>
      </c>
      <c r="J11" s="50"/>
      <c r="K11" s="57"/>
      <c r="L11" s="57"/>
      <c r="M11" s="58"/>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row>
    <row r="12" spans="1:66" s="24" customFormat="1" ht="18" x14ac:dyDescent="0.2">
      <c r="A12" s="23"/>
      <c r="B12" s="76" t="s">
        <v>18</v>
      </c>
      <c r="C12" s="24" t="s">
        <v>32</v>
      </c>
      <c r="D12" s="77"/>
      <c r="E12" s="53">
        <v>43346</v>
      </c>
      <c r="F12" s="54">
        <v>43352</v>
      </c>
      <c r="G12" s="25">
        <v>3</v>
      </c>
      <c r="H12" s="26"/>
      <c r="I12" s="27">
        <f t="shared" si="4"/>
        <v>5</v>
      </c>
      <c r="J12" s="50"/>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row>
    <row r="13" spans="1:66" s="24" customFormat="1" ht="18" x14ac:dyDescent="0.2">
      <c r="A13" s="23"/>
      <c r="B13" s="76" t="s">
        <v>19</v>
      </c>
      <c r="C13" s="24" t="s">
        <v>33</v>
      </c>
      <c r="D13" s="77"/>
      <c r="E13" s="53">
        <v>43346</v>
      </c>
      <c r="F13" s="54">
        <v>43352</v>
      </c>
      <c r="G13" s="25">
        <v>2</v>
      </c>
      <c r="H13" s="26"/>
      <c r="I13" s="27">
        <f t="shared" si="4"/>
        <v>5</v>
      </c>
      <c r="J13" s="50"/>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row>
    <row r="14" spans="1:66" s="24" customFormat="1" ht="24" x14ac:dyDescent="0.2">
      <c r="A14" s="23"/>
      <c r="B14" s="76" t="s">
        <v>20</v>
      </c>
      <c r="C14" s="24" t="s">
        <v>34</v>
      </c>
      <c r="D14" s="77"/>
      <c r="E14" s="53">
        <v>43346</v>
      </c>
      <c r="F14" s="54">
        <v>43352</v>
      </c>
      <c r="G14" s="25">
        <v>4</v>
      </c>
      <c r="H14" s="26"/>
      <c r="I14" s="27">
        <f t="shared" si="4"/>
        <v>5</v>
      </c>
      <c r="J14" s="50"/>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row>
    <row r="15" spans="1:66" s="24" customFormat="1" ht="18" x14ac:dyDescent="0.2">
      <c r="A15" s="23"/>
      <c r="B15" s="76" t="s">
        <v>21</v>
      </c>
      <c r="C15" s="24" t="s">
        <v>35</v>
      </c>
      <c r="D15" s="77"/>
      <c r="E15" s="53">
        <v>43346</v>
      </c>
      <c r="F15" s="54">
        <v>43352</v>
      </c>
      <c r="G15" s="25">
        <v>4</v>
      </c>
      <c r="H15" s="26"/>
      <c r="I15" s="27">
        <f t="shared" si="4"/>
        <v>5</v>
      </c>
      <c r="J15" s="50"/>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row>
    <row r="16" spans="1:66" s="24" customFormat="1" ht="18" x14ac:dyDescent="0.2">
      <c r="A16" s="21"/>
      <c r="B16" s="21" t="s">
        <v>23</v>
      </c>
      <c r="C16" s="21"/>
      <c r="D16" s="77"/>
      <c r="E16" s="53"/>
      <c r="F16" s="54"/>
      <c r="G16" s="25">
        <v>2</v>
      </c>
      <c r="H16" s="26"/>
      <c r="I16" s="27" t="str">
        <f t="shared" si="4"/>
        <v xml:space="preserve"> - </v>
      </c>
      <c r="J16" s="50"/>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row>
    <row r="17" spans="1:66" s="24" customFormat="1" ht="18" x14ac:dyDescent="0.2">
      <c r="A17" s="23"/>
      <c r="B17" s="76" t="s">
        <v>24</v>
      </c>
      <c r="C17" s="24" t="s">
        <v>32</v>
      </c>
      <c r="D17" s="77"/>
      <c r="E17" s="53">
        <v>43353</v>
      </c>
      <c r="F17" s="54">
        <v>43359</v>
      </c>
      <c r="G17" s="25">
        <v>2</v>
      </c>
      <c r="H17" s="26"/>
      <c r="I17" s="27">
        <f t="shared" si="4"/>
        <v>5</v>
      </c>
      <c r="J17" s="50"/>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row>
    <row r="18" spans="1:66" s="24" customFormat="1" ht="24" x14ac:dyDescent="0.2">
      <c r="A18" s="23"/>
      <c r="B18" s="76" t="s">
        <v>25</v>
      </c>
      <c r="C18" s="24" t="s">
        <v>33</v>
      </c>
      <c r="D18" s="77"/>
      <c r="E18" s="53">
        <v>43353</v>
      </c>
      <c r="F18" s="54">
        <v>43359</v>
      </c>
      <c r="G18" s="25">
        <v>4</v>
      </c>
      <c r="H18" s="26"/>
      <c r="I18" s="27">
        <f t="shared" si="4"/>
        <v>5</v>
      </c>
      <c r="J18" s="50"/>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row>
    <row r="19" spans="1:66" s="24" customFormat="1" ht="24" x14ac:dyDescent="0.2">
      <c r="A19" s="23"/>
      <c r="B19" s="76" t="s">
        <v>26</v>
      </c>
      <c r="C19" s="24" t="s">
        <v>30</v>
      </c>
      <c r="D19" s="77"/>
      <c r="E19" s="53">
        <v>43353</v>
      </c>
      <c r="F19" s="54">
        <v>43359</v>
      </c>
      <c r="G19" s="25">
        <v>3</v>
      </c>
      <c r="H19" s="26"/>
      <c r="I19" s="27">
        <f t="shared" si="4"/>
        <v>5</v>
      </c>
      <c r="J19" s="50"/>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row>
    <row r="20" spans="1:66" s="24" customFormat="1" ht="24" x14ac:dyDescent="0.2">
      <c r="A20" s="23"/>
      <c r="B20" s="76" t="s">
        <v>27</v>
      </c>
      <c r="C20" s="24" t="s">
        <v>34</v>
      </c>
      <c r="D20" s="77"/>
      <c r="E20" s="53">
        <v>43353</v>
      </c>
      <c r="F20" s="54">
        <v>43359</v>
      </c>
      <c r="G20" s="25">
        <v>3</v>
      </c>
      <c r="H20" s="26"/>
      <c r="I20" s="27">
        <f t="shared" si="4"/>
        <v>5</v>
      </c>
      <c r="J20" s="50"/>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row>
    <row r="21" spans="1:66" s="24" customFormat="1" ht="18" x14ac:dyDescent="0.2">
      <c r="A21" s="23"/>
      <c r="B21" s="76" t="s">
        <v>28</v>
      </c>
      <c r="C21" s="24" t="s">
        <v>35</v>
      </c>
      <c r="D21" s="77"/>
      <c r="E21" s="53">
        <v>43353</v>
      </c>
      <c r="F21" s="54">
        <v>43359</v>
      </c>
      <c r="G21" s="25">
        <v>5</v>
      </c>
      <c r="H21" s="26"/>
      <c r="I21" s="27">
        <f t="shared" si="4"/>
        <v>5</v>
      </c>
      <c r="J21" s="50"/>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row>
    <row r="22" spans="1:66" s="24" customFormat="1" ht="18" x14ac:dyDescent="0.2">
      <c r="A22" s="23"/>
      <c r="B22" s="24" t="s">
        <v>29</v>
      </c>
      <c r="C22" s="24" t="s">
        <v>31</v>
      </c>
      <c r="E22" s="53">
        <v>43353</v>
      </c>
      <c r="F22" s="54">
        <v>43359</v>
      </c>
      <c r="G22" s="25"/>
      <c r="H22" s="26"/>
      <c r="I22" s="27"/>
      <c r="J22" s="50"/>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row>
    <row r="23" spans="1:66" s="24" customFormat="1" ht="18" x14ac:dyDescent="0.2">
      <c r="A23" s="23"/>
      <c r="B23" s="76"/>
      <c r="D23" s="77"/>
      <c r="E23" s="53"/>
      <c r="F23" s="54"/>
      <c r="G23" s="25"/>
      <c r="H23" s="26"/>
      <c r="I23" s="27"/>
      <c r="J23" s="50"/>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row>
    <row r="24" spans="1:66" s="24" customFormat="1" ht="18" x14ac:dyDescent="0.2">
      <c r="A24" s="23"/>
      <c r="B24" s="76"/>
      <c r="D24" s="77"/>
      <c r="E24" s="53"/>
      <c r="F24" s="54"/>
      <c r="G24" s="25"/>
      <c r="H24" s="26"/>
      <c r="I24" s="27"/>
      <c r="J24" s="50"/>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row>
    <row r="25" spans="1:66" s="22" customFormat="1" ht="18" x14ac:dyDescent="0.2">
      <c r="A25" s="20"/>
      <c r="B25" s="21"/>
      <c r="D25" s="104"/>
      <c r="E25" s="105"/>
      <c r="F25" s="105"/>
      <c r="G25" s="106"/>
      <c r="H25" s="107"/>
      <c r="I25" s="108"/>
      <c r="J25" s="10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row>
    <row r="26" spans="1:66" s="24" customFormat="1" ht="18" x14ac:dyDescent="0.2">
      <c r="A26" s="23"/>
      <c r="B26" s="76"/>
      <c r="D26" s="77"/>
      <c r="E26" s="53"/>
      <c r="F26" s="54"/>
      <c r="G26" s="25"/>
      <c r="H26" s="26"/>
      <c r="I26" s="27"/>
      <c r="J26" s="50"/>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row>
    <row r="27" spans="1:66" s="24" customFormat="1" ht="18" x14ac:dyDescent="0.2">
      <c r="A27" s="23"/>
      <c r="B27" s="76"/>
      <c r="D27" s="77"/>
      <c r="E27" s="53"/>
      <c r="F27" s="54"/>
      <c r="G27" s="25"/>
      <c r="H27" s="26"/>
      <c r="I27" s="27"/>
      <c r="J27" s="50"/>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row>
    <row r="28" spans="1:66" s="24" customFormat="1" ht="18" x14ac:dyDescent="0.2">
      <c r="A28" s="23"/>
      <c r="B28" s="76"/>
      <c r="D28" s="77"/>
      <c r="E28" s="53"/>
      <c r="F28" s="54"/>
      <c r="G28" s="25"/>
      <c r="H28" s="26"/>
      <c r="I28" s="27"/>
      <c r="J28" s="50"/>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row>
    <row r="29" spans="1:66" s="24" customFormat="1" ht="18" x14ac:dyDescent="0.2">
      <c r="A29" s="23"/>
      <c r="B29" s="76"/>
      <c r="D29" s="77"/>
      <c r="E29" s="53"/>
      <c r="F29" s="54"/>
      <c r="G29" s="25"/>
      <c r="H29" s="26"/>
      <c r="I29" s="27"/>
      <c r="J29" s="50"/>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row>
    <row r="30" spans="1:66" s="24" customFormat="1" ht="18" x14ac:dyDescent="0.2">
      <c r="A30" s="23"/>
      <c r="B30" s="76"/>
      <c r="D30" s="77"/>
      <c r="E30" s="53"/>
      <c r="F30" s="54"/>
      <c r="G30" s="25"/>
      <c r="H30" s="26"/>
      <c r="I30" s="27"/>
      <c r="J30" s="50"/>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row>
    <row r="31" spans="1:66" s="24" customFormat="1" ht="18" x14ac:dyDescent="0.2">
      <c r="A31" s="23"/>
      <c r="B31" s="76"/>
      <c r="D31" s="77"/>
      <c r="E31" s="53"/>
      <c r="F31" s="54"/>
      <c r="G31" s="25"/>
      <c r="H31" s="26"/>
      <c r="I31" s="27"/>
      <c r="J31" s="50"/>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row>
    <row r="32" spans="1:66" s="24" customFormat="1" ht="18" x14ac:dyDescent="0.2">
      <c r="A32" s="23"/>
      <c r="B32" s="76"/>
      <c r="D32" s="77"/>
      <c r="E32" s="53"/>
      <c r="F32" s="54"/>
      <c r="G32" s="25"/>
      <c r="H32" s="26"/>
      <c r="I32" s="27"/>
      <c r="J32" s="50"/>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row>
    <row r="33" spans="1:66" s="24" customFormat="1" ht="18" x14ac:dyDescent="0.2">
      <c r="A33" s="23"/>
      <c r="B33" s="76"/>
      <c r="D33" s="77"/>
      <c r="E33" s="53"/>
      <c r="F33" s="54"/>
      <c r="G33" s="25"/>
      <c r="H33" s="26"/>
      <c r="I33" s="27"/>
      <c r="J33" s="50"/>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row>
    <row r="34" spans="1:66" s="24" customFormat="1" ht="18" x14ac:dyDescent="0.2">
      <c r="A34" s="23"/>
      <c r="B34" s="76"/>
      <c r="D34" s="77"/>
      <c r="E34" s="53"/>
      <c r="F34" s="54"/>
      <c r="G34" s="25"/>
      <c r="H34" s="26"/>
      <c r="I34" s="27"/>
      <c r="J34" s="50"/>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row>
    <row r="35" spans="1:66" s="33" customFormat="1" ht="18" x14ac:dyDescent="0.2">
      <c r="A35" s="23"/>
      <c r="B35" s="76"/>
      <c r="C35" s="24"/>
      <c r="D35" s="97"/>
      <c r="E35" s="98"/>
      <c r="F35" s="99"/>
      <c r="G35" s="100"/>
      <c r="H35" s="101"/>
      <c r="I35" s="102"/>
      <c r="J35" s="103"/>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row>
    <row r="36" spans="1:66" s="33" customFormat="1" ht="18" x14ac:dyDescent="0.2">
      <c r="A36" s="23"/>
      <c r="B36" s="28"/>
      <c r="C36" s="28"/>
      <c r="D36" s="29"/>
      <c r="E36" s="55"/>
      <c r="F36" s="55"/>
      <c r="G36" s="30"/>
      <c r="H36" s="31"/>
      <c r="I36" s="32"/>
      <c r="J36" s="51"/>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row>
    <row r="37" spans="1:66" s="33" customFormat="1" ht="18" x14ac:dyDescent="0.2">
      <c r="A37" s="23"/>
      <c r="B37" s="28"/>
      <c r="C37" s="28"/>
      <c r="D37" s="29"/>
      <c r="E37" s="55"/>
      <c r="F37" s="55"/>
      <c r="G37" s="30"/>
      <c r="H37" s="31"/>
      <c r="I37" s="32"/>
      <c r="J37" s="51"/>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7"/>
      <c r="AK37" s="57"/>
      <c r="AL37" s="57"/>
      <c r="AM37" s="57"/>
      <c r="AN37" s="57"/>
      <c r="AO37" s="57"/>
      <c r="AP37" s="57"/>
      <c r="AQ37" s="57"/>
      <c r="AR37" s="57"/>
      <c r="AS37" s="57"/>
      <c r="AT37" s="57"/>
      <c r="AU37" s="57"/>
      <c r="AV37" s="57"/>
      <c r="AW37" s="57"/>
      <c r="AX37" s="57"/>
      <c r="AY37" s="57"/>
      <c r="AZ37" s="57"/>
      <c r="BA37" s="57"/>
      <c r="BB37" s="57"/>
      <c r="BC37" s="57"/>
      <c r="BD37" s="57"/>
      <c r="BE37" s="57"/>
      <c r="BF37" s="57"/>
      <c r="BG37" s="57"/>
      <c r="BH37" s="57"/>
      <c r="BI37" s="57"/>
      <c r="BJ37" s="57"/>
      <c r="BK37" s="57"/>
      <c r="BL37" s="57"/>
      <c r="BM37" s="57"/>
      <c r="BN37" s="57"/>
    </row>
    <row r="38" spans="1:66" s="33" customFormat="1" ht="18" x14ac:dyDescent="0.2">
      <c r="A38" s="23"/>
      <c r="B38" s="28"/>
      <c r="C38" s="28"/>
      <c r="D38" s="29"/>
      <c r="E38" s="55"/>
      <c r="F38" s="55"/>
      <c r="G38" s="30"/>
      <c r="H38" s="31"/>
      <c r="I38" s="32"/>
      <c r="J38" s="51"/>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7"/>
      <c r="AJ38" s="57"/>
      <c r="AK38" s="57"/>
      <c r="AL38" s="57"/>
      <c r="AM38" s="57"/>
      <c r="AN38" s="57"/>
      <c r="AO38" s="57"/>
      <c r="AP38" s="57"/>
      <c r="AQ38" s="57"/>
      <c r="AR38" s="57"/>
      <c r="AS38" s="57"/>
      <c r="AT38" s="57"/>
      <c r="AU38" s="57"/>
      <c r="AV38" s="57"/>
      <c r="AW38" s="57"/>
      <c r="AX38" s="57"/>
      <c r="AY38" s="57"/>
      <c r="AZ38" s="57"/>
      <c r="BA38" s="57"/>
      <c r="BB38" s="57"/>
      <c r="BC38" s="57"/>
      <c r="BD38" s="57"/>
      <c r="BE38" s="57"/>
      <c r="BF38" s="57"/>
      <c r="BG38" s="57"/>
      <c r="BH38" s="57"/>
      <c r="BI38" s="57"/>
      <c r="BJ38" s="57"/>
      <c r="BK38" s="57"/>
      <c r="BL38" s="57"/>
      <c r="BM38" s="57"/>
      <c r="BN38" s="57"/>
    </row>
    <row r="39" spans="1:66" s="33" customFormat="1" ht="18" x14ac:dyDescent="0.2">
      <c r="A39" s="23"/>
      <c r="B39" s="90"/>
      <c r="C39" s="90"/>
      <c r="D39" s="91"/>
      <c r="E39" s="92"/>
      <c r="F39" s="92"/>
      <c r="G39" s="93"/>
      <c r="H39" s="94"/>
      <c r="I39" s="95"/>
      <c r="J39" s="96"/>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row>
    <row r="40" spans="1:66" s="33" customFormat="1" ht="18" x14ac:dyDescent="0.2">
      <c r="A40" s="23"/>
      <c r="B40" s="36"/>
      <c r="C40" s="36"/>
      <c r="D40" s="34"/>
      <c r="E40" s="53"/>
      <c r="F40" s="54"/>
      <c r="G40" s="25"/>
      <c r="H40" s="26"/>
      <c r="I40" s="35"/>
      <c r="J40" s="52"/>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row>
    <row r="41" spans="1:66" s="33" customFormat="1" ht="18" x14ac:dyDescent="0.2">
      <c r="A41" s="23"/>
      <c r="B41" s="36"/>
      <c r="C41" s="36"/>
      <c r="D41" s="34"/>
      <c r="E41" s="53"/>
      <c r="F41" s="54"/>
      <c r="G41" s="25"/>
      <c r="H41" s="26"/>
      <c r="I41" s="35"/>
      <c r="J41" s="52"/>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row>
    <row r="42" spans="1:66" s="33" customFormat="1" ht="18" x14ac:dyDescent="0.2">
      <c r="A42" s="23"/>
      <c r="B42" s="37"/>
      <c r="C42" s="36"/>
      <c r="D42" s="34"/>
      <c r="E42" s="53"/>
      <c r="F42" s="54"/>
      <c r="G42" s="25"/>
      <c r="H42" s="26"/>
      <c r="I42" s="35"/>
      <c r="J42" s="52"/>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row>
    <row r="43" spans="1:66" s="33" customFormat="1" ht="18" x14ac:dyDescent="0.2">
      <c r="A43" s="23"/>
      <c r="B43" s="37"/>
      <c r="C43" s="36"/>
      <c r="D43" s="34"/>
      <c r="E43" s="53"/>
      <c r="F43" s="54"/>
      <c r="G43" s="25"/>
      <c r="H43" s="26"/>
      <c r="I43" s="35"/>
      <c r="J43" s="52"/>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row>
    <row r="44" spans="1:66" s="33" customFormat="1" ht="18" x14ac:dyDescent="0.2">
      <c r="A44" s="23"/>
      <c r="B44" s="37"/>
      <c r="C44" s="36"/>
      <c r="D44" s="34"/>
      <c r="E44" s="53"/>
      <c r="F44" s="54"/>
      <c r="G44" s="25"/>
      <c r="H44" s="26"/>
      <c r="I44" s="35"/>
      <c r="J44" s="52"/>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row>
    <row r="45" spans="1:66" s="12" customFormat="1" x14ac:dyDescent="0.2">
      <c r="A45" s="9"/>
      <c r="B45" s="10"/>
      <c r="C45" s="10"/>
      <c r="D45" s="11"/>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21 H23:H44">
    <cfRule type="dataBar" priority="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 priority="46">
      <formula>K$6=TODAY()</formula>
    </cfRule>
  </conditionalFormatting>
  <conditionalFormatting sqref="K8:BN15 K17:BN21 K23:BN44">
    <cfRule type="expression" dxfId="6" priority="49">
      <formula>AND($E8&lt;=K$6,ROUNDDOWN(($F8-$E8+1)*$H8,0)+$E8-1&gt;=K$6)</formula>
    </cfRule>
    <cfRule type="expression" dxfId="5" priority="50">
      <formula>AND(NOT(ISBLANK($E8)),$E8&lt;=K$6,$F8&gt;=K$6)</formula>
    </cfRule>
  </conditionalFormatting>
  <conditionalFormatting sqref="K6:BN44">
    <cfRule type="expression" dxfId="4" priority="9">
      <formula>K$6=TODAY()</formula>
    </cfRule>
  </conditionalFormatting>
  <conditionalFormatting sqref="K22:BN22">
    <cfRule type="expression" dxfId="3" priority="56">
      <formula>AND(#REF!&lt;=K$6,ROUNDDOWN((#REF!-#REF!+1)*#REF!,0)+#REF!-1&gt;=K$6)</formula>
    </cfRule>
    <cfRule type="expression" dxfId="2" priority="57">
      <formula>AND(NOT(ISBLANK(#REF!)),#REF!&lt;=K$6,#REF!&gt;=K$6)</formula>
    </cfRule>
  </conditionalFormatting>
  <conditionalFormatting sqref="K16:BN16">
    <cfRule type="expression" dxfId="1" priority="68">
      <formula>AND($E16&lt;=K$6,ROUNDDOWN(($F16-$E16+1)*#REF!,0)+$E16-1&gt;=K$6)</formula>
    </cfRule>
    <cfRule type="expression" dxfId="0" priority="69">
      <formula>AND(NOT(ISBLANK($E16)),$E16&lt;=K$6,$F16&gt;=K$6)</formula>
    </cfRule>
  </conditionalFormatting>
  <conditionalFormatting sqref="H22">
    <cfRule type="dataBar" priority="1">
      <dataBar>
        <cfvo type="num" val="0"/>
        <cfvo type="num" val="1"/>
        <color theme="0" tint="-0.34998626667073579"/>
      </dataBar>
      <extLst>
        <ext xmlns:x14="http://schemas.microsoft.com/office/spreadsheetml/2009/9/main" uri="{B025F937-C7B1-47D3-B67F-A62EFF666E3E}">
          <x14:id>{971AE7F5-DC35-4069-ABB6-18A9499A8E13}</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G13"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H8:H21 H23:H44</xm:sqref>
        </x14:conditionalFormatting>
        <x14:conditionalFormatting xmlns:xm="http://schemas.microsoft.com/office/excel/2006/main">
          <x14:cfRule type="dataBar" id="{971AE7F5-DC35-4069-ABB6-18A9499A8E13}">
            <x14:dataBar minLength="0" maxLength="100" gradient="0">
              <x14:cfvo type="num">
                <xm:f>0</xm:f>
              </x14:cfvo>
              <x14:cfvo type="num">
                <xm:f>1</xm:f>
              </x14:cfvo>
              <x14:negativeFillColor rgb="FFFF0000"/>
              <x14:axisColor rgb="FF000000"/>
            </x14:dataBar>
          </x14:cfRule>
          <xm:sqref>H22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Daniel Gadia</cp:lastModifiedBy>
  <cp:lastPrinted>2018-02-12T20:25:38Z</cp:lastPrinted>
  <dcterms:created xsi:type="dcterms:W3CDTF">2010-06-09T16:05:03Z</dcterms:created>
  <dcterms:modified xsi:type="dcterms:W3CDTF">2018-09-09T14:23:25Z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