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wner\Desktop\Bootcamp\"/>
    </mc:Choice>
  </mc:AlternateContent>
  <xr:revisionPtr revIDLastSave="0" documentId="13_ncr:1_{0F8F5088-9AE4-468B-8C09-6BCE10E5CC73}" xr6:coauthVersionLast="47" xr6:coauthVersionMax="47" xr10:uidLastSave="{00000000-0000-0000-0000-000000000000}"/>
  <bookViews>
    <workbookView xWindow="-28800" yWindow="1650" windowWidth="27465" windowHeight="13950" tabRatio="813" xr2:uid="{00000000-000D-0000-FFFF-FFFF00000000}"/>
  </bookViews>
  <sheets>
    <sheet name="Sheet6" sheetId="6" r:id="rId1"/>
    <sheet name="Pivot attemt.2" sheetId="9" r:id="rId2"/>
    <sheet name="Outcomes Based on Goals" sheetId="10" r:id="rId3"/>
    <sheet name="Sheet1" sheetId="1" r:id="rId4"/>
    <sheet name="Sheet5" sheetId="5" state="hidden" r:id="rId5"/>
    <sheet name="Cat Stats" sheetId="2" r:id="rId6"/>
  </sheets>
  <calcPr calcId="191029"/>
  <pivotCaches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 l="1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3" i="10"/>
  <c r="C4" i="10"/>
  <c r="C5" i="10"/>
  <c r="C6" i="10"/>
  <c r="C7" i="10"/>
  <c r="C8" i="10"/>
  <c r="C9" i="10"/>
  <c r="C10" i="10"/>
  <c r="C11" i="10"/>
  <c r="C12" i="10"/>
  <c r="C13" i="10"/>
  <c r="C2" i="10"/>
  <c r="B2" i="10"/>
  <c r="B13" i="10" l="1"/>
  <c r="B12" i="10"/>
  <c r="B11" i="10"/>
  <c r="B10" i="10"/>
  <c r="B9" i="10"/>
  <c r="B8" i="10"/>
  <c r="B7" i="10"/>
  <c r="B6" i="10"/>
  <c r="B5" i="10"/>
  <c r="B4" i="10"/>
  <c r="B3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<sst xmlns="http://schemas.openxmlformats.org/spreadsheetml/2006/main" count="33684" uniqueCount="8402">
  <si>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</si>
  <si>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</si>
  <si>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</si>
  <si>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</si>
  <si>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</si>
  <si>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</si>
  <si>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</si>
  <si>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</si>
  <si>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</si>
  <si>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</si>
  <si>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</si>
  <si>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</si>
  <si>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</si>
  <si>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</si>
  <si>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</si>
  <si>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</si>
  <si>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</si>
  <si>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</si>
  <si>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</si>
  <si>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</si>
  <si>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</si>
  <si>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</si>
  <si>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</si>
  <si>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</si>
  <si>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</si>
  <si>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</si>
  <si>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</si>
  <si>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</si>
  <si>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</si>
  <si>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</si>
  <si>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</si>
  <si>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</si>
  <si>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</si>
  <si>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</si>
  <si>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</si>
  <si>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</si>
  <si>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</si>
  <si>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</si>
  <si>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</si>
  <si>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</si>
  <si>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</si>
  <si>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</si>
  <si>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</si>
  <si>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</si>
  <si>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</si>
  <si>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</si>
  <si>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</si>
  <si>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</si>
  <si>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</si>
  <si>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</si>
  <si>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</si>
  <si>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</si>
  <si>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</si>
  <si>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</si>
  <si>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</si>
  <si>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</si>
  <si>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</si>
  <si>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</si>
  <si>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</si>
  <si>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</si>
  <si>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</si>
  <si>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</si>
  <si>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</si>
  <si>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</si>
  <si>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</si>
  <si>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</si>
  <si>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</si>
  <si>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</si>
  <si>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</si>
  <si>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</si>
  <si>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</si>
  <si>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</si>
  <si>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</si>
  <si>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</si>
  <si>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</si>
  <si>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</si>
  <si>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</si>
  <si>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</si>
  <si>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</si>
  <si>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</si>
  <si>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</si>
  <si>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</si>
  <si>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</si>
  <si>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</si>
  <si>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</si>
  <si>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</si>
  <si>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</si>
  <si>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</si>
  <si>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</si>
  <si>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</si>
  <si>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</si>
  <si>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</si>
  <si>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</si>
  <si>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</si>
  <si>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</si>
  <si>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</si>
  <si>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</si>
  <si>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</si>
  <si>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</si>
  <si>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</si>
  <si>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</si>
  <si>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</si>
  <si>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</si>
  <si>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</si>
  <si>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</si>
  <si>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</si>
  <si>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</si>
  <si>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</si>
  <si>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</si>
  <si>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</si>
  <si>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</si>
  <si>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</si>
  <si>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</si>
  <si>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</si>
  <si>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</si>
  <si>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</si>
  <si>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</si>
  <si>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</si>
  <si>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</si>
  <si>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</si>
  <si>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</si>
  <si>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</si>
  <si>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</si>
  <si>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</si>
  <si>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</si>
  <si>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</si>
  <si>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</si>
  <si>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</si>
  <si>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</si>
  <si>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</si>
  <si>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</si>
  <si>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</si>
  <si>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</si>
  <si>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</si>
  <si>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</si>
  <si>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</si>
  <si>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</si>
  <si>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</si>
  <si>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</si>
  <si>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</si>
  <si>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</si>
  <si>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</si>
  <si>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</si>
  <si>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</si>
  <si>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</si>
  <si>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</si>
  <si>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</si>
  <si>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</si>
  <si>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</si>
  <si>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</si>
  <si>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</si>
  <si>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</si>
  <si>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</si>
  <si>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</si>
  <si>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</si>
  <si>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</si>
  <si>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</si>
  <si>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</si>
  <si>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</si>
  <si>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</si>
  <si>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</si>
  <si>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</si>
  <si>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</si>
  <si>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</si>
  <si>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</si>
  <si>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</si>
  <si>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</si>
  <si>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</si>
  <si>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</si>
  <si>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</si>
  <si>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</si>
  <si>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</si>
  <si>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</si>
  <si>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</si>
  <si>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</si>
  <si>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</si>
  <si>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</si>
  <si>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</si>
  <si>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</si>
  <si>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</si>
  <si>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</si>
  <si>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</si>
  <si>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</si>
  <si>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</si>
  <si>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</si>
  <si>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</si>
  <si>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</si>
  <si>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</si>
  <si>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</si>
  <si>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</si>
  <si>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</si>
  <si>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</si>
  <si>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</si>
  <si>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</si>
  <si>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</si>
  <si>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</si>
  <si>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</si>
  <si>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</si>
  <si>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</si>
  <si>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</si>
  <si>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</si>
  <si>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</si>
  <si>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</si>
  <si>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</si>
  <si>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</si>
  <si>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</si>
  <si>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</si>
  <si>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</si>
  <si>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</si>
  <si>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</si>
  <si>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</si>
  <si>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</si>
  <si>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</si>
  <si>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</si>
  <si>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</si>
  <si>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</si>
  <si>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</si>
  <si>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</si>
  <si>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</si>
  <si>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</si>
  <si>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</si>
  <si>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</si>
  <si>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</si>
  <si>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</si>
  <si>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</si>
  <si>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</si>
  <si>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</si>
  <si>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</si>
  <si>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</si>
  <si>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</si>
  <si>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</si>
  <si>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</si>
  <si>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</si>
  <si>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</si>
  <si>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</si>
  <si>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</si>
  <si>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</si>
  <si>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</si>
  <si>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</si>
  <si>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</si>
  <si>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</si>
  <si>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</si>
  <si>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</si>
  <si>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</si>
  <si>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</si>
  <si>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</si>
  <si>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</si>
  <si>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</si>
  <si>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</si>
  <si>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</si>
  <si>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</si>
  <si>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</si>
  <si>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</si>
  <si>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</si>
  <si>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</si>
  <si>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</si>
  <si>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</si>
  <si>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</si>
  <si>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</si>
  <si>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</si>
  <si>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</si>
  <si>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</si>
  <si>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</si>
  <si>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</si>
  <si>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</si>
  <si>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</si>
  <si>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</si>
  <si>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</si>
  <si>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</si>
  <si>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</si>
  <si>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</si>
  <si>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</si>
  <si>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</si>
  <si>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</si>
  <si>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</si>
  <si>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</si>
  <si>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</si>
  <si>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</si>
  <si>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</si>
  <si>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</si>
  <si>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</si>
  <si>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</si>
  <si>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</si>
  <si>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</si>
  <si>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</si>
  <si>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</si>
  <si>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</si>
  <si>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</si>
  <si>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</si>
  <si>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</si>
  <si>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</si>
  <si>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</si>
  <si>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</si>
  <si>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</si>
  <si>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</si>
  <si>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</si>
  <si>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</si>
  <si>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</si>
  <si>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</si>
  <si>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</si>
  <si>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</si>
  <si>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</si>
  <si>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</si>
  <si>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</si>
  <si>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</si>
  <si>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</si>
  <si>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</si>
  <si>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</si>
  <si>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</si>
  <si>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</si>
  <si>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</si>
  <si>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</si>
  <si>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</si>
  <si>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</si>
  <si>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</si>
  <si>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</si>
  <si>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</si>
  <si>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</si>
  <si>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</si>
  <si>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</si>
  <si>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</si>
  <si>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</si>
  <si>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</si>
  <si>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</si>
  <si>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</si>
  <si>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</si>
  <si>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</si>
  <si>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</si>
  <si>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</si>
  <si>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</si>
  <si>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</si>
  <si>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</si>
  <si>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</si>
  <si>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</si>
  <si>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</si>
  <si>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</si>
  <si>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</si>
  <si>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</si>
  <si>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</si>
  <si>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</si>
  <si>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</si>
  <si>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</si>
  <si>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</si>
  <si>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</si>
  <si>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</si>
  <si>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</si>
  <si>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</si>
  <si>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</si>
  <si>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</si>
  <si>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</si>
  <si>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</si>
  <si>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</si>
  <si>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</si>
  <si>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</si>
  <si>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</si>
  <si>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</si>
  <si>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</si>
  <si>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</si>
  <si>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</si>
  <si>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</si>
  <si>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</si>
  <si>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</si>
  <si>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</si>
  <si>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</si>
  <si>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</si>
  <si>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</si>
  <si>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</si>
  <si>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</si>
  <si>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</si>
  <si>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</si>
  <si>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</si>
  <si>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</si>
  <si>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</si>
  <si>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</si>
  <si>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</si>
  <si>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</si>
  <si>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</si>
  <si>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</si>
  <si>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</si>
  <si>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</si>
  <si>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</si>
  <si>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</si>
  <si>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</si>
  <si>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</si>
  <si>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</si>
  <si>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</si>
  <si>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</si>
  <si>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</si>
  <si>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</si>
  <si>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</si>
  <si>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</si>
  <si>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</si>
  <si>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</si>
  <si>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</si>
  <si>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</si>
  <si>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</si>
  <si>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</si>
  <si>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</si>
  <si>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</si>
  <si>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</si>
  <si>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</si>
  <si>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</si>
  <si>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</si>
  <si>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</si>
  <si>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</si>
  <si>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</si>
  <si>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</si>
  <si>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</si>
  <si>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</si>
  <si>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</si>
  <si>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</si>
  <si>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</si>
  <si>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</si>
  <si>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</si>
  <si>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</si>
  <si>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</si>
  <si>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</si>
  <si>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</si>
  <si>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</si>
  <si>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</si>
  <si>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</si>
  <si>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</si>
  <si>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</si>
  <si>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</si>
  <si>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</si>
  <si>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</si>
  <si>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</si>
  <si>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</si>
  <si>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</si>
  <si>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</si>
  <si>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</si>
  <si>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</si>
  <si>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</si>
  <si>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</si>
  <si>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</si>
  <si>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</si>
  <si>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</si>
  <si>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</si>
  <si>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</si>
  <si>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</si>
  <si>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</si>
  <si>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</si>
  <si>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</si>
  <si>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</si>
  <si>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</si>
  <si>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</si>
  <si>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</si>
  <si>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</si>
  <si>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</si>
  <si>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</si>
  <si>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</si>
  <si>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</si>
  <si>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</si>
  <si>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</si>
  <si>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</si>
  <si>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</si>
  <si>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</si>
  <si>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</si>
  <si>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</si>
  <si>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</si>
  <si>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</si>
  <si>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</si>
  <si>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</si>
  <si>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</si>
  <si>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</si>
  <si>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</si>
  <si>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</si>
  <si>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</si>
  <si>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</si>
  <si>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</si>
  <si>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</si>
  <si>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</si>
  <si>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</si>
  <si>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</si>
  <si>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</si>
  <si>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</si>
  <si>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</si>
  <si>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</si>
  <si>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</si>
  <si>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</si>
  <si>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</si>
  <si>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</si>
  <si>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</si>
  <si>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</si>
  <si>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</si>
  <si>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</si>
  <si>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</si>
  <si>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</si>
  <si>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</si>
  <si>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</si>
  <si>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</si>
  <si>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</si>
  <si>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</si>
  <si>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</si>
  <si>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</si>
  <si>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</si>
  <si>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</si>
  <si>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</si>
  <si>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</si>
  <si>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</si>
  <si>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</si>
  <si>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</si>
  <si>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</si>
  <si>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</si>
  <si>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</si>
  <si>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</si>
  <si>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</si>
  <si>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</si>
  <si>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</si>
  <si>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</si>
  <si>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</si>
  <si>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</si>
  <si>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</si>
  <si>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</si>
  <si>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</si>
  <si>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</si>
  <si>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</si>
  <si>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</si>
  <si>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</si>
  <si>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</si>
  <si>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</si>
  <si>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</si>
  <si>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</si>
  <si>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</si>
  <si>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</si>
  <si>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</si>
  <si>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</si>
  <si>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</si>
  <si>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</si>
  <si>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</si>
  <si>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</si>
  <si>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</si>
  <si>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</si>
  <si>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</si>
  <si>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</si>
  <si>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</si>
  <si>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</si>
  <si>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</si>
  <si>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</si>
  <si>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</si>
  <si>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</si>
  <si>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</si>
  <si>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</si>
  <si>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</si>
  <si>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</si>
  <si>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</si>
  <si>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</si>
  <si>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</si>
  <si>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</si>
  <si>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</si>
  <si>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</si>
  <si>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</si>
  <si>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</si>
  <si>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</si>
  <si>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</si>
  <si>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</si>
  <si>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</si>
  <si>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</si>
  <si>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</si>
  <si>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</si>
  <si>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</si>
  <si>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</si>
  <si>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</si>
  <si>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</si>
  <si>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</si>
  <si>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</si>
  <si>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</si>
  <si>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</si>
  <si>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</si>
  <si>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</si>
  <si>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</si>
  <si>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</si>
  <si>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</si>
  <si>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</si>
  <si>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</si>
  <si>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</si>
  <si>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</si>
  <si>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</si>
  <si>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</si>
  <si>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</si>
  <si>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</si>
  <si>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</si>
  <si>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</si>
  <si>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</si>
  <si>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</si>
  <si>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</si>
  <si>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</si>
  <si>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</si>
  <si>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</si>
  <si>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</si>
  <si>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</si>
  <si>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</si>
  <si>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</si>
  <si>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</si>
  <si>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</si>
  <si>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</si>
  <si>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</si>
  <si>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</si>
  <si>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</si>
  <si>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</si>
  <si>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</si>
  <si>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</si>
  <si>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</si>
  <si>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</si>
  <si>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</si>
  <si>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</si>
  <si>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</si>
  <si>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</si>
  <si>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</si>
  <si>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</si>
  <si>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</si>
  <si>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</si>
  <si>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</si>
  <si>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</si>
  <si>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</si>
  <si>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</si>
  <si>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</si>
  <si>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</si>
  <si>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</si>
  <si>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</si>
  <si>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</si>
  <si>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</si>
  <si>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</si>
  <si>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</si>
  <si>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</si>
  <si>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</si>
  <si>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</si>
  <si>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</si>
  <si>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</si>
  <si>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</si>
  <si>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</si>
  <si>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</si>
  <si>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</si>
  <si>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</si>
  <si>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</si>
  <si>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</si>
  <si>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</si>
  <si>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</si>
  <si>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</si>
  <si>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</si>
  <si>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</si>
  <si>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</si>
  <si>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</si>
  <si>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</si>
  <si>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</si>
  <si>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</si>
  <si>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</si>
  <si>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</si>
  <si>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</si>
  <si>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</si>
  <si>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</si>
  <si>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</si>
  <si>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</si>
  <si>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</si>
  <si>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</si>
  <si>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</si>
  <si>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</si>
  <si>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</si>
  <si>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</si>
  <si>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</si>
  <si>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</si>
  <si>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</si>
  <si>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</si>
  <si>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</si>
  <si>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</si>
  <si>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</si>
  <si>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</si>
  <si>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</si>
  <si>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</si>
  <si>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</si>
  <si>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</si>
  <si>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</si>
  <si>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</si>
  <si>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</si>
  <si>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</si>
  <si>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</si>
  <si>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</si>
  <si>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</si>
  <si>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</si>
  <si>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</si>
  <si>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</si>
  <si>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</si>
  <si>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</si>
  <si>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</si>
  <si>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</si>
  <si>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</si>
  <si>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</si>
  <si>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</si>
  <si>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</si>
  <si>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</si>
  <si>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</si>
  <si>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</si>
  <si>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</si>
  <si>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</si>
  <si>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</si>
  <si>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</si>
  <si>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</si>
  <si>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</si>
  <si>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</si>
  <si>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</si>
  <si>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</si>
  <si>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</si>
  <si>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</si>
  <si>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</si>
  <si>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</si>
  <si>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</si>
  <si>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</si>
  <si>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</si>
  <si>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</si>
  <si>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</si>
  <si>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</si>
  <si>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</si>
  <si>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</si>
  <si>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</si>
  <si>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</si>
  <si>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</si>
  <si>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</si>
  <si>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</si>
  <si>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</si>
  <si>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</si>
  <si>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</si>
  <si>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</si>
  <si>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</si>
  <si>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</si>
  <si>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</si>
  <si>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</si>
  <si>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</si>
  <si>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</si>
  <si>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</si>
  <si>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</si>
  <si>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</si>
  <si>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</si>
  <si>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</si>
  <si>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</si>
  <si>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</si>
  <si>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</si>
  <si>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</si>
  <si>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</si>
  <si>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</si>
  <si>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</si>
  <si>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</si>
  <si>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</si>
  <si>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</si>
  <si>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</si>
  <si>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</si>
  <si>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</si>
  <si>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</si>
  <si>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</si>
  <si>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</si>
  <si>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</si>
  <si>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</si>
  <si>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</si>
  <si>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</si>
  <si>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</si>
  <si>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</si>
  <si>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</si>
  <si>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</si>
  <si>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</si>
  <si>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</si>
  <si>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</si>
  <si>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</si>
  <si>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</si>
  <si>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</si>
  <si>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</si>
  <si>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</si>
  <si>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</si>
  <si>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</si>
  <si>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</si>
  <si>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</si>
  <si>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</si>
  <si>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</si>
  <si>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</si>
  <si>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</si>
  <si>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</si>
  <si>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</si>
  <si>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</si>
  <si>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</si>
  <si>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</si>
  <si>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</si>
  <si>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</si>
  <si>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</si>
  <si>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</si>
  <si>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</si>
  <si>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</si>
  <si>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</si>
  <si>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</si>
  <si>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</si>
  <si>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</si>
  <si>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</si>
  <si>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</si>
  <si>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</si>
  <si>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</si>
  <si>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</si>
  <si>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</si>
  <si>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</si>
  <si>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</si>
  <si>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</si>
  <si>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</si>
  <si>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</si>
  <si>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</si>
  <si>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</si>
  <si>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</si>
  <si>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</si>
  <si>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</si>
  <si>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</si>
  <si>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</si>
  <si>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</si>
  <si>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</si>
  <si>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</si>
  <si>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</si>
  <si>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</si>
  <si>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</si>
  <si>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</si>
  <si>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</si>
  <si>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</si>
  <si>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</si>
  <si>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</si>
  <si>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</si>
  <si>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</si>
  <si>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</si>
  <si>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</si>
  <si>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</si>
  <si>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</si>
  <si>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</si>
  <si>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</si>
  <si>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</si>
  <si>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</si>
  <si>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</si>
  <si>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</si>
  <si>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</si>
  <si>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</si>
  <si>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</si>
  <si>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</si>
  <si>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</si>
  <si>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</si>
  <si>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</si>
  <si>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</si>
  <si>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</si>
  <si>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</si>
  <si>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</si>
  <si>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</si>
  <si>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</si>
  <si>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</si>
  <si>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</si>
  <si>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</si>
  <si>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</si>
  <si>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</si>
  <si>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</si>
  <si>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</si>
  <si>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</si>
  <si>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</si>
  <si>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</si>
  <si>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</si>
  <si>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</si>
  <si>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</si>
  <si>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</si>
  <si>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</si>
  <si>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</si>
  <si>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</si>
  <si>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</si>
  <si>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</si>
  <si>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</si>
  <si>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</si>
  <si>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</si>
  <si>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</si>
  <si>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</si>
  <si>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</si>
  <si>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</si>
  <si>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</si>
  <si>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</si>
  <si>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</si>
  <si>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</si>
  <si>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</si>
  <si>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</si>
  <si>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</si>
  <si>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</si>
  <si>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</si>
  <si>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</si>
  <si>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</si>
  <si>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</si>
  <si>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</si>
  <si>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</si>
  <si>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</si>
  <si>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</si>
  <si>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</si>
  <si>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</si>
  <si>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</si>
  <si>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</si>
  <si>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</si>
  <si>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</si>
  <si>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</si>
  <si>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</si>
  <si>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</si>
  <si>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</si>
  <si>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</si>
  <si>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</si>
  <si>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</si>
  <si>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</si>
  <si>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</si>
  <si>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</si>
  <si>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</si>
  <si>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</si>
  <si>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</si>
  <si>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</si>
  <si>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</si>
  <si>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</si>
  <si>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</si>
  <si>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</si>
  <si>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</si>
  <si>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</si>
  <si>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</si>
  <si>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</si>
  <si>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</si>
  <si>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</si>
  <si>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</si>
  <si>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</si>
  <si>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</si>
  <si>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</si>
  <si>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</si>
  <si>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</si>
  <si>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</si>
  <si>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</si>
  <si>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</si>
  <si>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</si>
  <si>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</si>
  <si>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</si>
  <si>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</si>
  <si>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</si>
  <si>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</si>
  <si>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</si>
  <si>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</si>
  <si>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</si>
  <si>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</si>
  <si>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</si>
  <si>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</si>
  <si>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</si>
  <si>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</si>
  <si>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</si>
  <si>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</si>
  <si>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</si>
  <si>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</si>
  <si>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</si>
  <si>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</si>
  <si>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</si>
  <si>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</si>
  <si>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</si>
  <si>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</si>
  <si>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</si>
  <si>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</si>
  <si>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</si>
  <si>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</si>
  <si>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</si>
  <si>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</si>
  <si>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</si>
  <si>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</si>
  <si>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</si>
  <si>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</si>
  <si>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</si>
  <si>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</si>
  <si>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</si>
  <si>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</si>
  <si>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</si>
  <si>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</si>
  <si>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</si>
  <si>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</si>
  <si>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</si>
  <si>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</si>
  <si>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</si>
  <si>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</si>
  <si>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</si>
  <si>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</si>
  <si>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</si>
  <si>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</si>
  <si>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</si>
  <si>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</si>
  <si>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</si>
  <si>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</si>
  <si>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</si>
  <si>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</si>
  <si>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</si>
  <si>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</si>
  <si>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</si>
  <si>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</si>
  <si>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</si>
  <si>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</si>
  <si>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</si>
  <si>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</si>
  <si>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</si>
  <si>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</si>
  <si>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</si>
  <si>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</si>
  <si>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</si>
  <si>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</si>
  <si>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</si>
  <si>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</si>
  <si>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</si>
  <si>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</si>
  <si>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</si>
  <si>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</si>
  <si>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</si>
  <si>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</si>
  <si>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</si>
  <si>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</si>
  <si>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</si>
  <si>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</si>
  <si>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</si>
  <si>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</si>
  <si>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</si>
  <si>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</si>
  <si>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</si>
  <si>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</si>
  <si>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</si>
  <si>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</si>
  <si>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</si>
  <si>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</si>
  <si>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</si>
  <si>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</si>
  <si>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</si>
  <si>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</si>
  <si>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</si>
  <si>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</si>
  <si>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</si>
  <si>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</si>
  <si>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</si>
  <si>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</si>
  <si>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</si>
  <si>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</si>
  <si>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</si>
  <si>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</si>
  <si>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</si>
  <si>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</si>
  <si>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</si>
  <si>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</si>
  <si>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</si>
  <si>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</si>
  <si>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</si>
  <si>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</si>
  <si>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</si>
  <si>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</si>
  <si>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</si>
  <si>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</si>
  <si>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</si>
  <si>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</si>
  <si>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</si>
  <si>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</si>
  <si>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</si>
  <si>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</si>
  <si>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</si>
  <si>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</si>
  <si>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</si>
  <si>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</si>
  <si>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</si>
  <si>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</si>
  <si>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</si>
  <si>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</si>
  <si>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</si>
  <si>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</si>
  <si>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</si>
  <si>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</si>
  <si>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</si>
  <si>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</si>
  <si>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</si>
  <si>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</si>
  <si>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</si>
  <si>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</si>
  <si>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</si>
  <si>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</si>
  <si>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</si>
  <si>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</si>
  <si>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</si>
  <si>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</si>
  <si>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</si>
  <si>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</si>
  <si>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</si>
  <si>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</si>
  <si>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</si>
  <si>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</si>
  <si>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</si>
  <si>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</si>
  <si>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</si>
  <si>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</si>
  <si>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</si>
  <si>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</si>
  <si>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</si>
  <si>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</si>
  <si>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</si>
  <si>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</si>
  <si>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</si>
  <si>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</si>
  <si>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</si>
  <si>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</si>
  <si>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</si>
  <si>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</si>
  <si>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</si>
  <si>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</si>
  <si>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</si>
  <si>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</si>
  <si>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</si>
  <si>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</si>
  <si>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</si>
  <si>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</si>
  <si>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</si>
  <si>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</si>
  <si>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</si>
  <si>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</si>
  <si>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</si>
  <si>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</si>
  <si>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</si>
  <si>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</si>
  <si>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</si>
  <si>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</si>
  <si>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</si>
  <si>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</si>
  <si>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</si>
  <si>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</si>
  <si>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</si>
  <si>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</si>
  <si>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</si>
  <si>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</si>
  <si>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</si>
  <si>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</si>
  <si>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</si>
  <si>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</si>
  <si>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</si>
  <si>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</si>
  <si>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</si>
  <si>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</si>
  <si>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</si>
  <si>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</si>
  <si>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</si>
  <si>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</si>
  <si>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</si>
  <si>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</si>
  <si>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</si>
  <si>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</si>
  <si>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</si>
  <si>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</si>
  <si>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</si>
  <si>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</si>
  <si>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</si>
  <si>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</si>
  <si>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</si>
  <si>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</si>
  <si>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</si>
  <si>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</si>
  <si>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</si>
  <si>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</si>
  <si>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</si>
  <si>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</si>
  <si>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</si>
  <si>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</si>
  <si>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</si>
  <si>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</si>
  <si>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</si>
  <si>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</si>
  <si>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</si>
  <si>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</si>
  <si>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</si>
  <si>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</si>
  <si>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</si>
  <si>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</si>
  <si>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</si>
  <si>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</si>
  <si>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</si>
  <si>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</si>
  <si>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</si>
  <si>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</si>
  <si>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</si>
  <si>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</si>
  <si>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</si>
  <si>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</si>
  <si>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</si>
  <si>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</si>
  <si>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</si>
  <si>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</si>
  <si>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</si>
  <si>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</si>
  <si>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</si>
  <si>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</si>
  <si>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</si>
  <si>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</si>
  <si>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</si>
  <si>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</si>
  <si>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</si>
  <si>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</si>
  <si>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</si>
  <si>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</si>
  <si>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</si>
  <si>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</si>
  <si>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</si>
  <si>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</si>
  <si>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</si>
  <si>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</si>
  <si>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</si>
  <si>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</si>
  <si>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</si>
  <si>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</si>
  <si>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</si>
  <si>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</si>
  <si>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</si>
  <si>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</si>
  <si>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</si>
  <si>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</si>
  <si>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</si>
  <si>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</si>
  <si>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</si>
  <si>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</si>
  <si>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</si>
  <si>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</si>
  <si>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</si>
  <si>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</si>
  <si>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</si>
  <si>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</si>
  <si>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</si>
  <si>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</si>
  <si>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</si>
  <si>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</si>
  <si>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</si>
  <si>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</si>
  <si>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</si>
  <si>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</si>
  <si>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</si>
  <si>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</si>
  <si>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</si>
  <si>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</si>
  <si>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</si>
  <si>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</si>
  <si>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</si>
  <si>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</si>
  <si>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</si>
  <si>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</si>
  <si>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</si>
  <si>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</si>
  <si>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</si>
  <si>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</si>
  <si>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</si>
  <si>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</si>
  <si>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</si>
  <si>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</si>
  <si>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</si>
  <si>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</si>
  <si>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</si>
  <si>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</si>
  <si>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</si>
  <si>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</si>
  <si>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</si>
  <si>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</si>
  <si>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</si>
  <si>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</si>
  <si>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</si>
  <si>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</si>
  <si>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</si>
  <si>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</si>
  <si>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</si>
  <si>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</si>
  <si>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</si>
  <si>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</si>
  <si>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</si>
  <si>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</si>
  <si>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</si>
  <si>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</si>
  <si>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</si>
  <si>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</si>
  <si>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</si>
  <si>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</si>
  <si>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</si>
  <si>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</si>
  <si>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</si>
  <si>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</si>
  <si>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</si>
  <si>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</si>
  <si>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</si>
  <si>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</si>
  <si>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</si>
  <si>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</si>
  <si>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</si>
  <si>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</si>
  <si>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</si>
  <si>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</si>
  <si>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</si>
  <si>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</si>
  <si>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</si>
  <si>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</si>
  <si>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</si>
  <si>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</si>
  <si>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</si>
  <si>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</si>
  <si>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</si>
  <si>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</si>
  <si>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</si>
  <si>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</si>
  <si>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</si>
  <si>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</si>
  <si>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</si>
  <si>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</si>
  <si>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</si>
  <si>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</si>
  <si>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</si>
  <si>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</si>
  <si>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</si>
  <si>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</si>
  <si>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</si>
  <si>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</si>
  <si>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</si>
  <si>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</si>
  <si>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</si>
  <si>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</si>
  <si>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</si>
  <si>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</si>
  <si>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</si>
  <si>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</si>
  <si>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</si>
  <si>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</si>
  <si>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</si>
  <si>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</si>
  <si>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</si>
  <si>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</si>
  <si>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</si>
  <si>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</si>
  <si>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</si>
  <si>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</si>
  <si>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</si>
  <si>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</si>
  <si>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</si>
  <si>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</si>
  <si>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</si>
  <si>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</si>
  <si>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</si>
  <si>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</si>
  <si>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</si>
  <si>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</si>
  <si>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</si>
  <si>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</si>
  <si>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</si>
  <si>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</si>
  <si>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</si>
  <si>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</si>
  <si>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</si>
  <si>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</si>
  <si>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</si>
  <si>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</si>
  <si>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</si>
  <si>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</si>
  <si>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</si>
  <si>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</si>
  <si>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</si>
  <si>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</si>
  <si>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</si>
  <si>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</si>
  <si>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</si>
  <si>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</si>
  <si>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</si>
  <si>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</si>
  <si>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</si>
  <si>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</si>
  <si>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</si>
  <si>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</si>
  <si>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</si>
  <si>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</si>
  <si>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</si>
  <si>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</si>
  <si>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</si>
  <si>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</si>
  <si>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</si>
  <si>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</si>
  <si>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</si>
  <si>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</si>
  <si>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</si>
  <si>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</si>
  <si>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</si>
  <si>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</si>
  <si>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</si>
  <si>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</si>
  <si>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</si>
  <si>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</si>
  <si>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</si>
  <si>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</si>
  <si>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</si>
  <si>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</si>
  <si>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</si>
  <si>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</si>
  <si>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</si>
  <si>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</si>
  <si>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</si>
  <si>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</si>
  <si>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</si>
  <si>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</si>
  <si>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</si>
  <si>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</si>
  <si>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</si>
  <si>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</si>
  <si>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</si>
  <si>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</si>
  <si>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</si>
  <si>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</si>
  <si>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</si>
  <si>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</si>
  <si>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</si>
  <si>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</si>
  <si>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</si>
  <si>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</si>
  <si>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</si>
  <si>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</si>
  <si>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</si>
  <si>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</si>
  <si>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</si>
  <si>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</si>
  <si>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</si>
  <si>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</si>
  <si>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</si>
  <si>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</si>
  <si>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</si>
  <si>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</si>
  <si>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</si>
  <si>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</si>
  <si>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</si>
  <si>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</si>
  <si>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</si>
  <si>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</si>
  <si>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</si>
  <si>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</si>
  <si>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</si>
  <si>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</si>
  <si>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</si>
  <si>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</si>
  <si>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</si>
  <si>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</si>
  <si>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</si>
  <si>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</si>
  <si>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</si>
  <si>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</si>
  <si>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</si>
  <si>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</si>
  <si>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</si>
  <si>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</si>
  <si>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</si>
  <si>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</si>
  <si>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</si>
  <si>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</si>
  <si>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</si>
  <si>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</si>
  <si>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</si>
  <si>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</si>
  <si>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</si>
  <si>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</si>
  <si>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</si>
  <si>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</si>
  <si>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</si>
  <si>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</si>
  <si>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</si>
  <si>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</si>
  <si>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</si>
  <si>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</si>
  <si>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</si>
  <si>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</si>
  <si>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</si>
  <si>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</si>
  <si>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</si>
  <si>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</si>
  <si>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</si>
  <si>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</si>
  <si>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</si>
  <si>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</si>
  <si>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</si>
  <si>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</si>
  <si>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</si>
  <si>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</si>
  <si>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</si>
  <si>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</si>
  <si>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</si>
  <si>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</si>
  <si>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</si>
  <si>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</si>
  <si>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</si>
  <si>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</si>
  <si>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</si>
  <si>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</si>
  <si>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</si>
  <si>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</si>
  <si>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</si>
  <si>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</si>
  <si>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</si>
  <si>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</si>
  <si>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</si>
  <si>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</si>
  <si>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</si>
  <si>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</si>
  <si>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</si>
  <si>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</si>
  <si>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</si>
  <si>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</si>
  <si>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</si>
  <si>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</si>
  <si>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</si>
  <si>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</si>
  <si>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</si>
  <si>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</si>
  <si>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</si>
  <si>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</si>
  <si>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</si>
  <si>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</si>
  <si>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</si>
  <si>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</si>
  <si>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</si>
  <si>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</si>
  <si>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</si>
  <si>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</si>
  <si>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</si>
  <si>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</si>
  <si>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</si>
  <si>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</si>
  <si>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</si>
  <si>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</si>
  <si>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</si>
  <si>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</si>
  <si>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</si>
  <si>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</si>
  <si>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</si>
  <si>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</si>
  <si>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</si>
  <si>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</si>
  <si>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</si>
  <si>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</si>
  <si>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</si>
  <si>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</si>
  <si>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</si>
  <si>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</si>
  <si>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</si>
  <si>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</si>
  <si>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</si>
  <si>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</si>
  <si>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</si>
  <si>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</si>
  <si>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</si>
  <si>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</si>
  <si>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</si>
  <si>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</si>
  <si>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</si>
  <si>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</si>
  <si>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</si>
  <si>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</si>
  <si>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</si>
  <si>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</si>
  <si>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</si>
  <si>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</si>
  <si>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</si>
  <si>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</si>
  <si>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</si>
  <si>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</si>
  <si>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</si>
  <si>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</si>
  <si>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</si>
  <si>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</si>
  <si>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</si>
  <si>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</si>
  <si>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</si>
  <si>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</si>
  <si>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</si>
  <si>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</si>
  <si>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</si>
  <si>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</si>
  <si>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</si>
  <si>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</si>
  <si>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</si>
  <si>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</si>
  <si>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</si>
  <si>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</si>
  <si>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</si>
  <si>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</si>
  <si>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</si>
  <si>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</si>
  <si>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</si>
  <si>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</si>
  <si>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</si>
  <si>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</si>
  <si>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</si>
  <si>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</si>
  <si>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</si>
  <si>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</si>
  <si>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</si>
  <si>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</si>
  <si>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</si>
  <si>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</si>
  <si>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</si>
  <si>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</si>
  <si>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</si>
  <si>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</si>
  <si>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</si>
  <si>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</si>
  <si>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</si>
  <si>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</si>
  <si>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</si>
  <si>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</si>
  <si>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</si>
  <si>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</si>
  <si>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</si>
  <si>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</si>
  <si>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</si>
  <si>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</si>
  <si>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</si>
  <si>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</si>
  <si>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</si>
  <si>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</si>
  <si>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</si>
  <si>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</si>
  <si>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</si>
  <si>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</si>
  <si>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</si>
  <si>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</si>
  <si>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</si>
  <si>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</si>
  <si>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</si>
  <si>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</si>
  <si>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</si>
  <si>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</si>
  <si>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</si>
  <si>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</si>
  <si>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</si>
  <si>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</si>
  <si>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</si>
  <si>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</si>
  <si>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</si>
  <si>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</si>
  <si>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</si>
  <si>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</si>
  <si>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</si>
  <si>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</si>
  <si>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</si>
  <si>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</si>
  <si>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</si>
  <si>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</si>
  <si>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</si>
  <si>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</si>
  <si>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</si>
  <si>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</si>
  <si>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</si>
  <si>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</si>
  <si>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</si>
  <si>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</si>
  <si>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</si>
  <si>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</si>
  <si>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</si>
  <si>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</si>
  <si>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</si>
  <si>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</si>
  <si>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</si>
  <si>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</si>
  <si>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</si>
  <si>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</si>
  <si>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</si>
  <si>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</si>
  <si>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</si>
  <si>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</si>
  <si>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</si>
  <si>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</si>
  <si>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</si>
  <si>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</si>
  <si>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</si>
  <si>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</si>
  <si>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</si>
  <si>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</si>
  <si>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</si>
  <si>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</si>
  <si>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</si>
  <si>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</si>
  <si>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</si>
  <si>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</si>
  <si>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</si>
  <si>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</si>
  <si>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</si>
  <si>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</si>
  <si>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</si>
  <si>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</si>
  <si>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</si>
  <si>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</si>
  <si>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</si>
  <si>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</si>
  <si>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</si>
  <si>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</si>
  <si>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</si>
  <si>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</si>
  <si>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</si>
  <si>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</si>
  <si>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</si>
  <si>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</si>
  <si>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</si>
  <si>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</si>
  <si>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</si>
  <si>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</si>
  <si>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</si>
  <si>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</si>
  <si>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</si>
  <si>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</si>
  <si>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</si>
  <si>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</si>
  <si>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</si>
  <si>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</si>
  <si>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</si>
  <si>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</si>
  <si>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</si>
  <si>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</si>
  <si>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</si>
  <si>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</si>
  <si>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</si>
  <si>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</si>
  <si>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</si>
  <si>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</si>
  <si>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</si>
  <si>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</si>
  <si>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</si>
  <si>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</si>
  <si>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</si>
  <si>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</si>
  <si>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</si>
  <si>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</si>
  <si>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</si>
  <si>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</si>
  <si>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</si>
  <si>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</si>
  <si>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</si>
  <si>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</si>
  <si>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</si>
  <si>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</si>
  <si>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</si>
  <si>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</si>
  <si>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</si>
  <si>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</si>
  <si>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</si>
  <si>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</si>
  <si>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</si>
  <si>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</si>
  <si>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</si>
  <si>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</si>
  <si>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</si>
  <si>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</si>
  <si>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</si>
  <si>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</si>
  <si>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</si>
  <si>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</si>
  <si>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</si>
  <si>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</si>
  <si>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</si>
  <si>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</si>
  <si>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</si>
  <si>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</si>
  <si>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</si>
  <si>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</si>
  <si>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</si>
  <si>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</si>
  <si>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</si>
  <si>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</si>
  <si>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</si>
  <si>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</si>
  <si>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</si>
  <si>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</si>
  <si>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</si>
  <si>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</si>
  <si>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</si>
  <si>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</si>
  <si>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</si>
  <si>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</si>
  <si>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</si>
  <si>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</si>
  <si>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</si>
  <si>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</si>
  <si>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</si>
  <si>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</si>
  <si>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</si>
  <si>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</si>
  <si>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</si>
  <si>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</si>
  <si>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</si>
  <si>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</si>
  <si>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</si>
  <si>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</si>
  <si>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</si>
  <si>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</si>
  <si>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</si>
  <si>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</si>
  <si>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</si>
  <si>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</si>
  <si>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</si>
  <si>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</si>
  <si>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</si>
  <si>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</si>
  <si>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</si>
  <si>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</si>
  <si>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</si>
  <si>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</si>
  <si>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</si>
  <si>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</si>
  <si>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</si>
  <si>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</si>
  <si>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</si>
  <si>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</si>
  <si>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</si>
  <si>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</si>
  <si>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</si>
  <si>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</si>
  <si>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</si>
  <si>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</si>
  <si>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</si>
  <si>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</si>
  <si>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</si>
  <si>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</si>
  <si>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</si>
  <si>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</si>
  <si>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</si>
  <si>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</si>
  <si>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</si>
  <si>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</si>
  <si>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</si>
  <si>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</si>
  <si>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</si>
  <si>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</si>
  <si>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</si>
  <si>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</si>
  <si>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</si>
  <si>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</si>
  <si>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</si>
  <si>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</si>
  <si>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</si>
  <si>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</si>
  <si>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</si>
  <si>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</si>
  <si>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</si>
  <si>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</si>
  <si>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</si>
  <si>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</si>
  <si>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</si>
  <si>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</si>
  <si>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</si>
  <si>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</si>
  <si>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</si>
  <si>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</si>
  <si>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</si>
  <si>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</si>
  <si>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</si>
  <si>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</si>
  <si>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</si>
  <si>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</si>
  <si>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</si>
  <si>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</si>
  <si>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</si>
  <si>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</si>
  <si>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</si>
  <si>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</si>
  <si>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</si>
  <si>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</si>
  <si>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</si>
  <si>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</si>
  <si>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</si>
  <si>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</si>
  <si>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</si>
  <si>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</si>
  <si>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</si>
  <si>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</si>
  <si>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</si>
  <si>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</si>
  <si>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</si>
  <si>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</si>
  <si>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</si>
  <si>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</si>
  <si>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</si>
  <si>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</si>
  <si>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</si>
  <si>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</si>
  <si>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</si>
  <si>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</si>
  <si>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</si>
  <si>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</si>
  <si>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</si>
  <si>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</si>
  <si>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</si>
  <si>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</si>
  <si>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</si>
  <si>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</si>
  <si>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</si>
  <si>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</si>
  <si>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</si>
  <si>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</si>
  <si>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</si>
  <si>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</si>
  <si>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</si>
  <si>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</si>
  <si>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</si>
  <si>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</si>
  <si>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</si>
  <si>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</si>
  <si>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</si>
  <si>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</si>
  <si>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</si>
  <si>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</si>
  <si>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</si>
  <si>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</si>
  <si>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</si>
  <si>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</si>
  <si>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</si>
  <si>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</si>
  <si>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</si>
  <si>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</si>
  <si>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</si>
  <si>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</si>
  <si>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</si>
  <si>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</si>
  <si>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</si>
  <si>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</si>
  <si>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</si>
  <si>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</si>
  <si>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</si>
  <si>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</si>
  <si>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</si>
  <si>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</si>
  <si>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</si>
  <si>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</si>
  <si>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</si>
  <si>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</si>
  <si>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</si>
  <si>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</si>
  <si>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</si>
  <si>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</si>
  <si>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</si>
  <si>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</si>
  <si>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</si>
  <si>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</si>
  <si>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</si>
  <si>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</si>
  <si>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</si>
  <si>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</si>
  <si>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</si>
  <si>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</si>
  <si>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</si>
  <si>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</si>
  <si>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</si>
  <si>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</si>
  <si>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</si>
  <si>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</si>
  <si>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</si>
  <si>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</si>
  <si>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</si>
  <si>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</si>
  <si>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</si>
  <si>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</si>
  <si>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</si>
  <si>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</si>
  <si>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</si>
  <si>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</si>
  <si>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</si>
  <si>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</si>
  <si>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</si>
  <si>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</si>
  <si>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</si>
  <si>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</si>
  <si>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</si>
  <si>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</si>
  <si>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</si>
  <si>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</si>
  <si>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</si>
  <si>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</si>
  <si>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</si>
  <si>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</si>
  <si>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</si>
  <si>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</si>
  <si>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</si>
  <si>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</si>
  <si>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</si>
  <si>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</si>
  <si>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</si>
  <si>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</si>
  <si>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</si>
  <si>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</si>
  <si>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</si>
  <si>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</si>
  <si>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</si>
  <si>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</si>
  <si>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</si>
  <si>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</si>
  <si>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</si>
  <si>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</si>
  <si>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</si>
  <si>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</si>
  <si>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</si>
  <si>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</si>
  <si>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</si>
  <si>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</si>
  <si>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</si>
  <si>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</si>
  <si>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</si>
  <si>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</si>
  <si>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</si>
  <si>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</si>
  <si>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</si>
  <si>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</si>
  <si>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</si>
  <si>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</si>
  <si>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</si>
  <si>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</si>
  <si>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</si>
  <si>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</si>
  <si>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</si>
  <si>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</si>
  <si>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</si>
  <si>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</si>
  <si>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</si>
  <si>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</si>
  <si>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</si>
  <si>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</si>
  <si>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</si>
  <si>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</si>
  <si>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</si>
  <si>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</si>
  <si>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</si>
  <si>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</si>
  <si>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</si>
  <si>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</si>
  <si>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</si>
  <si>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</si>
  <si>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</si>
  <si>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</si>
  <si>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</si>
  <si>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</si>
  <si>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</si>
  <si>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</si>
  <si>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</si>
  <si>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</si>
  <si>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</si>
  <si>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</si>
  <si>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</si>
  <si>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</si>
  <si>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</si>
  <si>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</si>
  <si>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</si>
  <si>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</si>
  <si>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</si>
  <si>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</si>
  <si>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</si>
  <si>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</si>
  <si>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</si>
  <si>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</si>
  <si>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</si>
  <si>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</si>
  <si>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</si>
  <si>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</si>
  <si>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</si>
  <si>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</si>
  <si>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</si>
  <si>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</si>
  <si>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</si>
  <si>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</si>
  <si>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</si>
  <si>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</si>
  <si>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</si>
  <si>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</si>
  <si>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</si>
  <si>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</si>
  <si>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</si>
  <si>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</si>
  <si>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</si>
  <si>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</si>
  <si>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</si>
  <si>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</si>
  <si>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</si>
  <si>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</si>
  <si>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</si>
  <si>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</si>
  <si>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</si>
  <si>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</si>
  <si>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</si>
  <si>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</si>
  <si>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</si>
  <si>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</si>
  <si>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</si>
  <si>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</si>
  <si>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</si>
  <si>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</si>
  <si>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</si>
  <si>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</si>
  <si>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</si>
  <si>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</si>
  <si>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</si>
  <si>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</si>
  <si>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</si>
  <si>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</si>
  <si>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</si>
  <si>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</si>
  <si>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</si>
  <si>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</si>
  <si>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</si>
  <si>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</si>
  <si>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</si>
  <si>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</si>
  <si>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</si>
  <si>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</si>
  <si>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</si>
  <si>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</si>
  <si>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</si>
  <si>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</si>
  <si>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</si>
  <si>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</si>
  <si>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</si>
  <si>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</si>
  <si>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</si>
  <si>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</si>
  <si>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</si>
  <si>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</si>
  <si>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</si>
  <si>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</si>
  <si>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</si>
  <si>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</si>
  <si>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</si>
  <si>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</si>
  <si>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</si>
  <si>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</si>
  <si>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</si>
  <si>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</si>
  <si>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</si>
  <si>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</si>
  <si>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</si>
  <si>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</si>
  <si>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</si>
  <si>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</si>
  <si>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</si>
  <si>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</si>
  <si>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</si>
  <si>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</si>
  <si>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</si>
  <si>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</si>
  <si>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</si>
  <si>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</si>
  <si>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</si>
  <si>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</si>
  <si>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</si>
  <si>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</si>
  <si>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</si>
  <si>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</si>
  <si>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</si>
  <si>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</si>
  <si>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</si>
  <si>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</si>
  <si>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</si>
  <si>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</si>
  <si>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</si>
  <si>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</si>
  <si>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</si>
  <si>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</si>
  <si>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</si>
  <si>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</si>
  <si>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</si>
  <si>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</si>
  <si>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</si>
  <si>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</si>
  <si>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</si>
  <si>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</si>
  <si>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</si>
  <si>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</si>
  <si>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</si>
  <si>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</si>
  <si>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</si>
  <si>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</si>
  <si>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</si>
  <si>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</si>
  <si>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</si>
  <si>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</si>
  <si>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</si>
  <si>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</si>
  <si>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</si>
  <si>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</si>
  <si>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</si>
  <si>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</si>
  <si>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</si>
  <si>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</si>
  <si>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</si>
  <si>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</si>
  <si>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</si>
  <si>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</si>
  <si>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</si>
  <si>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</si>
  <si>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</si>
  <si>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</si>
  <si>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</si>
  <si>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</si>
  <si>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</si>
  <si>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</si>
  <si>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</si>
  <si>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</si>
  <si>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</si>
  <si>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</si>
  <si>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</si>
  <si>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</si>
  <si>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</si>
  <si>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</si>
  <si>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</si>
  <si>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</si>
  <si>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</si>
  <si>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</si>
  <si>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</si>
  <si>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</si>
  <si>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</si>
  <si>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</si>
  <si>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</si>
  <si>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</si>
  <si>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</si>
  <si>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</si>
  <si>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</si>
  <si>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</si>
  <si>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</si>
  <si>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</si>
  <si>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</si>
  <si>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</si>
  <si>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</si>
  <si>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</si>
  <si>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</si>
  <si>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</si>
  <si>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</si>
  <si>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</si>
  <si>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</si>
  <si>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</si>
  <si>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</si>
  <si>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</si>
  <si>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</si>
  <si>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</si>
  <si>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</si>
  <si>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</si>
  <si>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</si>
  <si>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</si>
  <si>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</si>
  <si>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</si>
  <si>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</si>
  <si>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</si>
  <si>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</si>
  <si>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</si>
  <si>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</si>
  <si>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</si>
  <si>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</si>
  <si>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</si>
  <si>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</si>
  <si>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</si>
  <si>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</si>
  <si>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</si>
  <si>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</si>
  <si>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</si>
  <si>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</si>
  <si>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</si>
  <si>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</si>
  <si>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</si>
  <si>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</si>
  <si>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</si>
  <si>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</si>
  <si>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</si>
  <si>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</si>
  <si>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</si>
  <si>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</si>
  <si>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</si>
  <si>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</si>
  <si>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</si>
  <si>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</si>
  <si>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</si>
  <si>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</si>
  <si>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</si>
  <si>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</si>
  <si>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</si>
  <si>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</si>
  <si>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</si>
  <si>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</si>
  <si>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</si>
  <si>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</si>
  <si>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</si>
  <si>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</si>
  <si>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</si>
  <si>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</si>
  <si>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</si>
  <si>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</si>
  <si>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</si>
  <si>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</si>
  <si>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</si>
  <si>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</si>
  <si>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</si>
  <si>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</si>
  <si>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</si>
  <si>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</si>
  <si>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</si>
  <si>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</si>
  <si>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</si>
  <si>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</si>
  <si>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</si>
  <si>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</si>
  <si>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</si>
  <si>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</si>
  <si>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</si>
  <si>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</si>
  <si>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</si>
  <si>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</si>
  <si>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</si>
  <si>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</si>
  <si>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</si>
  <si>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</si>
  <si>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</si>
  <si>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</si>
  <si>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</si>
  <si>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</si>
  <si>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</si>
  <si>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</si>
  <si>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</si>
  <si>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</si>
  <si>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</si>
  <si>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</si>
  <si>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</si>
  <si>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</si>
  <si>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</si>
  <si>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</si>
  <si>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</si>
  <si>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</si>
  <si>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</si>
  <si>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</si>
  <si>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</si>
  <si>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</si>
  <si>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</si>
  <si>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</si>
  <si>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</si>
  <si>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</si>
  <si>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</si>
  <si>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</si>
  <si>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</si>
  <si>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</si>
  <si>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</si>
  <si>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</si>
  <si>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</si>
  <si>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</si>
  <si>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</si>
  <si>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</si>
  <si>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</si>
  <si>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</si>
  <si>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</si>
  <si>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</si>
  <si>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</si>
  <si>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</si>
  <si>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</si>
  <si>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</si>
  <si>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</si>
  <si>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</si>
  <si>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</si>
  <si>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</si>
  <si>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</si>
  <si>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</si>
  <si>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</si>
  <si>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</si>
  <si>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</si>
  <si>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</si>
  <si>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</si>
  <si>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</si>
  <si>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</si>
  <si>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</si>
  <si>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</si>
  <si>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</si>
  <si>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</si>
  <si>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</si>
  <si>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</si>
  <si>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</si>
  <si>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</si>
  <si>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</si>
  <si>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</si>
  <si>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</si>
  <si>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</si>
  <si>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</si>
  <si>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</si>
  <si>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</si>
  <si>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</si>
  <si>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</si>
  <si>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</si>
  <si>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</si>
  <si>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</si>
  <si>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</si>
  <si>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</si>
  <si>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</si>
  <si>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</si>
  <si>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</si>
  <si>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</si>
  <si>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</si>
  <si>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</si>
  <si>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</si>
  <si>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</si>
  <si>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</si>
  <si>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</si>
  <si>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</si>
  <si>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</si>
  <si>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</si>
  <si>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</si>
  <si>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</si>
  <si>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</si>
  <si>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</si>
  <si>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</si>
  <si>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</si>
  <si>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</si>
  <si>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</si>
  <si>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</si>
  <si>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</si>
  <si>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</si>
  <si>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</si>
  <si>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</si>
  <si>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</si>
  <si>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</si>
  <si>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</si>
  <si>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</si>
  <si>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</si>
  <si>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</si>
  <si>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</si>
  <si>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</si>
  <si>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</si>
  <si>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</si>
  <si>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</si>
  <si>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</si>
  <si>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</si>
  <si>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</si>
  <si>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</si>
  <si>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</si>
  <si>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</si>
  <si>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</si>
  <si>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</si>
  <si>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</si>
  <si>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</si>
  <si>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</si>
  <si>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</si>
  <si>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</si>
  <si>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</si>
  <si>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</si>
  <si>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</si>
  <si>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</si>
  <si>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</si>
  <si>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</si>
  <si>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</si>
  <si>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</si>
  <si>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</si>
  <si>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</si>
  <si>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</si>
  <si>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</si>
  <si>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</si>
  <si>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</si>
  <si>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</si>
  <si>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</si>
  <si>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</si>
  <si>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</si>
  <si>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</si>
  <si>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</si>
  <si>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</si>
  <si>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</si>
  <si>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</si>
  <si>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</si>
  <si>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</si>
  <si>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</si>
  <si>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</si>
  <si>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</si>
  <si>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</si>
  <si>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</si>
  <si>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</si>
  <si>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</si>
  <si>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</si>
  <si>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</si>
  <si>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</si>
  <si>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</si>
  <si>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</si>
  <si>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</si>
  <si>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</si>
  <si>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</si>
  <si>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</si>
  <si>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</si>
  <si>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</si>
  <si>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</si>
  <si>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</si>
  <si>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</si>
  <si>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</si>
  <si>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</si>
  <si>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</si>
  <si>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</si>
  <si>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</si>
  <si>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</si>
  <si>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</si>
  <si>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</si>
  <si>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</si>
  <si>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</si>
  <si>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</si>
  <si>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</si>
  <si>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</si>
  <si>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</si>
  <si>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</si>
  <si>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</si>
  <si>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</si>
  <si>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</si>
  <si>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</si>
  <si>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</si>
  <si>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</si>
  <si>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</si>
  <si>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</si>
  <si>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</si>
  <si>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</si>
  <si>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</si>
  <si>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</si>
  <si>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</si>
  <si>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</si>
  <si>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</si>
  <si>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</si>
  <si>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</si>
  <si>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</si>
  <si>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</si>
  <si>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</si>
  <si>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</si>
  <si>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</si>
  <si>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</si>
  <si>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</si>
  <si>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</si>
  <si>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</si>
  <si>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</si>
  <si>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</si>
  <si>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</si>
  <si>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</si>
  <si>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</si>
  <si>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</si>
  <si>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</si>
  <si>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</si>
  <si>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</si>
  <si>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</si>
  <si>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</si>
  <si>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</si>
  <si>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</si>
  <si>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</si>
  <si>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</si>
  <si>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</si>
  <si>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</si>
  <si>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</si>
  <si>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</si>
  <si>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</si>
  <si>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</si>
  <si>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</si>
  <si>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</si>
  <si>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</si>
  <si>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</si>
  <si>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</si>
  <si>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</si>
  <si>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</si>
  <si>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</si>
  <si>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</si>
  <si>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</si>
  <si>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</si>
  <si>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</si>
  <si>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</si>
  <si>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</si>
  <si>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</si>
  <si>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</si>
  <si>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</si>
  <si>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</si>
  <si>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</si>
  <si>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</si>
  <si>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</si>
  <si>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</si>
  <si>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</si>
  <si>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</si>
  <si>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</si>
  <si>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</si>
  <si>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</si>
  <si>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</si>
  <si>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</si>
  <si>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</si>
  <si>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</si>
  <si>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</si>
  <si>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</si>
  <si>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</si>
  <si>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</si>
  <si>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</si>
  <si>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</si>
  <si>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</si>
  <si>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</si>
  <si>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</si>
  <si>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</si>
  <si>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</si>
  <si>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</si>
  <si>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</si>
  <si>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</si>
  <si>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</si>
  <si>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</si>
  <si>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</si>
  <si>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</si>
  <si>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</si>
  <si>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</si>
  <si>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</si>
  <si>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</si>
  <si>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</si>
  <si>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</si>
  <si>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</si>
  <si>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</si>
  <si>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</si>
  <si>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</si>
  <si>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</si>
  <si>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</si>
  <si>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</si>
  <si>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</si>
  <si>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</si>
  <si>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</si>
  <si>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</si>
  <si>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</si>
  <si>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</si>
  <si>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</si>
  <si>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</si>
  <si>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</si>
  <si>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</si>
  <si>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</si>
  <si>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</si>
  <si>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</si>
  <si>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</si>
  <si>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</si>
  <si>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</si>
  <si>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</si>
  <si>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</si>
  <si>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</si>
  <si>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</si>
  <si>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</si>
  <si>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</si>
  <si>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</si>
  <si>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</si>
  <si>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</si>
  <si>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</si>
  <si>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</si>
  <si>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</si>
  <si>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</si>
  <si>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</si>
  <si>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</si>
  <si>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</si>
  <si>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</si>
  <si>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</si>
  <si>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</si>
  <si>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</si>
  <si>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</si>
  <si>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</si>
  <si>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</si>
  <si>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</si>
  <si>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</si>
  <si>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</si>
  <si>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</si>
  <si>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</si>
  <si>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</si>
  <si>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</si>
  <si>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</si>
  <si>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</si>
  <si>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</si>
  <si>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</si>
  <si>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</si>
  <si>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</si>
  <si>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</si>
  <si>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</si>
  <si>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</si>
  <si>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</si>
  <si>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</si>
  <si>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</si>
  <si>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</si>
  <si>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</si>
  <si>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</si>
  <si>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</si>
  <si>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</si>
  <si>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</si>
  <si>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</si>
  <si>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</si>
  <si>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</si>
  <si>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</si>
  <si>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</si>
  <si>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</si>
  <si>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</si>
  <si>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</si>
  <si>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</si>
  <si>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</si>
  <si>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</si>
  <si>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</si>
  <si>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</si>
  <si>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</si>
  <si>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</si>
  <si>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</si>
  <si>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</si>
  <si>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</si>
  <si>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</si>
  <si>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</si>
  <si>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</si>
  <si>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</si>
  <si>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</si>
  <si>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</si>
  <si>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</si>
  <si>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</si>
  <si>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</si>
  <si>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</si>
  <si>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</si>
  <si>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</si>
  <si>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</si>
  <si>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</si>
  <si>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</si>
  <si>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</si>
  <si>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</si>
  <si>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</si>
  <si>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</si>
  <si>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</si>
  <si>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</si>
  <si>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</si>
  <si>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</si>
  <si>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</si>
  <si>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</si>
  <si>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</si>
  <si>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</si>
  <si>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</si>
  <si>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</si>
  <si>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</si>
  <si>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</si>
  <si>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</si>
  <si>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</si>
  <si>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</si>
  <si>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</si>
  <si>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</si>
  <si>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</si>
  <si>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</si>
  <si>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</si>
  <si>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</si>
  <si>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</si>
  <si>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</si>
  <si>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</si>
  <si>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</si>
  <si>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</si>
  <si>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</si>
  <si>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</si>
  <si>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</si>
  <si>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</si>
  <si>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</si>
  <si>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</si>
  <si>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</si>
  <si>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</si>
  <si>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</si>
  <si>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</si>
  <si>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</si>
  <si>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</si>
  <si>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</si>
  <si>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</si>
  <si>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</si>
  <si>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</si>
  <si>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</si>
  <si>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</si>
  <si>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</si>
  <si>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</si>
  <si>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</si>
  <si>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</si>
  <si>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</si>
  <si>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</si>
  <si>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</si>
  <si>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</si>
  <si>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</si>
  <si>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</si>
  <si>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</si>
  <si>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</si>
  <si>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</si>
  <si>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</si>
  <si>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</si>
  <si>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</si>
  <si>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</si>
  <si>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</si>
  <si>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</si>
  <si>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</si>
  <si>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</si>
  <si>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</si>
  <si>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</si>
  <si>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</si>
  <si>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</si>
  <si>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</si>
  <si>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</si>
  <si>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</si>
  <si>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</si>
  <si>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</si>
  <si>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</si>
  <si>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</si>
  <si>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</si>
  <si>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</si>
  <si>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</si>
  <si>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</si>
  <si>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</si>
  <si>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</si>
  <si>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</si>
  <si>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</si>
  <si>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</si>
  <si>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</si>
  <si>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</si>
  <si>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</si>
  <si>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</si>
  <si>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</si>
  <si>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</si>
  <si>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</si>
  <si>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</si>
  <si>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</si>
  <si>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</si>
  <si>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</si>
  <si>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</si>
  <si>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</si>
  <si>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</si>
  <si>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</si>
  <si>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</si>
  <si>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</si>
  <si>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</si>
  <si>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</si>
  <si>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</si>
  <si>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</si>
  <si>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</si>
  <si>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</si>
  <si>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</si>
  <si>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</si>
  <si>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</si>
  <si>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</si>
  <si>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</si>
  <si>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</si>
  <si>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</si>
  <si>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</si>
  <si>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</si>
  <si>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</si>
  <si>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</si>
  <si>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</si>
  <si>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</si>
  <si>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</si>
  <si>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</si>
  <si>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</si>
  <si>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</si>
  <si>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</si>
  <si>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</si>
  <si>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</si>
  <si>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</si>
  <si>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</si>
  <si>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</si>
  <si>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</si>
  <si>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</si>
  <si>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</si>
  <si>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</si>
  <si>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</si>
  <si>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</si>
  <si>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</si>
  <si>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</si>
  <si>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</si>
  <si>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</si>
  <si>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</si>
  <si>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</si>
  <si>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</si>
  <si>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</si>
  <si>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</si>
  <si>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</si>
  <si>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</si>
  <si>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</si>
  <si>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</si>
  <si>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</si>
  <si>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</si>
  <si>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</si>
  <si>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</si>
  <si>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</si>
  <si>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</si>
  <si>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</si>
  <si>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</si>
  <si>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</si>
  <si>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</si>
  <si>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</si>
  <si>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</si>
  <si>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</si>
  <si>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</si>
  <si>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</si>
  <si>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</si>
  <si>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</si>
  <si>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</si>
  <si>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</si>
  <si>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</si>
  <si>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</si>
  <si>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</si>
  <si>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</si>
  <si>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</si>
  <si>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</si>
  <si>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</si>
  <si>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</si>
  <si>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</si>
  <si>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</si>
  <si>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</si>
  <si>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</si>
  <si>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</si>
  <si>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</si>
  <si>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</si>
  <si>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</si>
  <si>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</si>
  <si>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</si>
  <si>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</si>
  <si>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</si>
  <si>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</si>
  <si>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</si>
  <si>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</si>
  <si>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</si>
  <si>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</si>
  <si>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</si>
  <si>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</si>
  <si>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</si>
  <si>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</si>
  <si>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</si>
  <si>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</si>
  <si>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</si>
  <si>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</si>
  <si>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</si>
  <si>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</si>
  <si>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</si>
  <si>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</si>
  <si>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</si>
  <si>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</si>
  <si>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</si>
  <si>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</si>
  <si>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</si>
  <si>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</si>
  <si>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</si>
  <si>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</si>
  <si>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</si>
  <si>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</si>
  <si>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</si>
  <si>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</si>
  <si>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</si>
  <si>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</si>
  <si>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</si>
  <si>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</si>
  <si>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</si>
  <si>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</si>
  <si>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</si>
  <si>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</si>
  <si>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</si>
  <si>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</si>
  <si>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</si>
  <si>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</si>
  <si>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</si>
  <si>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</si>
  <si>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</si>
  <si>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</si>
  <si>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</si>
  <si>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</si>
  <si>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</si>
  <si>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</si>
  <si>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</si>
  <si>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</si>
  <si>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</si>
  <si>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</si>
  <si>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</si>
  <si>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</si>
  <si>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</si>
  <si>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</si>
  <si>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</si>
  <si>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</si>
  <si>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</si>
  <si>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</si>
  <si>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</si>
  <si>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</si>
  <si>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</si>
  <si>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</si>
  <si>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</si>
  <si>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</si>
  <si>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</si>
  <si>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</si>
  <si>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</si>
  <si>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</si>
  <si>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</si>
  <si>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</si>
  <si>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</si>
  <si>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</si>
  <si>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</si>
  <si>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</si>
  <si>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</si>
  <si>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</si>
  <si>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</si>
  <si>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</si>
  <si>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</si>
  <si>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</si>
  <si>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</si>
  <si>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</si>
  <si>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</si>
  <si>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</si>
  <si>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</si>
  <si>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</si>
  <si>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</si>
  <si>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</si>
  <si>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</si>
  <si>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</si>
  <si>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</si>
  <si>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</si>
  <si>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</si>
  <si>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</si>
  <si>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</si>
  <si>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</si>
  <si>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</si>
  <si>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</si>
  <si>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</si>
  <si>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</si>
  <si>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</si>
  <si>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</si>
  <si>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</si>
  <si>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</si>
  <si>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</si>
  <si>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</si>
  <si>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</si>
  <si>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</si>
  <si>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</si>
  <si>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</si>
  <si>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</si>
  <si>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</si>
  <si>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</si>
  <si>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</si>
  <si>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</si>
  <si>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</si>
  <si>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</si>
  <si>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</si>
  <si>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</si>
  <si>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</si>
  <si>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</si>
  <si>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</si>
  <si>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</si>
  <si>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</si>
  <si>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</si>
  <si>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</si>
  <si>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</si>
  <si>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</si>
  <si>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</si>
  <si>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</si>
  <si>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</si>
  <si>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</si>
  <si>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</si>
  <si>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</si>
  <si>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</si>
  <si>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</si>
  <si>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</si>
  <si>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</si>
  <si>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</si>
  <si>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</si>
  <si>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</si>
  <si>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</si>
  <si>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</si>
  <si>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</si>
  <si>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</si>
  <si>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</si>
  <si>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</si>
  <si>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</si>
  <si>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</si>
  <si>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</si>
  <si>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</si>
  <si>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</si>
  <si>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</si>
  <si>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</si>
  <si>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</si>
  <si>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</si>
  <si>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</si>
  <si>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</si>
  <si>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</si>
  <si>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</si>
  <si>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</si>
  <si>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</si>
  <si>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</si>
  <si>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</si>
  <si>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</si>
  <si>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</si>
  <si>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</si>
  <si>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</si>
  <si>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</si>
  <si>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</si>
  <si>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</si>
  <si>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</si>
  <si>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</si>
  <si>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</si>
  <si>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</si>
  <si>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</si>
  <si>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</si>
  <si>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</si>
  <si>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</si>
  <si>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</si>
  <si>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</si>
  <si>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</si>
  <si>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</si>
  <si>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</si>
  <si>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</si>
  <si>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</si>
  <si>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</si>
  <si>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</si>
  <si>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</si>
  <si>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</si>
  <si>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</si>
  <si>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</si>
  <si>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</si>
  <si>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</si>
  <si>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</si>
  <si>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</si>
  <si>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</si>
  <si>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</si>
  <si>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</si>
  <si>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</si>
  <si>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</si>
  <si>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</si>
  <si>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</si>
  <si>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</si>
  <si>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</si>
  <si>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</si>
  <si>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</si>
  <si>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</si>
  <si>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</si>
  <si>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</si>
  <si>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</si>
  <si>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</si>
  <si>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</si>
  <si>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</si>
  <si>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</si>
  <si>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</si>
  <si>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</si>
  <si>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</si>
  <si>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</si>
  <si>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</si>
  <si>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</si>
  <si>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</si>
  <si>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</si>
  <si>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</si>
  <si>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</si>
  <si>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</si>
  <si>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</si>
  <si>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</si>
  <si>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</si>
  <si>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</si>
  <si>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</si>
  <si>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</si>
  <si>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</si>
  <si>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</si>
  <si>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</si>
  <si>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</si>
  <si>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</si>
  <si>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</si>
  <si>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</si>
  <si>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</si>
  <si>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</si>
  <si>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</si>
  <si>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</si>
  <si>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</si>
  <si>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</si>
  <si>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</si>
  <si>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</si>
  <si>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</si>
  <si>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</si>
  <si>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</si>
  <si>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</si>
  <si>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</si>
  <si>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</si>
  <si>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</si>
  <si>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</si>
  <si>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</si>
  <si>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</si>
  <si>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</si>
  <si>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</si>
  <si>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</si>
  <si>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</si>
  <si>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</si>
  <si>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</si>
  <si>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</si>
  <si>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</si>
  <si>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</si>
  <si>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</si>
  <si>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</si>
  <si>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</si>
  <si>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</si>
  <si>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</si>
  <si>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</si>
  <si>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</si>
  <si>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</si>
  <si>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</si>
  <si>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</si>
  <si>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</si>
  <si>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</si>
  <si>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</si>
  <si>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</si>
  <si>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</si>
  <si>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</si>
  <si>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</si>
  <si>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</si>
  <si>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</si>
  <si>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</si>
  <si>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</si>
  <si>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</si>
  <si>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</si>
  <si>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</si>
  <si>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</si>
  <si>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</si>
  <si>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</si>
  <si>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</si>
  <si>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</si>
  <si>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</si>
  <si>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</si>
  <si>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</si>
  <si>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</si>
  <si>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</si>
  <si>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</si>
  <si>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</si>
  <si>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</si>
  <si>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</si>
  <si>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</si>
  <si>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</si>
  <si>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</si>
  <si>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</si>
  <si>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</si>
  <si>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</si>
  <si>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</si>
  <si>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</si>
  <si>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</si>
  <si>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</si>
  <si>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</si>
  <si>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</si>
  <si>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</si>
  <si>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</si>
  <si>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</si>
  <si>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</si>
  <si>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</si>
  <si>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</si>
  <si>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</si>
  <si>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</si>
  <si>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</si>
  <si>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</si>
  <si>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</si>
  <si>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</si>
  <si>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</si>
  <si>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</si>
  <si>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</si>
  <si>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</si>
  <si>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</si>
  <si>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</si>
  <si>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</si>
  <si>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</si>
  <si>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</si>
  <si>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</si>
  <si>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</si>
  <si>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</si>
  <si>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</si>
  <si>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</si>
  <si>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</si>
  <si>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</si>
  <si>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</si>
  <si>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</si>
  <si>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</si>
  <si>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</si>
  <si>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</si>
  <si>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</si>
  <si>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</si>
  <si>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</si>
  <si>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</si>
  <si>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</si>
  <si>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</si>
  <si>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</si>
  <si>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</si>
  <si>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</si>
  <si>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</si>
  <si>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</si>
  <si>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</si>
  <si>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</si>
  <si>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</si>
  <si>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</si>
  <si>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</si>
  <si>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</si>
  <si>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</si>
  <si>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</si>
  <si>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</si>
  <si>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</si>
  <si>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</si>
  <si>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</si>
  <si>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</si>
  <si>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</si>
  <si>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</si>
  <si>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</si>
  <si>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</si>
  <si>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</si>
  <si>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</si>
  <si>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</si>
  <si>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</si>
  <si>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</si>
  <si>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</si>
  <si>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</si>
  <si>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</si>
  <si>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</si>
  <si>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</si>
  <si>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</si>
  <si>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</si>
  <si>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</si>
  <si>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</si>
  <si>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</si>
  <si>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</si>
  <si>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</si>
  <si>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</si>
  <si>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</si>
  <si>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</si>
  <si>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</si>
  <si>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</si>
  <si>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</si>
  <si>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</si>
  <si>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</si>
  <si>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</si>
  <si>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</si>
  <si>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</si>
  <si>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</si>
  <si>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</si>
  <si>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</si>
  <si>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</si>
  <si>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</si>
  <si>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</si>
  <si>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</si>
  <si>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</si>
  <si>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</si>
  <si>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</si>
  <si>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</si>
  <si>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</si>
  <si>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</si>
  <si>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</si>
  <si>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</si>
  <si>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</si>
  <si>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</si>
  <si>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</si>
  <si>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</si>
  <si>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</si>
  <si>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</si>
  <si>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</si>
  <si>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</si>
  <si>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</si>
  <si>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</si>
  <si>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</si>
  <si>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</si>
  <si>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</si>
  <si>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</si>
  <si>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</si>
  <si>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</si>
  <si>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</si>
  <si>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</si>
  <si>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</si>
  <si>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</si>
  <si>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</si>
  <si>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</si>
  <si>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</si>
  <si>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</si>
  <si>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</si>
  <si>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</si>
  <si>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</si>
  <si>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</si>
  <si>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</si>
  <si>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</si>
  <si>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</si>
  <si>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</si>
  <si>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</si>
  <si>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</si>
  <si>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</si>
  <si>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</si>
  <si>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</si>
  <si>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</si>
  <si>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</si>
  <si>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</si>
  <si>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</si>
  <si>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</si>
  <si>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</si>
  <si>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</si>
  <si>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</si>
  <si>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</si>
  <si>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</si>
  <si>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</si>
  <si>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</si>
  <si>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</si>
  <si>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</si>
  <si>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</si>
  <si>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</si>
  <si>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</si>
  <si>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</si>
  <si>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</si>
  <si>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</si>
  <si>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</si>
  <si>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</si>
  <si>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</si>
  <si>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</si>
  <si>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</si>
  <si>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</si>
  <si>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</si>
  <si>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</si>
  <si>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</si>
  <si>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</si>
  <si>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</si>
  <si>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</si>
  <si>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</si>
  <si>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</si>
  <si>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</si>
  <si>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</si>
  <si>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</si>
  <si>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</si>
  <si>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</si>
  <si>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</si>
  <si>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</si>
  <si>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</si>
  <si>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</si>
  <si>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</si>
  <si>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</si>
  <si>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</si>
  <si>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</si>
  <si>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</si>
  <si>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</si>
  <si>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</si>
  <si>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</si>
  <si>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</si>
  <si>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</si>
  <si>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</si>
  <si>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</si>
  <si>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</si>
  <si>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</si>
  <si>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</si>
  <si>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</si>
  <si>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</si>
  <si>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</si>
  <si>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</si>
  <si>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</si>
  <si>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</si>
  <si>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</si>
  <si>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</si>
  <si>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</si>
  <si>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</si>
  <si>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</si>
  <si>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</si>
  <si>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</si>
  <si>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</si>
  <si>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</si>
  <si>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</si>
  <si>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</si>
  <si>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</si>
  <si>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</si>
  <si>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</si>
  <si>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</si>
  <si>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</si>
  <si>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</si>
  <si>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</si>
  <si>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</si>
  <si>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</si>
  <si>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</si>
  <si>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</si>
  <si>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</si>
  <si>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</si>
  <si>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</si>
  <si>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</si>
  <si>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</si>
  <si>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</si>
  <si>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</si>
  <si>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</si>
  <si>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</si>
  <si>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</si>
  <si>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</si>
  <si>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</si>
  <si>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</si>
  <si>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</si>
  <si>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</si>
  <si>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</si>
  <si>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</si>
  <si>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</si>
  <si>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</si>
  <si>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</si>
  <si>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</si>
  <si>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</si>
  <si>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</si>
  <si>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</si>
  <si>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</si>
  <si>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</si>
  <si>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</si>
  <si>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</si>
  <si>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</si>
  <si>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</si>
  <si>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</si>
  <si>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</si>
  <si>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</si>
  <si>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</si>
  <si>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</si>
  <si>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</si>
  <si>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</si>
  <si>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</si>
  <si>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</si>
  <si>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</si>
  <si>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</si>
  <si>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</si>
  <si>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</si>
  <si>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</si>
  <si>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</si>
  <si>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</si>
  <si>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</si>
  <si>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</si>
  <si>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</si>
  <si>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</si>
  <si>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</si>
  <si>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</si>
  <si>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</si>
  <si>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</si>
  <si>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</si>
  <si>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</si>
  <si>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</si>
  <si>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</si>
  <si>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</si>
  <si>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</si>
  <si>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</si>
  <si>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</si>
  <si>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</si>
  <si>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</si>
  <si>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</si>
  <si>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</si>
  <si>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</si>
  <si>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</si>
  <si>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</si>
  <si>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</si>
  <si>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</si>
  <si>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</si>
  <si>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</si>
  <si>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</si>
  <si>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</si>
  <si>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</si>
  <si>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</si>
  <si>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</si>
  <si>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</si>
  <si>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</si>
  <si>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</si>
  <si>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</si>
  <si>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</si>
  <si>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</si>
  <si>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</si>
  <si>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</si>
  <si>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</si>
  <si>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</si>
  <si>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</si>
  <si>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</si>
  <si>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</si>
  <si>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</si>
  <si>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</si>
  <si>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</si>
  <si>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</si>
  <si>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</si>
  <si>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</si>
  <si>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</si>
  <si>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</si>
  <si>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</si>
  <si>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</si>
  <si>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</si>
  <si>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</si>
  <si>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</si>
  <si>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</si>
  <si>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</si>
  <si>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</si>
  <si>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</si>
  <si>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</si>
  <si>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</si>
  <si>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</si>
  <si>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</si>
  <si>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</si>
  <si>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</si>
  <si>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</si>
  <si>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</si>
  <si>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</si>
  <si>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</si>
  <si>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</si>
  <si>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</si>
  <si>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</si>
  <si>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</si>
  <si>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</si>
  <si>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</si>
  <si>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</si>
  <si>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</si>
  <si>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</si>
  <si>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</si>
  <si>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</si>
  <si>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</si>
  <si>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</si>
  <si>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</si>
  <si>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</si>
  <si>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</si>
  <si>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</si>
  <si>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</si>
  <si>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</si>
  <si>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</si>
  <si>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</si>
  <si>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</si>
  <si>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</si>
  <si>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</si>
  <si>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</si>
  <si>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</si>
  <si>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</si>
  <si>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</si>
  <si>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</si>
  <si>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</si>
  <si>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</si>
  <si>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</si>
  <si>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</si>
  <si>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</si>
  <si>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</si>
  <si>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</si>
  <si>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</si>
  <si>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</si>
  <si>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</si>
  <si>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</si>
  <si>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</si>
  <si>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</si>
  <si>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</si>
  <si>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</si>
  <si>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</si>
  <si>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</si>
  <si>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</si>
  <si>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</si>
  <si>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</si>
  <si>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</si>
  <si>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</si>
  <si>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</si>
  <si>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</si>
  <si>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</si>
  <si>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</si>
  <si>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</si>
  <si>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</si>
  <si>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</si>
  <si>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</si>
  <si>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</si>
  <si>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</si>
  <si>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</si>
  <si>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</si>
  <si>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</si>
  <si>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</si>
  <si>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</si>
  <si>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</si>
  <si>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</si>
  <si>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</si>
  <si>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</si>
  <si>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</si>
  <si>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</si>
  <si>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</si>
  <si>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</si>
  <si>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</si>
  <si>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</si>
  <si>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</si>
  <si>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</si>
  <si>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</si>
  <si>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</si>
  <si>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</si>
  <si>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</si>
  <si>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</si>
  <si>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</si>
  <si>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</si>
  <si>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</si>
  <si>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</si>
  <si>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</si>
  <si>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</si>
  <si>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</si>
  <si>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</si>
  <si>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</si>
  <si>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</si>
  <si>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</si>
  <si>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</si>
  <si>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</si>
  <si>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</si>
  <si>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</si>
  <si>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</si>
  <si>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</si>
  <si>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</si>
  <si>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</si>
  <si>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</si>
  <si>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</si>
  <si>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</si>
  <si>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</si>
  <si>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</si>
  <si>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</si>
  <si>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</si>
  <si>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</si>
  <si>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</si>
  <si>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</si>
  <si>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</si>
  <si>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</si>
  <si>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</si>
  <si>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</si>
  <si>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</si>
  <si>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</si>
  <si>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</si>
  <si>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</si>
  <si>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</si>
  <si>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</si>
  <si>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</si>
  <si>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</si>
  <si>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</si>
  <si>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</si>
  <si>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</si>
  <si>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</si>
  <si>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</si>
  <si>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</si>
  <si>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</si>
  <si>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</si>
  <si>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</si>
  <si>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</si>
  <si>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</si>
  <si>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</si>
  <si>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</si>
  <si>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</si>
  <si>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</si>
  <si>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</si>
  <si>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</si>
  <si>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</si>
  <si>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</si>
  <si>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</si>
  <si>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</si>
  <si>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</si>
  <si>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</si>
  <si>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</si>
  <si>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</si>
  <si>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</si>
  <si>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</si>
  <si>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</si>
  <si>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</si>
  <si>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</si>
  <si>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</si>
  <si>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</si>
  <si>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</si>
  <si>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</si>
  <si>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</si>
  <si>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</si>
  <si>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</si>
  <si>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</si>
  <si>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</si>
  <si>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</si>
  <si>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</si>
  <si>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</si>
  <si>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</si>
  <si>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</si>
  <si>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</si>
  <si>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</si>
  <si>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</si>
  <si>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</si>
  <si>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</si>
  <si>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</si>
  <si>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</si>
  <si>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</si>
  <si>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</si>
  <si>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</si>
  <si>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</si>
  <si>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</si>
  <si>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</si>
  <si>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</si>
  <si>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</si>
  <si>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</si>
  <si>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</si>
  <si>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</si>
  <si>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</si>
  <si>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</si>
  <si>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</si>
  <si>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</si>
  <si>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</si>
  <si>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</si>
  <si>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</si>
  <si>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</si>
  <si>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</si>
  <si>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</si>
  <si>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</si>
  <si>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</si>
  <si>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</si>
  <si>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</si>
  <si>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</si>
  <si>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</si>
  <si>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</si>
  <si>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</si>
  <si>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</si>
  <si>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</si>
  <si>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</si>
  <si>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</si>
  <si>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</si>
  <si>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</si>
  <si>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</si>
  <si>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</si>
  <si>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</si>
  <si>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</si>
  <si>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</si>
  <si>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</si>
  <si>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</si>
  <si>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</si>
  <si>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</si>
  <si>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</si>
  <si>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</si>
  <si>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</si>
  <si>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</si>
  <si>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</si>
  <si>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</si>
  <si>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</si>
  <si>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</si>
  <si>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</si>
  <si>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</si>
  <si>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</si>
  <si>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</si>
  <si>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</si>
  <si>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</si>
  <si>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</si>
  <si>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</si>
  <si>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</si>
  <si>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</si>
  <si>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</si>
  <si>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</si>
  <si>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</si>
  <si>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</si>
  <si>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</si>
  <si>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</si>
  <si>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</si>
  <si>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</si>
  <si>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</si>
  <si>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</si>
  <si>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</si>
  <si>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</si>
  <si>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</si>
  <si>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</si>
  <si>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</si>
  <si>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</si>
  <si>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</si>
  <si>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</si>
  <si>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</si>
  <si>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</si>
  <si>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</si>
  <si>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</si>
  <si>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</si>
  <si>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</si>
  <si>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</si>
  <si>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</si>
  <si>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</si>
  <si>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</si>
  <si>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</si>
  <si>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</si>
  <si>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</si>
  <si>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</si>
  <si>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</si>
  <si>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</si>
  <si>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</si>
  <si>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</si>
  <si>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</si>
  <si>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</si>
  <si>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</si>
  <si>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</si>
  <si>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</si>
  <si>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</si>
  <si>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</si>
  <si>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</si>
  <si>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</si>
  <si>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</si>
  <si>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</si>
  <si>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</si>
  <si>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</si>
  <si>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</si>
  <si>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</si>
  <si>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</si>
  <si>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</si>
  <si>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</si>
  <si>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</si>
  <si>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</si>
  <si>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</si>
  <si>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</si>
  <si>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</si>
  <si>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</si>
  <si>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</si>
  <si>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</si>
  <si>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</si>
  <si>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</si>
  <si>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</si>
  <si>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</si>
  <si>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</si>
  <si>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</si>
  <si>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</si>
  <si>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</si>
  <si>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</si>
  <si>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</si>
  <si>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</si>
  <si>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</si>
  <si>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</si>
  <si>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</si>
  <si>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</si>
  <si>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</si>
  <si>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</si>
  <si>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</si>
  <si>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</si>
  <si>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</si>
  <si>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</si>
  <si>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</si>
  <si>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</si>
  <si>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</si>
  <si>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</si>
  <si>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</si>
  <si>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</si>
  <si>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</si>
  <si>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</si>
  <si>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</si>
  <si>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</si>
  <si>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</si>
  <si>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</si>
  <si>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</si>
  <si>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</si>
  <si>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</si>
  <si>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</si>
  <si>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</si>
  <si>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</si>
  <si>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</si>
  <si>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</si>
  <si>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</si>
  <si>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</si>
  <si>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</si>
  <si>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</si>
  <si>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</si>
  <si>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</si>
  <si>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</si>
  <si>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</si>
  <si>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</si>
  <si>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</si>
  <si>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</si>
  <si>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</si>
  <si>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</si>
  <si>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</si>
  <si>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</si>
  <si>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</si>
  <si>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</si>
  <si>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</si>
  <si>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</si>
  <si>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</si>
  <si>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</si>
  <si>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</si>
  <si>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</si>
  <si>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</si>
  <si>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</si>
  <si>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</si>
  <si>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</si>
  <si>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</si>
  <si>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</si>
  <si>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</si>
  <si>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</si>
  <si>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</si>
  <si>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</si>
  <si>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</si>
  <si>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</si>
  <si>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</si>
  <si>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</si>
  <si>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</si>
  <si>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</si>
  <si>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</si>
  <si>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</si>
  <si>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</si>
  <si>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</si>
  <si>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</si>
  <si>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</si>
  <si>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</si>
  <si>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</si>
  <si>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</si>
  <si>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</si>
  <si>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</si>
  <si>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</si>
  <si>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</si>
  <si>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</si>
  <si>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</si>
  <si>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</si>
  <si>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</si>
  <si>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</si>
  <si>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</si>
  <si>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</si>
  <si>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</si>
  <si>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</si>
  <si>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</si>
  <si>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</si>
  <si>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</si>
  <si>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</si>
  <si>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</si>
  <si>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</si>
  <si>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</si>
  <si>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</si>
  <si>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</si>
  <si>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</si>
  <si>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</si>
  <si>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</si>
  <si>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</si>
  <si>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</si>
  <si>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</si>
  <si>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</si>
  <si>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</si>
  <si>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</si>
  <si>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</si>
  <si>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</si>
  <si>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</si>
  <si>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</si>
  <si>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</si>
  <si>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</si>
  <si>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</si>
  <si>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</si>
  <si>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</si>
  <si>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</si>
  <si>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</si>
  <si>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</si>
  <si>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</si>
  <si>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</si>
  <si>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</si>
  <si>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</si>
  <si>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</si>
  <si>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</si>
  <si>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</si>
  <si>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</si>
  <si>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</si>
  <si>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</si>
  <si>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</si>
  <si>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</si>
  <si>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</si>
  <si>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</si>
  <si>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</si>
  <si>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</si>
  <si>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</si>
  <si>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</si>
  <si>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</si>
  <si>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</si>
  <si>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</si>
  <si>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</si>
  <si>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</si>
  <si>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</si>
  <si>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</si>
  <si>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</si>
  <si>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</si>
  <si>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</si>
  <si>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</si>
  <si>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</si>
  <si>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</si>
  <si>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</si>
  <si>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</si>
  <si>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</si>
  <si>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</si>
  <si>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</si>
  <si>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</si>
  <si>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</si>
  <si>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</si>
  <si>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</si>
  <si>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</si>
  <si>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</si>
  <si>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</si>
  <si>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</si>
  <si>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</si>
  <si>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</si>
  <si>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</si>
  <si>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</si>
  <si>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</si>
  <si>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</si>
  <si>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</si>
  <si>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</si>
  <si>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</si>
  <si>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</si>
  <si>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</si>
  <si>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</si>
  <si>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</si>
  <si>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</si>
  <si>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</si>
  <si>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</si>
  <si>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</si>
  <si>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</si>
  <si>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</si>
  <si>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</si>
  <si>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</si>
  <si>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</si>
  <si>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</si>
  <si>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</si>
  <si>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</si>
  <si>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</si>
  <si>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</si>
  <si>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</si>
  <si>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</si>
  <si>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</si>
  <si>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</si>
  <si>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</si>
  <si>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</si>
  <si>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</si>
  <si>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</si>
  <si>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</si>
  <si>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</si>
  <si>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</si>
  <si>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</si>
  <si>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</si>
  <si>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</si>
  <si>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</si>
  <si>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</si>
  <si>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</si>
  <si>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</si>
  <si>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</si>
  <si>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</si>
  <si>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</si>
  <si>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</si>
  <si>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</si>
  <si>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</si>
  <si>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</si>
  <si>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</si>
  <si>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</si>
  <si>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</si>
  <si>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</si>
  <si>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</si>
  <si>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</si>
  <si>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</si>
  <si>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</si>
  <si>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</si>
  <si>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</si>
  <si>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</si>
  <si>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</si>
  <si>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</si>
  <si>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</si>
  <si>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</si>
  <si>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</si>
  <si>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</si>
  <si>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</si>
  <si>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</si>
  <si>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</si>
  <si>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</si>
  <si>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</si>
  <si>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</si>
  <si>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</si>
  <si>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</si>
  <si>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</si>
  <si>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</si>
  <si>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</si>
  <si>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</si>
  <si>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</si>
  <si>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</si>
  <si>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</si>
  <si>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</si>
  <si>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</si>
  <si>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</si>
  <si>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</si>
  <si>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</si>
  <si>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</si>
  <si>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</si>
  <si>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</si>
  <si>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</si>
  <si>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</si>
  <si>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</si>
  <si>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</si>
  <si>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</si>
  <si>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</si>
  <si>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</si>
  <si>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</si>
  <si>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</si>
  <si>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</si>
  <si>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</si>
  <si>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</si>
  <si>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</si>
  <si>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</si>
  <si>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</si>
  <si>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</si>
  <si>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</si>
  <si>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</si>
  <si>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</si>
  <si>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</si>
  <si>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</si>
  <si>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</si>
  <si>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</si>
  <si>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</si>
  <si>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</si>
  <si>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</si>
  <si>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</si>
  <si>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</si>
  <si>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</si>
  <si>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</si>
  <si>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</si>
  <si>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</si>
  <si>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</si>
  <si>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</si>
  <si>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</si>
  <si>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</si>
  <si>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</si>
  <si>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</si>
  <si>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</si>
  <si>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</si>
  <si>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</si>
  <si>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</si>
  <si>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</si>
  <si>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</si>
  <si>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</si>
  <si>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</si>
  <si>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</si>
  <si>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</si>
  <si>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</si>
  <si>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</si>
  <si>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</si>
  <si>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</si>
  <si>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</si>
  <si>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</si>
  <si>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</si>
  <si>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</si>
  <si>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</si>
  <si>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</si>
  <si>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</si>
  <si>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</si>
  <si>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</si>
  <si>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</si>
  <si>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</si>
  <si>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</si>
  <si>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</si>
  <si>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</si>
  <si>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</si>
  <si>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</si>
  <si>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</si>
  <si>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</si>
  <si>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</si>
  <si>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</si>
  <si>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</si>
  <si>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</si>
  <si>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</si>
  <si>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</si>
  <si>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</si>
  <si>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</si>
  <si>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</si>
  <si>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</si>
  <si>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</si>
  <si>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</si>
  <si>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</si>
  <si>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</si>
  <si>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</si>
  <si>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</si>
  <si>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</si>
  <si>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</si>
  <si>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</si>
  <si>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</si>
  <si>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</si>
  <si>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</si>
  <si>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</si>
  <si>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</si>
  <si>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</si>
  <si>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</si>
  <si>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</si>
  <si>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</si>
  <si>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</si>
  <si>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</si>
  <si>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</si>
  <si>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</si>
  <si>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</si>
  <si>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</si>
  <si>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</si>
  <si>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</si>
  <si>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</si>
  <si>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</si>
  <si>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</si>
  <si>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</si>
  <si>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</si>
  <si>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</si>
  <si>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</si>
  <si>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</si>
  <si>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</si>
  <si>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</si>
  <si>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</si>
  <si>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</si>
  <si>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</si>
  <si>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</si>
  <si>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</si>
  <si>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</si>
  <si>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</si>
  <si>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</si>
  <si>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</si>
  <si>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</si>
  <si>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</si>
  <si>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</si>
  <si>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</si>
  <si>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</si>
  <si>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</si>
  <si>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</si>
  <si>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</si>
  <si>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</si>
  <si>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</si>
  <si>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</si>
  <si>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</si>
  <si>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</si>
  <si>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</si>
  <si>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</si>
  <si>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</si>
  <si>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</si>
  <si>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</si>
  <si>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</si>
  <si>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</si>
  <si>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</si>
  <si>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</si>
  <si>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</si>
  <si>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</si>
  <si>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</si>
  <si>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</si>
  <si>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</si>
  <si>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</si>
  <si>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</si>
  <si>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</si>
  <si>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</si>
  <si>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</si>
  <si>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</si>
  <si>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</si>
  <si>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</si>
  <si>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</si>
  <si>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</si>
  <si>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</si>
  <si>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</si>
  <si>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</si>
  <si>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</si>
  <si>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</si>
  <si>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</si>
  <si>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</si>
  <si>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</si>
  <si>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</si>
  <si>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</si>
  <si>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</si>
  <si>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</si>
  <si>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</si>
  <si>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</si>
  <si>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</si>
  <si>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</si>
  <si>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</si>
  <si>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</si>
  <si>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</si>
  <si>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</si>
  <si>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</si>
  <si>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</si>
  <si>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</si>
  <si>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</si>
  <si>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</si>
  <si>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</si>
  <si>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</si>
  <si>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</si>
  <si>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</si>
  <si>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</si>
  <si>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</si>
  <si>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</si>
  <si>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</si>
  <si>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</si>
  <si>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</si>
  <si>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</si>
  <si>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</si>
  <si>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</si>
  <si>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</si>
  <si>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</si>
  <si>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</si>
  <si>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</si>
  <si>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</si>
  <si>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</si>
  <si>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</si>
  <si>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</si>
  <si>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</si>
  <si>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</si>
  <si>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</si>
  <si>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</si>
  <si>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</si>
  <si>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</si>
  <si>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</si>
  <si>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</si>
  <si>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</si>
  <si>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</si>
  <si>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</si>
  <si>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</si>
  <si>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</si>
  <si>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</si>
  <si>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</si>
  <si>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</si>
  <si>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</si>
  <si>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</si>
  <si>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</si>
  <si>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</si>
  <si>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</si>
  <si>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</si>
  <si>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</si>
  <si>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</si>
  <si>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</si>
  <si>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</si>
  <si>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</si>
  <si>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</si>
  <si>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</si>
  <si>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</si>
  <si>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</si>
  <si>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</si>
  <si>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</si>
  <si>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</si>
  <si>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</si>
  <si>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</si>
  <si>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</si>
  <si>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</si>
  <si>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</si>
  <si>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</si>
  <si>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</si>
  <si>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</si>
  <si>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</si>
  <si>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</si>
  <si>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</si>
  <si>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</si>
  <si>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</si>
  <si>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</si>
  <si>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</si>
  <si>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</si>
  <si>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</si>
  <si>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</si>
  <si>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</si>
  <si>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</si>
  <si>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</si>
  <si>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</si>
  <si>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</si>
  <si>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</si>
  <si>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</si>
  <si>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</si>
  <si>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</si>
  <si>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</si>
  <si>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</si>
  <si>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</si>
  <si>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</si>
  <si>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</si>
  <si>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</si>
  <si>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</si>
  <si>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</si>
  <si>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</si>
  <si>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</si>
  <si>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</si>
  <si>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</si>
  <si>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</si>
  <si>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</si>
  <si>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</si>
  <si>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</si>
  <si>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</si>
  <si>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</si>
  <si>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</si>
  <si>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</si>
  <si>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</si>
  <si>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</si>
  <si>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</si>
  <si>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</si>
  <si>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</si>
  <si>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</si>
  <si>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</si>
  <si>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</si>
  <si>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</si>
  <si>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</si>
  <si>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</si>
  <si>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</si>
  <si>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</si>
  <si>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</si>
  <si>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</si>
  <si>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</si>
  <si>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</si>
  <si>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</si>
  <si>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</si>
  <si>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</si>
  <si>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</si>
  <si>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</si>
  <si>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</si>
  <si>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</si>
  <si>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</si>
  <si>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</si>
  <si>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</si>
  <si>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</si>
  <si>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</si>
  <si>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</si>
  <si>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</si>
  <si>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</si>
  <si>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</si>
  <si>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</si>
  <si>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</si>
  <si>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</si>
  <si>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</si>
  <si>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</si>
  <si>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</si>
  <si>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</si>
  <si>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</si>
  <si>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</si>
  <si>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</si>
  <si>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</si>
  <si>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</si>
  <si>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</si>
  <si>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</si>
  <si>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</si>
  <si>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</si>
  <si>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</si>
  <si>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</si>
  <si>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</si>
  <si>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</si>
  <si>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</si>
  <si>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</si>
  <si>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</si>
  <si>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</si>
  <si>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</si>
  <si>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</si>
  <si>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</si>
  <si>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</si>
  <si>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</si>
  <si>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</si>
  <si>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</si>
  <si>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</si>
  <si>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</si>
  <si>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</si>
  <si>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</si>
  <si>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</si>
  <si>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</si>
  <si>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</si>
  <si>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</si>
  <si>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</si>
  <si>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</si>
  <si>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</si>
  <si>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</si>
  <si>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</si>
  <si>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</si>
  <si>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</si>
  <si>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</si>
  <si>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</si>
  <si>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</si>
  <si>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</si>
  <si>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</si>
  <si>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</si>
  <si>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</si>
  <si>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</si>
  <si>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</si>
  <si>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</si>
  <si>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</si>
  <si>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</si>
  <si>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</si>
  <si>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</si>
  <si>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</si>
  <si>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</si>
  <si>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</si>
  <si>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</si>
  <si>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</si>
  <si>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</si>
  <si>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</si>
  <si>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</si>
  <si>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</si>
  <si>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</si>
  <si>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</si>
  <si>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</si>
  <si>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</si>
  <si>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</si>
  <si>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</si>
  <si>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</si>
  <si>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</si>
  <si>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</si>
  <si>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</si>
  <si>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</si>
  <si>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</si>
  <si>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</si>
  <si>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</si>
  <si>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</si>
  <si>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</si>
  <si>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</si>
  <si>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</si>
  <si>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</si>
  <si>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</si>
  <si>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</si>
  <si>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</si>
  <si>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</si>
  <si>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</si>
  <si>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</si>
  <si>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</si>
  <si>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</si>
  <si>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</si>
  <si>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</si>
  <si>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</si>
  <si>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</si>
  <si>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</si>
  <si>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</si>
  <si>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</si>
  <si>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</si>
  <si>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</si>
  <si>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</si>
  <si>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</si>
  <si>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</si>
  <si>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</si>
  <si>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</si>
  <si>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</si>
  <si>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</si>
  <si>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</si>
  <si>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</si>
  <si>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</si>
  <si>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</si>
  <si>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</si>
  <si>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</si>
  <si>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</si>
  <si>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</si>
  <si>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</si>
  <si>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</si>
  <si>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</si>
  <si>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</si>
  <si>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</si>
  <si>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</si>
  <si>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</si>
  <si>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</si>
  <si>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</si>
  <si>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</si>
  <si>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</si>
  <si>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</si>
  <si>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</si>
  <si>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</si>
  <si>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</si>
  <si>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</si>
  <si>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</si>
  <si>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</si>
  <si>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</si>
  <si>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</si>
  <si>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</si>
  <si>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</si>
  <si>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</si>
  <si>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</si>
  <si>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</si>
  <si>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</si>
  <si>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</si>
  <si>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</si>
  <si>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</si>
  <si>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</si>
  <si>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</si>
  <si>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</si>
  <si>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</si>
  <si>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</si>
  <si>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</si>
  <si>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</si>
  <si>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</si>
  <si>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</si>
  <si>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</si>
  <si>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</si>
  <si>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</si>
  <si>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</si>
  <si>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</si>
  <si>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</si>
  <si>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</si>
  <si>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</si>
  <si>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</si>
  <si>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</si>
  <si>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</si>
  <si>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</si>
  <si>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</si>
  <si>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</si>
  <si>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</si>
  <si>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</si>
  <si>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</si>
  <si>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</si>
  <si>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</si>
  <si>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</si>
  <si>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</si>
  <si>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</si>
  <si>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</si>
  <si>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</si>
  <si>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</si>
  <si>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</si>
  <si>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</si>
  <si>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</si>
  <si>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</si>
  <si>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</si>
  <si>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</si>
  <si>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</si>
  <si>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</si>
  <si>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</si>
  <si>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</si>
  <si>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</si>
  <si>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</si>
  <si>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</si>
  <si>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</si>
  <si>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</si>
  <si>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</si>
  <si>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</si>
  <si>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</si>
  <si>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</si>
  <si>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</si>
  <si>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</si>
  <si>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</si>
  <si>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</si>
  <si>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</si>
  <si>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</si>
  <si>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</si>
  <si>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</si>
  <si>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</si>
  <si>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</si>
  <si>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</si>
  <si>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</si>
  <si>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</si>
  <si>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</si>
  <si>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</si>
  <si>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</si>
  <si>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</si>
  <si>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</si>
  <si>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</si>
  <si>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</si>
  <si>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</si>
  <si>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</si>
  <si>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</si>
  <si>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</si>
  <si>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</si>
  <si>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</si>
  <si>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</si>
  <si>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</si>
  <si>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</si>
  <si>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</si>
  <si>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</si>
  <si>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</si>
  <si>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</si>
  <si>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</si>
  <si>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</si>
  <si>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</si>
  <si>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</si>
  <si>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</si>
  <si>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</si>
  <si>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</si>
  <si>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</si>
  <si>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</si>
  <si>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</si>
  <si>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</si>
  <si>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</si>
  <si>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</si>
  <si>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</si>
  <si>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</si>
  <si>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</si>
  <si>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</si>
  <si>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</si>
  <si>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</si>
  <si>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</si>
  <si>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</si>
  <si>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</si>
  <si>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</si>
  <si>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</si>
  <si>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</si>
  <si>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</si>
  <si>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</si>
  <si>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</si>
  <si>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</si>
  <si>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</si>
  <si>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</si>
  <si>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</si>
  <si>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</si>
  <si>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</si>
  <si>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</si>
  <si>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</si>
  <si>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</si>
  <si>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</si>
  <si>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</si>
  <si>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</si>
  <si>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</si>
  <si>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</si>
  <si>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</si>
  <si>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</si>
  <si>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</si>
  <si>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</si>
  <si>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</si>
  <si>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</si>
  <si>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</si>
  <si>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</si>
  <si>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</si>
  <si>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</si>
  <si>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</si>
  <si>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</si>
  <si>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</si>
  <si>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</si>
  <si>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</si>
  <si>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</si>
  <si>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</si>
  <si>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</si>
  <si>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</si>
  <si>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</si>
  <si>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</si>
  <si>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</si>
  <si>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</si>
  <si>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</si>
  <si>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</si>
  <si>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</si>
  <si>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</si>
  <si>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</si>
  <si>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</si>
  <si>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</si>
  <si>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</si>
  <si>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</si>
  <si>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</si>
  <si>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</si>
  <si>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</si>
  <si>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</si>
  <si>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</si>
  <si>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</si>
  <si>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</si>
  <si>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</si>
  <si>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</si>
  <si>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</si>
  <si>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</si>
  <si>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</si>
  <si>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</si>
  <si>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</si>
  <si>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</si>
  <si>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</si>
  <si>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</si>
  <si>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</si>
  <si>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</si>
  <si>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</si>
  <si>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</si>
  <si>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</si>
  <si>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</si>
  <si>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</si>
  <si>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</si>
  <si>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</si>
  <si>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</si>
  <si>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</si>
  <si>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</si>
  <si>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</si>
  <si>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</si>
  <si>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</si>
  <si>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</si>
  <si>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</si>
  <si>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</si>
  <si>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</si>
  <si>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</si>
  <si>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</si>
  <si>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</si>
  <si>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</si>
  <si>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</si>
  <si>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</si>
  <si>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</si>
  <si>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</si>
  <si>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</si>
  <si>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</si>
  <si>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</si>
  <si>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</si>
  <si>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</si>
  <si>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</si>
  <si>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</si>
  <si>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</si>
  <si>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</si>
  <si>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</si>
  <si>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</si>
  <si>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</si>
  <si>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</si>
  <si>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</si>
  <si>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</si>
  <si>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</si>
  <si>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</si>
  <si>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</si>
  <si>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</si>
  <si>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</si>
  <si>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</si>
  <si>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</si>
  <si>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</si>
  <si>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</si>
  <si>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</si>
  <si>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</si>
  <si>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</si>
  <si>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</si>
  <si>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</si>
  <si>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</si>
  <si>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</si>
  <si>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</si>
  <si>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</si>
  <si>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</si>
  <si>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</si>
  <si>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</si>
  <si>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</si>
  <si>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</si>
  <si>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</si>
  <si>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</si>
  <si>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</si>
  <si>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</si>
  <si>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</si>
  <si>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</si>
  <si>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</si>
  <si>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</si>
  <si>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</si>
  <si>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</si>
  <si>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</si>
  <si>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</si>
  <si>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</si>
  <si>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</si>
  <si>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</si>
  <si>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</si>
  <si>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</si>
  <si>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</si>
  <si>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</si>
  <si>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</si>
  <si>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</si>
  <si>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</si>
  <si>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</si>
  <si>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</si>
  <si>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</si>
  <si>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</si>
  <si>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</si>
  <si>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</si>
  <si>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</si>
  <si>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</si>
  <si>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</si>
  <si>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</si>
  <si>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</si>
  <si>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</si>
  <si>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</si>
  <si>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</si>
  <si>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</si>
  <si>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</si>
  <si>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</si>
  <si>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</si>
  <si>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</si>
  <si>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</si>
  <si>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</si>
  <si>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</si>
  <si>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</si>
  <si>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</si>
  <si>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</si>
  <si>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</si>
  <si>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</si>
  <si>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</si>
  <si>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</si>
  <si>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</si>
  <si>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</si>
  <si>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</si>
  <si>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</si>
  <si>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</si>
  <si>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</si>
  <si>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</si>
  <si>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</si>
  <si>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</si>
  <si>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</si>
  <si>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</si>
  <si>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</si>
  <si>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</si>
  <si>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</si>
  <si>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</si>
  <si>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</si>
  <si>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</si>
  <si>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</si>
  <si>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</si>
  <si>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</si>
  <si>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</si>
  <si>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</si>
  <si>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</si>
  <si>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</si>
  <si>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</si>
  <si>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</si>
  <si>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</si>
  <si>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</si>
  <si>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</si>
  <si>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</si>
  <si>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</si>
  <si>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</si>
  <si>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</si>
  <si>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</si>
  <si>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</si>
  <si>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</si>
  <si>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</si>
  <si>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</si>
  <si>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</si>
  <si>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</si>
  <si>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</si>
  <si>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</si>
  <si>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</si>
  <si>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</si>
  <si>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</si>
  <si>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</si>
  <si>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</si>
  <si>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</si>
  <si>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</si>
  <si>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</si>
  <si>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</si>
  <si>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</si>
  <si>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</si>
  <si>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</si>
  <si>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</si>
  <si>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</si>
  <si>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</si>
  <si>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</si>
  <si>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</si>
  <si>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</si>
  <si>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</si>
  <si>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</si>
  <si>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</si>
  <si>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</si>
  <si>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</si>
  <si>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</si>
  <si>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</si>
  <si>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</si>
  <si>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</si>
  <si>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</si>
  <si>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</si>
  <si>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</si>
  <si>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</si>
  <si>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</si>
  <si>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</si>
  <si>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</si>
  <si>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</si>
  <si>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</si>
  <si>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</si>
  <si>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</si>
  <si>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</si>
  <si>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</si>
  <si>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</si>
  <si>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</si>
  <si>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</si>
  <si>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</si>
  <si>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</si>
  <si>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</si>
  <si>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</si>
  <si>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</si>
  <si>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</si>
  <si>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</si>
  <si>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</si>
  <si>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</si>
  <si>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</si>
  <si>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</si>
  <si>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</si>
  <si>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</si>
  <si>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</si>
  <si>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</si>
  <si>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</si>
  <si>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</si>
  <si>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</si>
  <si>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</si>
  <si>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</si>
  <si>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</si>
  <si>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</si>
  <si>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</si>
  <si>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</si>
  <si>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</si>
  <si>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</si>
  <si>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</si>
  <si>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</si>
  <si>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</si>
  <si>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</si>
  <si>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</si>
  <si>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</si>
  <si>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</si>
  <si>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</si>
  <si>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</si>
  <si>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</si>
  <si>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</si>
  <si>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</si>
  <si>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</si>
  <si>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</si>
  <si>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</si>
  <si>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</si>
  <si>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</si>
  <si>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</si>
  <si>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</si>
  <si>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</si>
  <si>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</si>
  <si>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</si>
  <si>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</si>
  <si>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</si>
  <si>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</si>
  <si>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</si>
  <si>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</si>
  <si>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</si>
  <si>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</si>
  <si>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</si>
  <si>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</si>
  <si>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</si>
  <si>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</si>
  <si>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</si>
  <si>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</si>
  <si>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</si>
  <si>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</si>
  <si>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</si>
  <si>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</si>
  <si>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</si>
  <si>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</si>
  <si>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</si>
  <si>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</si>
  <si>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</si>
  <si>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</si>
  <si>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</si>
  <si>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</si>
  <si>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</si>
  <si>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</si>
  <si>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</si>
  <si>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</si>
  <si>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</si>
  <si>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</si>
  <si>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</si>
  <si>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</si>
  <si>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</si>
  <si>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</si>
  <si>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</si>
  <si>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</si>
  <si>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</si>
  <si>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</si>
  <si>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</si>
  <si>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</si>
  <si>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</si>
  <si>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</si>
  <si>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</si>
  <si>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</si>
  <si>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</si>
  <si>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</si>
  <si>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</si>
  <si>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</si>
  <si>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</si>
  <si>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</si>
  <si>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</si>
  <si>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</si>
  <si>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</si>
  <si>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</si>
  <si>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</si>
  <si>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</si>
  <si>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</si>
  <si>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</si>
  <si>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</si>
  <si>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</si>
  <si>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</si>
  <si>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</si>
  <si>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</si>
  <si>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</si>
  <si>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</si>
  <si>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</si>
  <si>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</si>
  <si>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</si>
  <si>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</si>
  <si>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</si>
  <si>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</si>
  <si>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</si>
  <si>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</si>
  <si>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</si>
  <si>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</si>
  <si>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</si>
  <si>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</si>
  <si>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</si>
  <si>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</si>
  <si>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</si>
  <si>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</si>
  <si>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</si>
  <si>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</si>
  <si>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</si>
  <si>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</si>
  <si>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</si>
  <si>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</si>
  <si>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</si>
  <si>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</si>
  <si>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</si>
  <si>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</si>
  <si>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</si>
  <si>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</si>
  <si>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</si>
  <si>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</si>
  <si>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</si>
  <si>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</si>
  <si>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</si>
  <si>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</si>
  <si>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</si>
  <si>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</si>
  <si>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</si>
  <si>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</si>
  <si>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</si>
  <si>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</si>
  <si>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</si>
  <si>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</si>
  <si>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</si>
  <si>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</si>
  <si>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</si>
  <si>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</si>
  <si>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</si>
  <si>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</si>
  <si>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</si>
  <si>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</si>
  <si>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</si>
  <si>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</si>
  <si>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</si>
  <si>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</si>
  <si>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</si>
  <si>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</si>
  <si>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</si>
  <si>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</si>
  <si>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</si>
  <si>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</si>
  <si>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</si>
  <si>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</si>
  <si>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</si>
  <si>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</si>
  <si>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</si>
  <si>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</si>
  <si>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</si>
  <si>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</si>
  <si>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</si>
  <si>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</si>
  <si>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</si>
  <si>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</si>
  <si>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</si>
  <si>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</si>
  <si>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</si>
  <si>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</si>
  <si>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</si>
  <si>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</si>
  <si>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</si>
  <si>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</si>
  <si>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</si>
  <si>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</si>
  <si>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</si>
  <si>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</si>
  <si>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</si>
  <si>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</si>
  <si>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</si>
  <si>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</si>
  <si>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</si>
  <si>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</si>
  <si>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</si>
  <si>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</si>
  <si>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</si>
  <si>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</si>
  <si>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</si>
  <si>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</si>
  <si>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</si>
  <si>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</si>
  <si>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</si>
  <si>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</si>
  <si>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</si>
  <si>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</si>
  <si>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</si>
  <si>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</si>
  <si>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</si>
  <si>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</si>
  <si>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</si>
  <si>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</si>
  <si>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</si>
  <si>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</si>
  <si>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</si>
  <si>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</si>
  <si>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</si>
  <si>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</si>
  <si>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</si>
  <si>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</si>
  <si>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</si>
  <si>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</si>
  <si>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</si>
  <si>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</si>
  <si>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</si>
  <si>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</si>
  <si>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</si>
  <si>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</si>
  <si>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</si>
  <si>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</si>
  <si>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</si>
  <si>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</si>
  <si>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</si>
  <si>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</si>
  <si>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</si>
  <si>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</si>
  <si>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</si>
  <si>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</si>
  <si>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</si>
  <si>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</si>
  <si>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</si>
  <si>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</si>
  <si>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</si>
  <si>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</si>
  <si>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</si>
  <si>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</si>
  <si>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</si>
  <si>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</si>
  <si>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</si>
  <si>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</si>
  <si>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</si>
  <si>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</si>
  <si>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</si>
  <si>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</si>
  <si>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</si>
  <si>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</si>
  <si>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</si>
  <si>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</si>
  <si>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</si>
  <si>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</si>
  <si>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</si>
  <si>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</si>
  <si>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</si>
  <si>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</si>
  <si>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</si>
  <si>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</si>
  <si>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</si>
  <si>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</si>
  <si>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</si>
  <si>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</si>
  <si>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</si>
  <si>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</si>
  <si>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</si>
  <si>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</si>
  <si>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</si>
  <si>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</si>
  <si>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</si>
  <si>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</si>
  <si>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</si>
  <si>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</si>
  <si>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</si>
  <si>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</si>
  <si>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</si>
  <si>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</si>
  <si>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</si>
  <si>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</si>
  <si>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</si>
  <si>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</si>
  <si>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</si>
  <si>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</si>
  <si>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</si>
  <si>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</si>
  <si>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</si>
  <si>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</si>
  <si>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</si>
  <si>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</si>
  <si>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</si>
  <si>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</si>
  <si>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</si>
  <si>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</si>
  <si>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</si>
  <si>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</si>
  <si>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</si>
  <si>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</si>
  <si>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</si>
  <si>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</si>
  <si>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</si>
  <si>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</si>
  <si>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</si>
  <si>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</si>
  <si>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</si>
  <si>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</si>
  <si>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</si>
  <si>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</si>
  <si>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</si>
  <si>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</si>
  <si>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</si>
  <si>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</si>
  <si>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</si>
  <si>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</si>
  <si>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</si>
  <si>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</si>
  <si>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</si>
  <si>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</si>
  <si>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</si>
  <si>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</si>
  <si>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</si>
  <si>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</si>
  <si>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</si>
  <si>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</si>
  <si>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</si>
  <si>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</si>
  <si>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</si>
  <si>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</si>
  <si>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</si>
  <si>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</si>
  <si>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</si>
  <si>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</si>
  <si>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</si>
  <si>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</si>
  <si>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</si>
  <si>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</si>
  <si>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</si>
  <si>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</si>
  <si>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</si>
  <si>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</si>
  <si>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</si>
  <si>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</si>
  <si>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</si>
  <si>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</si>
  <si>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</si>
  <si>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</si>
  <si>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</si>
  <si>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</si>
  <si>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</si>
  <si>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</si>
  <si>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</si>
  <si>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</si>
  <si>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</si>
  <si>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</si>
  <si>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</si>
  <si>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</si>
  <si>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</si>
  <si>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</si>
  <si>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</si>
  <si>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</si>
  <si>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</si>
  <si>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</si>
  <si>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</si>
  <si>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</si>
  <si>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</si>
  <si>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</si>
  <si>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</si>
  <si>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</si>
  <si>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</si>
  <si>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</si>
  <si>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</si>
  <si>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</si>
  <si>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</si>
  <si>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</si>
  <si>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</si>
  <si>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</si>
  <si>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</si>
  <si>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</si>
  <si>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</si>
  <si>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</si>
  <si>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</si>
  <si>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</si>
  <si>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</si>
  <si>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</si>
  <si>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</si>
  <si>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</si>
  <si>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</si>
  <si>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</si>
  <si>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</si>
  <si>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</si>
  <si>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</si>
  <si>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</si>
  <si>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</si>
  <si>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</si>
  <si>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</si>
  <si>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</si>
  <si>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</si>
  <si>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</si>
  <si>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</si>
  <si>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</si>
  <si>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</si>
  <si>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</si>
  <si>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</si>
  <si>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</si>
  <si>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</si>
  <si>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</si>
  <si>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</si>
  <si>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</si>
  <si>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</si>
  <si>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</si>
  <si>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</si>
  <si>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</si>
  <si>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</si>
  <si>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</si>
  <si>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</si>
  <si>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</si>
  <si>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</si>
  <si>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</si>
  <si>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</si>
  <si>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</si>
  <si>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</si>
  <si>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</si>
  <si>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</si>
  <si>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</si>
  <si>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</si>
  <si>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</si>
  <si>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</si>
  <si>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</si>
  <si>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</si>
  <si>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</si>
  <si>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</si>
  <si>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</si>
  <si>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</si>
  <si>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</si>
  <si>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</si>
  <si>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</si>
  <si>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</si>
  <si>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</si>
  <si>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</si>
  <si>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</si>
  <si>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</si>
  <si>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</si>
  <si>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</si>
  <si>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</si>
  <si>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</si>
  <si>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</si>
  <si>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</si>
  <si>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</si>
  <si>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</si>
  <si>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</si>
  <si>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</si>
  <si>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</si>
  <si>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</si>
  <si>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</si>
  <si>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</si>
  <si>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</si>
  <si>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</si>
  <si>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</si>
  <si>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</si>
  <si>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</si>
  <si>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</si>
  <si>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</si>
  <si>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</si>
  <si>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</si>
  <si>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</si>
  <si>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</si>
  <si>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</si>
  <si>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</si>
  <si>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</si>
  <si>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</si>
  <si>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</si>
  <si>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</si>
  <si>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</si>
  <si>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</si>
  <si>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</si>
  <si>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</si>
  <si>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</si>
  <si>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</si>
  <si>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</si>
  <si>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</si>
  <si>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</si>
  <si>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</si>
  <si>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</si>
  <si>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</si>
  <si>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</si>
  <si>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</si>
  <si>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</si>
  <si>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</si>
  <si>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</si>
  <si>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</si>
  <si>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</si>
  <si>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</si>
  <si>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</si>
  <si>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</si>
  <si>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</si>
  <si>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</si>
  <si>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</si>
  <si>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</si>
  <si>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</si>
  <si>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</si>
  <si>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</si>
  <si>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</si>
  <si>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</si>
  <si>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</si>
  <si>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</si>
  <si>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</si>
  <si>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</si>
  <si>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</si>
  <si>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</si>
  <si>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</si>
  <si>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</si>
  <si>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</si>
  <si>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</si>
  <si>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</si>
  <si>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</si>
  <si>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</si>
  <si>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</si>
  <si>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</si>
  <si>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</si>
  <si>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</si>
  <si>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</si>
  <si>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</si>
  <si>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</si>
  <si>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</si>
  <si>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</si>
  <si>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</si>
  <si>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</si>
  <si>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</si>
  <si>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</si>
  <si>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</si>
  <si>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</si>
  <si>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</si>
  <si>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</si>
  <si>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</si>
  <si>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</si>
  <si>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</si>
  <si>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</si>
  <si>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</si>
  <si>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</si>
  <si>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</si>
  <si>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</si>
  <si>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</si>
  <si>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</si>
  <si>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</si>
  <si>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</si>
  <si>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</si>
  <si>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</si>
  <si>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</si>
  <si>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</si>
  <si>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</si>
  <si>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</si>
  <si>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</si>
  <si>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</si>
  <si>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</si>
  <si>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</si>
  <si>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</si>
  <si>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</si>
  <si>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</si>
  <si>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</si>
  <si>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</si>
  <si>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</si>
  <si>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</si>
  <si>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</si>
  <si>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</si>
  <si>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</si>
  <si>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</si>
  <si>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</si>
  <si>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</si>
  <si>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</si>
  <si>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</si>
  <si>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</si>
  <si>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</si>
  <si>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</si>
  <si>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</si>
  <si>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</si>
  <si>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</si>
  <si>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</si>
  <si>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</si>
  <si>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</si>
  <si>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</si>
  <si>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</si>
  <si>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</si>
  <si>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</si>
  <si>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</si>
  <si>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</si>
  <si>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</si>
  <si>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</si>
  <si>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</si>
  <si>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</si>
  <si>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</si>
  <si>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</si>
  <si>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</si>
  <si>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</si>
  <si>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</si>
  <si>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</si>
  <si>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</si>
  <si>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</si>
  <si>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</si>
  <si>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</si>
  <si>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</si>
  <si>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</si>
  <si>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</si>
  <si>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</si>
  <si>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</si>
  <si>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</si>
  <si>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</si>
  <si>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</si>
  <si>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</si>
  <si>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</si>
  <si>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</si>
  <si>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</si>
  <si>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</si>
  <si>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</si>
  <si>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</si>
  <si>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</si>
  <si>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</si>
  <si>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</si>
  <si>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</si>
  <si>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</si>
  <si>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</si>
  <si>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</si>
  <si>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</si>
  <si>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</si>
  <si>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</si>
  <si>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</si>
  <si>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</si>
  <si>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</si>
  <si>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</si>
  <si>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</si>
  <si>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</si>
  <si>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</si>
  <si>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</si>
  <si>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</si>
  <si>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</si>
  <si>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</si>
  <si>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</si>
  <si>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</si>
  <si>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</si>
  <si>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</si>
  <si>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</si>
  <si>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</si>
  <si>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</si>
  <si>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</si>
  <si>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</si>
  <si>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</si>
  <si>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</si>
  <si>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</si>
  <si>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</si>
  <si>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</si>
  <si>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</si>
  <si>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</si>
  <si>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</si>
  <si>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</si>
  <si>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</si>
  <si>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</si>
  <si>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</si>
  <si>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</si>
  <si>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</si>
  <si>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</si>
  <si>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</si>
  <si>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</si>
  <si>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</si>
  <si>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</si>
  <si>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</si>
  <si>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</si>
  <si>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</si>
  <si>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</si>
  <si>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</si>
  <si>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</si>
  <si>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</si>
  <si>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</si>
  <si>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</si>
  <si>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</si>
  <si>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</si>
  <si>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</si>
  <si>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</si>
  <si>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</si>
  <si>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</si>
  <si>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</si>
  <si>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</si>
  <si>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</si>
  <si>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</si>
  <si>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</si>
  <si>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</si>
  <si>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</si>
  <si>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</si>
  <si>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</si>
  <si>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</si>
  <si>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</si>
  <si>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</si>
  <si>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</si>
  <si>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</si>
  <si>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</si>
  <si>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</si>
  <si>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</si>
  <si>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</si>
  <si>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</si>
  <si>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</si>
  <si>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</si>
  <si>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</si>
  <si>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</si>
  <si>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</si>
  <si>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</si>
  <si>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</si>
  <si>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</si>
  <si>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</si>
  <si>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</si>
  <si>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</si>
  <si>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</si>
  <si>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</si>
  <si>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</si>
  <si>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</si>
  <si>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</si>
  <si>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</si>
  <si>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</si>
  <si>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</si>
  <si>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</si>
  <si>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</si>
  <si>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</si>
  <si>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</si>
  <si>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</si>
  <si>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</si>
  <si>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</si>
  <si>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</si>
  <si>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</si>
  <si>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</si>
  <si>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</si>
  <si>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</si>
  <si>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</si>
  <si>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</si>
  <si>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</si>
  <si>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</si>
  <si>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</si>
  <si>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</si>
  <si>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</si>
  <si>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</si>
  <si>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</si>
  <si>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</si>
  <si>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</si>
  <si>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</si>
  <si>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</si>
  <si>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</si>
  <si>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</si>
  <si>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</si>
  <si>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</si>
  <si>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</si>
  <si>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</si>
  <si>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</si>
  <si>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</si>
  <si>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</si>
  <si>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</si>
  <si>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</si>
  <si>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</si>
  <si>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</si>
  <si>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</si>
  <si>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</si>
  <si>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</si>
  <si>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</si>
  <si>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</si>
  <si>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</si>
  <si>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</si>
  <si>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</si>
  <si>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</si>
  <si>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</si>
  <si>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</si>
  <si>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</si>
  <si>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</si>
  <si>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</si>
  <si>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</si>
  <si>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</si>
  <si>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</si>
  <si>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</si>
  <si>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</si>
  <si>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</si>
  <si>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</si>
  <si>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</si>
  <si>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</si>
  <si>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</si>
  <si>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</si>
  <si>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</si>
  <si>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</si>
  <si>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</si>
  <si>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</si>
  <si>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</si>
  <si>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</si>
  <si>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</si>
  <si>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</si>
  <si>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</si>
  <si>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</si>
  <si>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</si>
  <si>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</si>
  <si>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</si>
  <si>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</si>
  <si>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</si>
  <si>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</si>
  <si>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</si>
  <si>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</si>
  <si>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</si>
  <si>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</si>
  <si>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</si>
  <si>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</si>
  <si>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</si>
  <si>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</si>
  <si>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</si>
  <si>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</si>
  <si>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</si>
  <si>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</si>
  <si>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</si>
  <si>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</si>
  <si>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</si>
  <si>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</si>
  <si>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</si>
  <si>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</si>
  <si>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</si>
  <si>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</si>
  <si>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</si>
  <si>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</si>
  <si>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</si>
  <si>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</si>
  <si>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</si>
  <si>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</si>
  <si>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</si>
  <si>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</si>
  <si>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</si>
  <si>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</si>
  <si>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</si>
  <si>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</si>
  <si>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</si>
  <si>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</si>
  <si>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</si>
  <si>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</si>
  <si>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</si>
  <si>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</si>
  <si>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</si>
  <si>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</si>
  <si>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</si>
  <si>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</si>
  <si>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</si>
  <si>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</si>
  <si>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</si>
  <si>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</si>
  <si>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</si>
  <si>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</si>
  <si>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</si>
  <si>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</si>
  <si>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</si>
  <si>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</si>
  <si>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</si>
  <si>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</si>
  <si>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</si>
  <si>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</si>
  <si>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</si>
  <si>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</si>
  <si>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</si>
  <si>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</si>
  <si>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</si>
  <si>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</si>
  <si>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</si>
  <si>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</si>
  <si>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</si>
  <si>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</si>
  <si>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</si>
  <si>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</si>
  <si>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</si>
  <si>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</si>
  <si>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</si>
  <si>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</si>
  <si>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</si>
  <si>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</si>
  <si>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</si>
  <si>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</si>
  <si>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</si>
  <si>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</si>
  <si>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</si>
  <si>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</si>
  <si>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</si>
  <si>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</si>
  <si>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</si>
  <si>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</si>
  <si>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</si>
  <si>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</si>
  <si>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</si>
  <si>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</si>
  <si>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</si>
  <si>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</si>
  <si>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</si>
  <si>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</si>
  <si>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</si>
  <si>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</si>
  <si>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</si>
  <si>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</si>
  <si>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</si>
  <si>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</si>
  <si>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</si>
  <si>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</si>
  <si>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</si>
  <si>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</si>
  <si>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</si>
  <si>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</si>
  <si>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</si>
  <si>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</si>
  <si>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</si>
  <si>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</si>
  <si>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</si>
  <si>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</si>
  <si>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</si>
  <si>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</si>
  <si>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</si>
  <si>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</si>
  <si>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</si>
  <si>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</si>
  <si>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</si>
  <si>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</si>
  <si>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</si>
  <si>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</si>
  <si>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</si>
  <si>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</si>
  <si>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</si>
  <si>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</si>
  <si>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</si>
  <si>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</si>
  <si>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</si>
  <si>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</si>
  <si>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</si>
  <si>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</si>
  <si>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</si>
  <si>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</si>
  <si>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</si>
  <si>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</si>
  <si>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</si>
  <si>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</si>
  <si>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</si>
  <si>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</si>
  <si>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</si>
  <si>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</si>
  <si>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</si>
  <si>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</si>
  <si>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</si>
  <si>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</si>
  <si>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</si>
  <si>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</si>
  <si>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</si>
  <si>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</si>
  <si>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</si>
  <si>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</si>
  <si>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</si>
  <si>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</si>
  <si>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</si>
  <si>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</si>
  <si>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</si>
  <si>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</si>
  <si>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</si>
  <si>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</si>
  <si>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</si>
  <si>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</si>
  <si>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</si>
  <si>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</si>
  <si>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</si>
  <si>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</si>
  <si>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</si>
  <si>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</si>
  <si>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</si>
  <si>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</si>
  <si>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</si>
  <si>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</si>
  <si>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</si>
  <si>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</si>
  <si>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</si>
  <si>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</si>
  <si>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</si>
  <si>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</si>
  <si>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</si>
  <si>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</si>
  <si>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</si>
  <si>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</si>
  <si>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</si>
  <si>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</si>
  <si>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</si>
  <si>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</si>
  <si>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</si>
  <si>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</si>
  <si>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</si>
  <si>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</si>
  <si>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</si>
  <si>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</si>
  <si>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</si>
  <si>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</si>
  <si>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</si>
  <si>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</si>
  <si>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</si>
  <si>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</si>
  <si>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</si>
  <si>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</si>
  <si>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</si>
  <si>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</si>
  <si>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</si>
  <si>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</si>
  <si>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</si>
  <si>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</si>
  <si>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</si>
  <si>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</si>
  <si>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</si>
  <si>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</si>
  <si>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</si>
  <si>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</si>
  <si>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</si>
  <si>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</si>
  <si>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</si>
  <si>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</si>
  <si>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</si>
  <si>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</si>
  <si>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</si>
  <si>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</si>
  <si>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</si>
  <si>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</si>
  <si>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</si>
  <si>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</si>
  <si>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</si>
  <si>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</si>
  <si>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</si>
  <si>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</si>
  <si>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</si>
  <si>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</si>
  <si>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</si>
  <si>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</si>
  <si>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</si>
  <si>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</si>
  <si>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</si>
  <si>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</si>
  <si>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</si>
  <si>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</si>
  <si>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</si>
  <si>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</si>
  <si>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</si>
  <si>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</si>
  <si>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</si>
  <si>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</si>
  <si>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</si>
  <si>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</si>
  <si>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</si>
  <si>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</si>
  <si>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</si>
  <si>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</si>
  <si>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</si>
  <si>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</si>
  <si>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</si>
  <si>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</si>
  <si>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</si>
  <si>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</si>
  <si>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</si>
  <si>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</si>
  <si>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</si>
  <si>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</si>
  <si>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</si>
  <si>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</si>
  <si>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</si>
  <si>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</si>
  <si>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</si>
  <si>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</si>
  <si>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</si>
  <si>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</si>
  <si>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</si>
  <si>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</si>
  <si>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</si>
  <si>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</si>
  <si>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</si>
  <si>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</si>
  <si>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</si>
  <si>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</si>
  <si>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</si>
  <si>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</si>
  <si>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</si>
  <si>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</si>
  <si>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</si>
  <si>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</si>
  <si>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</si>
  <si>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</si>
  <si>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</si>
  <si>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</si>
  <si>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</si>
  <si>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</si>
  <si>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</si>
  <si>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</si>
  <si>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</si>
  <si>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</si>
  <si>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</si>
  <si>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</si>
  <si>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</si>
  <si>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</si>
  <si>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</si>
  <si>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</si>
  <si>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</si>
  <si>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</si>
  <si>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</si>
  <si>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</si>
  <si>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</si>
  <si>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</si>
  <si>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</si>
  <si>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</si>
  <si>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</si>
  <si>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</si>
  <si>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</si>
  <si>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</si>
  <si>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</si>
  <si>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</si>
  <si>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</si>
  <si>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</si>
  <si>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</si>
  <si>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</si>
  <si>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</si>
  <si>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</si>
  <si>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</si>
  <si>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</si>
  <si>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</si>
  <si>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</si>
  <si>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</si>
  <si>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</si>
  <si>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</si>
  <si>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</si>
  <si>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</si>
  <si>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</si>
  <si>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</si>
  <si>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</si>
  <si>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</si>
  <si>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</si>
  <si>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</si>
  <si>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</si>
  <si>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</si>
  <si>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</si>
  <si>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</si>
  <si>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</si>
  <si>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</si>
  <si>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</si>
  <si>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</si>
  <si>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</si>
  <si>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</si>
  <si>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</si>
  <si>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</si>
  <si>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</si>
  <si>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</si>
  <si>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</si>
  <si>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</si>
  <si>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</si>
  <si>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</si>
  <si>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</si>
  <si>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</si>
  <si>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</si>
  <si>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</si>
  <si>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</si>
  <si>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</si>
  <si>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</si>
  <si>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</si>
  <si>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</si>
  <si>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</si>
  <si>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</si>
  <si>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</si>
  <si>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</si>
  <si>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</si>
  <si>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</si>
  <si>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</si>
  <si>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</si>
  <si>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</si>
  <si>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</si>
  <si>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</si>
  <si>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</si>
  <si>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</si>
  <si>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</si>
  <si>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</si>
  <si>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</si>
  <si>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</si>
  <si>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</si>
  <si>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</si>
  <si>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</si>
  <si>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</si>
  <si>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</si>
  <si>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</si>
  <si>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</si>
  <si>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</si>
  <si>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</si>
  <si>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</si>
  <si>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</si>
  <si>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</si>
  <si>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</si>
  <si>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</si>
  <si>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</si>
  <si>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</si>
  <si>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</si>
  <si>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</si>
  <si>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</si>
  <si>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</si>
  <si>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</si>
  <si>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</si>
  <si>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</si>
  <si>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</si>
  <si>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</si>
  <si>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</si>
  <si>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</si>
  <si>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</si>
  <si>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</si>
  <si>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</si>
  <si>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</si>
  <si>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</si>
  <si>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</si>
  <si>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</si>
  <si>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</si>
  <si>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</si>
  <si>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</si>
  <si>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</si>
  <si>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</si>
  <si>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</si>
  <si>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</si>
  <si>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</si>
  <si>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</si>
  <si>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</si>
  <si>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</si>
  <si>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</si>
  <si>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</si>
  <si>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</si>
  <si>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</si>
  <si>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</si>
  <si>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</si>
  <si>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</si>
  <si>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</si>
  <si>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</si>
  <si>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</si>
  <si>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</si>
  <si>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</si>
  <si>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</si>
  <si>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</si>
  <si>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</si>
  <si>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</si>
  <si>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</si>
  <si>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</si>
  <si>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</si>
  <si>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</si>
  <si>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</si>
  <si>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</si>
  <si>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</si>
  <si>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</si>
  <si>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</si>
  <si>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</si>
  <si>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</si>
  <si>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</si>
  <si>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</si>
  <si>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</si>
  <si>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</si>
  <si>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</si>
  <si>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</si>
  <si>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</si>
  <si>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</si>
  <si>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</si>
  <si>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</si>
  <si>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</si>
  <si>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</si>
  <si>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</si>
  <si>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</si>
  <si>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</si>
  <si>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</si>
  <si>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</si>
  <si>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</si>
  <si>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</si>
  <si>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</si>
  <si>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</si>
  <si>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</si>
  <si>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</si>
  <si>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</si>
  <si>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</si>
  <si>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</si>
  <si>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</si>
  <si>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</si>
  <si>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</si>
  <si>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</si>
  <si>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</si>
  <si>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</si>
  <si>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</si>
  <si>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</si>
  <si>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</si>
  <si>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</si>
  <si>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</si>
  <si>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</si>
  <si>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</si>
  <si>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</si>
  <si>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</si>
  <si>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</si>
  <si>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</si>
  <si>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</si>
  <si>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</si>
  <si>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</si>
  <si>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</si>
  <si>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</si>
  <si>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</si>
  <si>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</si>
  <si>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</si>
  <si>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</si>
  <si>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</si>
  <si>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</si>
  <si>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</si>
  <si>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</si>
  <si>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</si>
  <si>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</si>
  <si>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</si>
  <si>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</si>
  <si>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</si>
  <si>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</si>
  <si>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</si>
  <si>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</si>
  <si>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</si>
  <si>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</si>
  <si>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</si>
  <si>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</si>
  <si>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</si>
  <si>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</si>
  <si>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</si>
  <si>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</si>
  <si>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</si>
  <si>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</si>
  <si>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</si>
  <si>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</si>
  <si>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</si>
  <si>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</si>
  <si>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</si>
  <si>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</si>
  <si>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</si>
  <si>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</si>
  <si>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</si>
  <si>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</si>
  <si>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</si>
  <si>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</si>
  <si>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</si>
  <si>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</si>
  <si>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</si>
  <si>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</si>
  <si>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</si>
  <si>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</si>
  <si>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</si>
  <si>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</si>
  <si>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</si>
  <si>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</si>
  <si>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</si>
  <si>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</si>
  <si>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</si>
  <si>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</si>
  <si>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</si>
  <si>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</si>
  <si>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</si>
  <si>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</si>
  <si>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</si>
  <si>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</si>
  <si>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</si>
  <si>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</si>
  <si>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</si>
  <si>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</si>
  <si>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</si>
  <si>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</si>
  <si>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</si>
  <si>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</si>
  <si>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</si>
  <si>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</si>
  <si>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</si>
  <si>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</si>
  <si>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</si>
  <si>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</si>
  <si>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</si>
  <si>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</si>
  <si>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</si>
  <si>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</si>
  <si>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</si>
  <si>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</si>
  <si>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</si>
  <si>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</si>
  <si>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</si>
  <si>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</si>
  <si>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</si>
  <si>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</si>
  <si>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</si>
  <si>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</si>
  <si>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</si>
  <si>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</si>
  <si>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</si>
  <si>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</si>
  <si>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</si>
  <si>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</si>
  <si>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</si>
  <si>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</si>
  <si>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</si>
  <si>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</si>
  <si>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</si>
  <si>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</si>
  <si>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</si>
  <si>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</si>
  <si>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</si>
  <si>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</si>
  <si>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</si>
  <si>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</si>
  <si>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</si>
  <si>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</si>
  <si>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</si>
  <si>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</si>
  <si>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</si>
  <si>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</si>
  <si>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</si>
  <si>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</si>
  <si>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</si>
  <si>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</si>
  <si>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</si>
  <si>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</si>
  <si>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</si>
  <si>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</si>
  <si>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</si>
  <si>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</si>
  <si>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</si>
  <si>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</si>
  <si>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</si>
  <si>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</si>
  <si>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</si>
  <si>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</si>
  <si>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</si>
  <si>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</si>
  <si>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</si>
  <si>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</si>
  <si>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</si>
  <si>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</si>
  <si>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</si>
  <si>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</si>
  <si>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</si>
  <si>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</si>
  <si>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</si>
  <si>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</si>
  <si>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</si>
  <si>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</si>
  <si>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</si>
  <si>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</si>
  <si>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</si>
  <si>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</si>
  <si>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</si>
  <si>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</si>
  <si>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</si>
  <si>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</si>
  <si>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</si>
  <si>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</si>
  <si>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</si>
  <si>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</si>
  <si>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</si>
  <si>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</si>
  <si>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</si>
  <si>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</si>
  <si>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</si>
  <si>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</si>
  <si>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</si>
  <si>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</si>
  <si>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</si>
  <si>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</si>
  <si>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</si>
  <si>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</si>
  <si>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</si>
  <si>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</si>
  <si>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</si>
  <si>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</si>
  <si>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</si>
  <si>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</si>
  <si>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</si>
  <si>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</si>
  <si>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</si>
  <si>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</si>
  <si>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</si>
  <si>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</si>
  <si>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</si>
  <si>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</si>
  <si>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</si>
  <si>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</si>
  <si>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</si>
  <si>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</si>
  <si>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</si>
  <si>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</si>
  <si>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</si>
  <si>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</si>
  <si>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</si>
  <si>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</si>
  <si>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</si>
  <si>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</si>
  <si>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</si>
  <si>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</si>
  <si>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</si>
  <si>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</si>
  <si>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</si>
  <si>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</si>
  <si>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</si>
  <si>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</si>
  <si>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</si>
  <si>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</si>
  <si>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</si>
  <si>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</si>
  <si>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</si>
  <si>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</si>
  <si>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</si>
  <si>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</si>
  <si>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</si>
  <si>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</si>
  <si>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</si>
  <si>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</si>
  <si>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</si>
  <si>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</si>
  <si>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</si>
  <si>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</si>
  <si>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</si>
  <si>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</si>
  <si>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</si>
  <si>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</si>
  <si>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</si>
  <si>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</si>
  <si>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</si>
  <si>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</si>
  <si>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</si>
  <si>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</si>
  <si>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</si>
  <si>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</si>
  <si>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</si>
  <si>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</si>
  <si>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</si>
  <si>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</si>
  <si>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</si>
  <si>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</si>
  <si>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</si>
  <si>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</si>
  <si>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</si>
  <si>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</si>
  <si>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</si>
  <si>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</si>
  <si>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</si>
  <si>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</si>
  <si>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</si>
  <si>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</si>
  <si>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</si>
  <si>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</si>
  <si>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</si>
  <si>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</si>
  <si>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</si>
  <si>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</si>
  <si>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</si>
  <si>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</si>
  <si>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</si>
  <si>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</si>
  <si>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</si>
  <si>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</si>
  <si>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</si>
  <si>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</si>
  <si>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</si>
  <si>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</si>
  <si>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</si>
  <si>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</si>
  <si>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</si>
  <si>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</si>
  <si>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</si>
  <si>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</si>
  <si>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</si>
  <si>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</si>
  <si>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</si>
  <si>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</si>
  <si>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</si>
  <si>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</si>
  <si>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</si>
  <si>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</si>
  <si>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</si>
  <si>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</si>
  <si>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</si>
  <si>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</si>
  <si>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</si>
  <si>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</si>
  <si>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</si>
  <si>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</si>
  <si>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</si>
  <si>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</si>
  <si>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</si>
  <si>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</si>
  <si>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</si>
  <si>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</si>
  <si>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</si>
  <si>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</si>
  <si>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</si>
  <si>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</si>
  <si>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</si>
  <si>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</si>
  <si>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</si>
  <si>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</si>
  <si>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</si>
  <si>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</si>
  <si>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</si>
  <si>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</si>
  <si>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</si>
  <si>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</si>
  <si>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</si>
  <si>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</si>
  <si>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</si>
  <si>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</si>
  <si>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</si>
  <si>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</si>
  <si>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</si>
  <si>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</si>
  <si>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</si>
  <si>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</si>
  <si>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</si>
  <si>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</si>
  <si>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</si>
  <si>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</si>
  <si>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</si>
  <si>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</si>
  <si>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</si>
  <si>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</si>
  <si>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</si>
  <si>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</si>
  <si>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</si>
  <si>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</si>
  <si>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</si>
  <si>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</si>
  <si>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</si>
  <si>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</si>
  <si>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</si>
  <si>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</si>
  <si>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</si>
  <si>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</si>
  <si>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</si>
  <si>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</si>
  <si>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</si>
  <si>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</si>
  <si>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</si>
  <si>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</si>
  <si>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</si>
  <si>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</si>
  <si>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</si>
  <si>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</si>
  <si>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</si>
  <si>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</si>
  <si>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</si>
  <si>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</si>
  <si>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</si>
  <si>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</si>
  <si>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</si>
  <si>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</si>
  <si>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</si>
  <si>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</si>
  <si>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</si>
  <si>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</si>
  <si>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</si>
  <si>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</si>
  <si>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</si>
  <si>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</si>
  <si>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</si>
  <si>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</si>
  <si>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</si>
  <si>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</si>
  <si>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</si>
  <si>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</si>
  <si>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</si>
  <si>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</si>
  <si>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</si>
  <si>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</si>
  <si>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</si>
  <si>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</si>
  <si>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</si>
  <si>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</si>
  <si>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</si>
  <si>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</si>
  <si>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</si>
  <si>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</si>
  <si>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</si>
  <si>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</si>
  <si>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</si>
  <si>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</si>
  <si>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</si>
  <si>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</si>
  <si>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</si>
  <si>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</si>
  <si>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</si>
  <si>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</si>
  <si>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</si>
  <si>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</si>
  <si>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</si>
  <si>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</si>
  <si>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</si>
  <si>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</si>
  <si>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</si>
  <si>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</si>
  <si>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</si>
  <si>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</si>
  <si>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</si>
  <si>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</si>
  <si>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</si>
  <si>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</si>
  <si>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</si>
  <si>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</si>
  <si>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</si>
  <si>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</si>
  <si>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</si>
  <si>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</si>
  <si>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</si>
  <si>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</si>
  <si>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</si>
  <si>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</si>
  <si>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</si>
  <si>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</si>
  <si>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</si>
  <si>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</si>
  <si>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</si>
  <si>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</si>
  <si>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</si>
  <si>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</si>
  <si>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</si>
  <si>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</si>
  <si>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</si>
  <si>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</si>
  <si>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</si>
  <si>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</si>
  <si>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</si>
  <si>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</si>
  <si>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</si>
  <si>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</si>
  <si>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</si>
  <si>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</si>
  <si>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</si>
  <si>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</si>
  <si>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</si>
  <si>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</si>
  <si>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</si>
  <si>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</si>
  <si>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</si>
  <si>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</si>
  <si>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</si>
  <si>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</si>
  <si>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</si>
  <si>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</si>
  <si>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</si>
  <si>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</si>
  <si>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</si>
  <si>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</si>
  <si>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</si>
  <si>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</si>
  <si>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</si>
  <si>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</si>
  <si>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</si>
  <si>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</si>
  <si>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</si>
  <si>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</si>
  <si>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</si>
  <si>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</si>
  <si>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</si>
  <si>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</si>
  <si>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</si>
  <si>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</si>
  <si>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</si>
  <si>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</si>
  <si>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</si>
  <si>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</si>
  <si>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</si>
  <si>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</si>
  <si>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</si>
  <si>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</si>
  <si>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</si>
  <si>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</si>
  <si>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</si>
  <si>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</si>
  <si>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</si>
  <si>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</si>
  <si>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</si>
  <si>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</si>
  <si>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</si>
  <si>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</si>
  <si>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</si>
  <si>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</si>
  <si>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</si>
  <si>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</si>
  <si>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</si>
  <si>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</si>
  <si>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</si>
  <si>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</si>
  <si>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</si>
  <si>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</si>
  <si>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</si>
  <si>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</si>
  <si>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</si>
  <si>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</si>
  <si>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</si>
  <si>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</si>
  <si>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</si>
  <si>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</si>
  <si>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</si>
  <si>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</si>
  <si>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</si>
  <si>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</si>
  <si>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</si>
  <si>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</si>
  <si>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</si>
  <si>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</si>
  <si>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</si>
  <si>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</si>
  <si>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</si>
  <si>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</si>
  <si>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</si>
  <si>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</si>
  <si>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</si>
  <si>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</si>
  <si>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</si>
  <si>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</si>
  <si>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</si>
  <si>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</si>
  <si>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</si>
  <si>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</si>
  <si>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</si>
  <si>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</si>
  <si>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</si>
  <si>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</si>
  <si>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</si>
  <si>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</si>
  <si>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</si>
  <si>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</si>
  <si>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</si>
  <si>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</si>
  <si>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</si>
  <si>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</si>
  <si>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</si>
  <si>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</si>
  <si>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</si>
  <si>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</si>
  <si>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</si>
  <si>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</si>
  <si>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</si>
  <si>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</si>
  <si>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</si>
  <si>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</si>
  <si>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</si>
  <si>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</si>
  <si>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</si>
  <si>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</si>
  <si>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</si>
  <si>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</si>
  <si>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</si>
  <si>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</si>
  <si>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</si>
  <si>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</si>
  <si>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</si>
  <si>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</si>
  <si>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</si>
  <si>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</si>
  <si>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</si>
  <si>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</si>
  <si>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</si>
  <si>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</si>
  <si>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</si>
  <si>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</si>
  <si>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</si>
  <si>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</si>
  <si>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</si>
  <si>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</si>
  <si>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</si>
  <si>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</si>
  <si>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</si>
  <si>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</si>
  <si>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</si>
  <si>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</si>
  <si>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</si>
  <si>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</si>
  <si>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</si>
  <si>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</si>
  <si>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</si>
  <si>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</si>
  <si>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</si>
  <si>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</si>
  <si>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</si>
  <si>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</si>
  <si>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</si>
  <si>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</si>
  <si>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</si>
  <si>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</si>
  <si>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</si>
  <si>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</si>
  <si>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</si>
  <si>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</si>
  <si>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</si>
  <si>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</si>
  <si>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</si>
  <si>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</si>
  <si>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</si>
  <si>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</si>
  <si>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</si>
  <si>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</si>
  <si>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</si>
  <si>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</si>
  <si>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</si>
  <si>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</si>
  <si>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</si>
  <si>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</si>
  <si>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</si>
  <si>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</si>
  <si>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</si>
  <si>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</si>
  <si>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</si>
  <si>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</si>
  <si>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</si>
  <si>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</si>
  <si>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</si>
  <si>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</si>
  <si>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</si>
  <si>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</si>
  <si>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</si>
  <si>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</si>
  <si>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</si>
  <si>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</si>
  <si>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</si>
  <si>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</si>
  <si>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</si>
  <si>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</si>
  <si>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</si>
  <si>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</si>
  <si>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</si>
  <si>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</si>
  <si>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</si>
  <si>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</si>
  <si>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</si>
  <si>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</si>
  <si>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</si>
  <si>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</si>
  <si>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</si>
  <si>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</si>
  <si>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</si>
  <si>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</si>
  <si>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</si>
  <si>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</si>
  <si>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</si>
  <si>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</si>
  <si>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</si>
  <si>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</si>
  <si>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</si>
  <si>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</si>
  <si>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</si>
  <si>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</si>
  <si>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</si>
  <si>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</si>
  <si>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</si>
  <si>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</si>
  <si>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</si>
  <si>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</si>
  <si>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</si>
  <si>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</si>
  <si>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</si>
  <si>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</si>
  <si>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</si>
  <si>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</si>
  <si>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</si>
  <si>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</si>
  <si>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</si>
  <si>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</si>
  <si>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</si>
  <si>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</si>
  <si>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</si>
  <si>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</si>
  <si>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</si>
  <si>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</si>
  <si>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</si>
  <si>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</si>
  <si>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</si>
  <si>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</si>
  <si>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</si>
  <si>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</si>
  <si>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</si>
  <si>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</si>
  <si>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</si>
  <si>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</si>
  <si>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</si>
  <si>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</si>
  <si>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</si>
  <si>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</si>
  <si>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</si>
  <si>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</si>
  <si>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</si>
  <si>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</si>
  <si>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</si>
  <si>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</si>
  <si>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</si>
  <si>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</si>
  <si>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</si>
  <si>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</si>
  <si>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</si>
  <si>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</si>
  <si>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</si>
  <si>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</si>
  <si>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</si>
  <si>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</si>
  <si>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</si>
  <si>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</si>
  <si>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</si>
  <si>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</si>
  <si>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</si>
  <si>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</si>
  <si>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</si>
  <si>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</si>
  <si>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</si>
  <si>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</si>
  <si>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</si>
  <si>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</si>
  <si>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</si>
  <si>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</si>
  <si>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</si>
  <si>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</si>
  <si>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</si>
  <si>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</si>
  <si>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</si>
  <si>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</si>
  <si>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</si>
  <si>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</si>
  <si>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</si>
  <si>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</si>
  <si>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</si>
  <si>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</si>
  <si>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</si>
  <si>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</si>
  <si>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</si>
  <si>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</si>
  <si>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</si>
  <si>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</si>
  <si>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</si>
  <si>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</si>
  <si>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</si>
  <si>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</si>
  <si>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</si>
  <si>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</si>
  <si>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</si>
  <si>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</si>
  <si>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</si>
  <si>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</si>
  <si>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</si>
  <si>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</si>
  <si>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</si>
  <si>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</si>
  <si>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</si>
  <si>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</si>
  <si>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</si>
  <si>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</si>
  <si>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</si>
  <si>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</si>
  <si>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</si>
  <si>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</si>
  <si>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</si>
  <si>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</si>
  <si>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</si>
  <si>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</si>
  <si>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</si>
  <si>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</si>
  <si>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</si>
  <si>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</si>
  <si>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</si>
  <si>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</si>
  <si>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</si>
  <si>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</si>
  <si>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</si>
  <si>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</si>
  <si>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</si>
  <si>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</si>
  <si>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</si>
  <si>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</si>
  <si>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</si>
  <si>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</si>
  <si>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</si>
  <si>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</si>
  <si>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</si>
  <si>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</si>
  <si>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</si>
  <si>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</si>
  <si>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</si>
  <si>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</si>
  <si>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</si>
  <si>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</si>
  <si>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</si>
  <si>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</si>
  <si>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</si>
  <si>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</si>
  <si>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</si>
  <si>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</si>
  <si>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</si>
  <si>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</si>
  <si>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</si>
  <si>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</si>
  <si>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</si>
  <si>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</si>
  <si>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</si>
  <si>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</si>
  <si>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</si>
  <si>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</si>
  <si>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</si>
  <si>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</si>
  <si>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</si>
  <si>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</si>
  <si>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</si>
  <si>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</si>
  <si>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</si>
  <si>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</si>
  <si>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</si>
  <si>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</si>
  <si>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</si>
  <si>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</si>
  <si>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</si>
  <si>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</si>
  <si>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</si>
  <si>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</si>
  <si>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</si>
  <si>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</si>
  <si>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</si>
  <si>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</si>
  <si>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</si>
  <si>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</si>
  <si>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</si>
  <si>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</si>
  <si>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</si>
  <si>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</si>
  <si>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</si>
  <si>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</si>
  <si>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</si>
  <si>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</si>
  <si>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</si>
  <si>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</si>
  <si>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</si>
  <si>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</si>
  <si>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</si>
  <si>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</si>
  <si>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</si>
  <si>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</si>
  <si>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</si>
  <si>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</si>
  <si>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</si>
  <si>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</si>
  <si>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</si>
  <si>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</si>
  <si>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</si>
  <si>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</si>
  <si>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</si>
  <si>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</si>
  <si>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</si>
  <si>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</si>
  <si>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</si>
  <si>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</si>
  <si>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</si>
  <si>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</si>
  <si>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</si>
  <si>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</si>
  <si>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</si>
  <si>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</si>
  <si>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</si>
  <si>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</si>
  <si>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</si>
  <si>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</si>
  <si>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</si>
  <si>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</si>
  <si>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</si>
  <si>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</si>
  <si>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</si>
  <si>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</si>
  <si>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</si>
  <si>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</si>
  <si>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</si>
  <si>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</si>
  <si>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</si>
  <si>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</si>
  <si>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</si>
  <si>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</si>
  <si>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</si>
  <si>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</si>
  <si>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</si>
  <si>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</si>
  <si>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</si>
  <si>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</si>
  <si>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</si>
  <si>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</si>
  <si>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</si>
  <si>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</si>
  <si>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</si>
  <si>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</si>
  <si>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</si>
  <si>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</si>
  <si>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</si>
  <si>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</si>
  <si>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</si>
  <si>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</si>
  <si>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</si>
  <si>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</si>
  <si>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</si>
  <si>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</si>
  <si>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</si>
  <si>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</si>
  <si>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</si>
  <si>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</si>
  <si>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</si>
  <si>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</si>
  <si>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</si>
  <si>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</si>
  <si>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</si>
  <si>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</si>
  <si>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</si>
  <si>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</si>
  <si>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</si>
  <si>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</si>
  <si>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</si>
  <si>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</si>
  <si>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</si>
  <si>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</si>
  <si>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</si>
  <si>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</si>
  <si>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</si>
  <si>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</si>
  <si>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</si>
  <si>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</si>
  <si>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</si>
  <si>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</si>
  <si>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</si>
  <si>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</si>
  <si>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</si>
  <si>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</si>
  <si>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</si>
  <si>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</si>
  <si>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</si>
  <si>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</si>
  <si>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</si>
  <si>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</si>
  <si>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</si>
  <si>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</si>
  <si>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</si>
  <si>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</si>
  <si>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</si>
  <si>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</si>
  <si>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</si>
  <si>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</si>
  <si>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</si>
  <si>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</si>
  <si>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</si>
  <si>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</si>
  <si>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</si>
  <si>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</si>
  <si>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</si>
  <si>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</si>
  <si>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</si>
  <si>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</si>
  <si>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</si>
  <si>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</si>
  <si>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</si>
  <si>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</si>
  <si>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</si>
  <si>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</si>
  <si>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</si>
  <si>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</si>
  <si>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</si>
  <si>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</si>
  <si>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</si>
  <si>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</si>
  <si>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</si>
  <si>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</si>
  <si>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</si>
  <si>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</si>
  <si>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</si>
  <si>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</si>
  <si>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</si>
  <si>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</si>
  <si>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</si>
  <si>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</si>
  <si>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</si>
  <si>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</si>
  <si>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</si>
  <si>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</si>
  <si>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</si>
  <si>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</si>
  <si>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</si>
  <si>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</si>
  <si>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</si>
  <si>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</si>
  <si>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</si>
  <si>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</si>
  <si>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</si>
  <si>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</si>
  <si>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</si>
  <si>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</si>
  <si>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</si>
  <si>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</si>
  <si>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</si>
  <si>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</si>
  <si>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</si>
  <si>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</si>
  <si>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</si>
  <si>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</si>
  <si>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</si>
  <si>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</si>
  <si>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</si>
  <si>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</si>
  <si>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</si>
  <si>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</si>
  <si>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</si>
  <si>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</si>
  <si>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</si>
  <si>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</si>
  <si>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</si>
  <si>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</si>
  <si>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</si>
  <si>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</si>
  <si>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</si>
  <si>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</si>
  <si>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</si>
  <si>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</si>
  <si>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</si>
  <si>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</si>
  <si>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</si>
  <si>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</si>
  <si>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</si>
  <si>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</si>
  <si>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</si>
  <si>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</si>
  <si>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</si>
  <si>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</si>
  <si>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</si>
  <si>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</si>
  <si>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</si>
  <si>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</si>
  <si>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</si>
  <si>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</si>
  <si>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</si>
  <si>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</si>
  <si>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</si>
  <si>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</si>
  <si>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</si>
  <si>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</si>
  <si>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</si>
  <si>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</si>
  <si>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</si>
  <si>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</si>
  <si>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</si>
  <si>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</si>
  <si>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</si>
  <si>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</si>
  <si>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</si>
  <si>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</si>
  <si>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</si>
  <si>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</si>
  <si>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</si>
  <si>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</si>
  <si>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</si>
  <si>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</si>
  <si>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</si>
  <si>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</si>
  <si>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</si>
  <si>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</si>
  <si>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</si>
  <si>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</si>
  <si>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</si>
  <si>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</si>
  <si>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</si>
  <si>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</si>
  <si>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</si>
  <si>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</si>
  <si>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</si>
  <si>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</si>
  <si>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</si>
  <si>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</si>
  <si>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</si>
  <si>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</si>
  <si>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</si>
  <si>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</si>
  <si>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</si>
  <si>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</si>
  <si>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</si>
  <si>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</si>
  <si>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</si>
  <si>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</si>
  <si>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</si>
  <si>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</si>
  <si>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</si>
  <si>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</si>
  <si>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</si>
  <si>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</si>
  <si>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</si>
  <si>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</si>
  <si>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</si>
  <si>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</si>
  <si>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</si>
  <si>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</si>
  <si>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</si>
  <si>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</si>
  <si>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</si>
  <si>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</si>
  <si>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</si>
  <si>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</si>
  <si>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</si>
  <si>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</si>
  <si>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</si>
  <si>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</si>
  <si>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</si>
  <si>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</si>
  <si>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</si>
  <si>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</si>
  <si>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</si>
  <si>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</si>
  <si>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</si>
  <si>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</si>
  <si>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</si>
  <si>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</si>
  <si>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</si>
  <si>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</si>
  <si>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</si>
  <si>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</si>
  <si>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</si>
  <si>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</si>
  <si>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</si>
  <si>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</si>
  <si>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</si>
  <si>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</si>
  <si>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</si>
  <si>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</si>
  <si>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</si>
  <si>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</si>
  <si>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</si>
  <si>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</si>
  <si>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</si>
  <si>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</si>
  <si>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</si>
  <si>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</si>
  <si>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</si>
  <si>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</si>
  <si>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</si>
  <si>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</si>
  <si>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</si>
  <si>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</si>
  <si>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</si>
  <si>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</si>
  <si>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</si>
  <si>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</si>
  <si>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</si>
  <si>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</si>
  <si>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</si>
  <si>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</si>
  <si>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</si>
  <si>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</si>
  <si>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</si>
  <si>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</si>
  <si>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</si>
  <si>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</si>
  <si>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</si>
  <si>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</si>
  <si>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</si>
  <si>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</si>
  <si>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</si>
  <si>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</si>
  <si>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</si>
  <si>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</si>
  <si>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</si>
  <si>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</si>
  <si>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</si>
  <si>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</si>
  <si>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</si>
  <si>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</si>
  <si>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</si>
  <si>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</si>
  <si>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</si>
  <si>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</si>
  <si>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</si>
  <si>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</si>
  <si>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</si>
  <si>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</si>
  <si>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</si>
  <si>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</si>
  <si>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</si>
  <si>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</si>
  <si>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</si>
  <si>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</si>
  <si>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</si>
  <si>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</si>
  <si>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</si>
  <si>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</si>
  <si>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</si>
  <si>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</si>
  <si>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</si>
  <si>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</si>
  <si>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</si>
  <si>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</si>
  <si>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</si>
  <si>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</si>
  <si>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</si>
  <si>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</si>
  <si>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</si>
  <si>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</si>
  <si>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</si>
  <si>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</si>
  <si>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</si>
  <si>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</si>
  <si>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</si>
  <si>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</si>
  <si>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</si>
  <si>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</si>
  <si>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</si>
  <si>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</si>
  <si>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</si>
  <si>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</si>
  <si>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</si>
  <si>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</si>
  <si>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</si>
  <si>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</si>
  <si>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</si>
  <si>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</si>
  <si>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</si>
  <si>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</si>
  <si>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</si>
  <si>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</si>
  <si>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</si>
  <si>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</si>
  <si>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</si>
  <si>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</si>
  <si>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</si>
  <si>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</si>
  <si>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</si>
  <si>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</si>
  <si>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</si>
  <si>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</si>
  <si>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</si>
  <si>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</si>
  <si>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</si>
  <si>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</si>
  <si>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</si>
  <si>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</si>
  <si>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</si>
  <si>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</si>
  <si>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</si>
  <si>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</si>
  <si>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</si>
  <si>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</si>
  <si>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</si>
  <si>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</si>
  <si>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</si>
  <si>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</si>
  <si>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</si>
  <si>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</si>
  <si>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</si>
  <si>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</si>
  <si>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</si>
  <si>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</si>
  <si>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</si>
  <si>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</si>
  <si>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</si>
  <si>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</si>
  <si>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</si>
  <si>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</si>
  <si>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</si>
  <si>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</si>
  <si>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</si>
  <si>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</si>
  <si>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</si>
  <si>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</si>
  <si>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</si>
  <si>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</si>
  <si>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</si>
  <si>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</si>
  <si>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</si>
  <si>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</si>
  <si>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</si>
  <si>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</si>
  <si>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</si>
  <si>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</si>
  <si>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</si>
  <si>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</si>
  <si>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</si>
  <si>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</si>
  <si>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</si>
  <si>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</si>
  <si>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</si>
  <si>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</si>
  <si>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</si>
  <si>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</si>
  <si>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</si>
  <si>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</si>
  <si>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</si>
  <si>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</si>
  <si>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</si>
  <si>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</si>
  <si>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</si>
  <si>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</si>
  <si>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</si>
  <si>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</si>
  <si>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</si>
  <si>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</si>
  <si>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</si>
  <si>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</si>
  <si>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</si>
  <si>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</si>
  <si>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</si>
  <si>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</si>
  <si>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</si>
  <si>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</si>
  <si>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</si>
  <si>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</si>
  <si>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</si>
  <si>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</si>
  <si>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</si>
  <si>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</si>
  <si>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</si>
  <si>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</si>
  <si>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</si>
  <si>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</si>
  <si>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</si>
  <si>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</si>
  <si>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</si>
  <si>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</si>
  <si>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</si>
  <si>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</si>
  <si>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</si>
  <si>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</si>
  <si>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</si>
  <si>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</si>
  <si>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</si>
  <si>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</si>
  <si>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</si>
  <si>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</si>
  <si>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</si>
  <si>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</si>
  <si>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</si>
  <si>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</si>
  <si>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</si>
  <si>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</si>
  <si>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</si>
  <si>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</si>
  <si>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</si>
  <si>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</si>
  <si>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</si>
  <si>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</si>
  <si>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</si>
  <si>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</si>
  <si>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</si>
  <si>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</si>
  <si>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</si>
  <si>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</si>
  <si>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</si>
  <si>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</si>
  <si>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</si>
  <si>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</si>
  <si>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</si>
  <si>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</si>
  <si>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</si>
  <si>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</si>
  <si>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</si>
  <si>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</si>
  <si>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</si>
  <si>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</si>
  <si>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</si>
  <si>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</si>
  <si>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</si>
  <si>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</si>
  <si>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</si>
  <si>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</si>
  <si>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</si>
  <si>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</si>
  <si>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</si>
  <si>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</si>
  <si>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</si>
  <si>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</si>
  <si>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</si>
  <si>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</si>
  <si>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</si>
  <si>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</si>
  <si>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</si>
  <si>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</si>
  <si>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</si>
  <si>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</si>
  <si>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</si>
  <si>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</si>
  <si>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</si>
  <si>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</si>
  <si>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</si>
  <si>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</si>
  <si>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</si>
  <si>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</si>
  <si>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</si>
  <si>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</si>
  <si>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</si>
  <si>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</si>
  <si>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</si>
  <si>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</si>
  <si>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</si>
  <si>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</si>
  <si>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</si>
  <si>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</si>
  <si>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</si>
  <si>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</si>
  <si>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</si>
  <si>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</si>
  <si>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</si>
  <si>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</si>
  <si>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</si>
  <si>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</si>
  <si>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</si>
  <si>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</si>
  <si>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</si>
  <si>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</si>
  <si>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</si>
  <si>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</si>
  <si>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</si>
  <si>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</si>
  <si>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</si>
  <si>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</si>
  <si>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</si>
  <si>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</si>
  <si>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</si>
  <si>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</si>
  <si>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</si>
  <si>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</si>
  <si>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</si>
  <si>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</si>
  <si>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</si>
  <si>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</si>
  <si>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</si>
  <si>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</si>
  <si>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</si>
  <si>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</si>
  <si>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</si>
  <si>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</si>
  <si>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</si>
  <si>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</si>
  <si>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</si>
  <si>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</si>
  <si>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</si>
  <si>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</si>
  <si>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</si>
  <si>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</si>
  <si>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</si>
  <si>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</si>
  <si>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</si>
  <si>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</si>
  <si>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</si>
  <si>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</si>
  <si>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</si>
  <si>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</si>
  <si>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</si>
  <si>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</si>
  <si>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</si>
  <si>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</si>
  <si>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</si>
  <si>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</si>
  <si>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</si>
  <si>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</si>
  <si>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</si>
  <si>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</si>
  <si>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</si>
  <si>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</si>
  <si>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</si>
  <si>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</si>
  <si>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</si>
  <si>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</si>
  <si>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</si>
  <si>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</si>
  <si>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</si>
  <si>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</si>
  <si>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</si>
  <si>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</si>
  <si>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</si>
  <si>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</si>
  <si>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</si>
  <si>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</si>
  <si>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</si>
  <si>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</si>
  <si>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</si>
  <si>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</si>
  <si>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</si>
  <si>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</si>
  <si>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</si>
  <si>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</si>
  <si>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</si>
  <si>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</si>
  <si>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</si>
  <si>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</si>
  <si>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</si>
  <si>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</si>
  <si>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</si>
  <si>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</si>
  <si>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</si>
  <si>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</si>
  <si>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</si>
  <si>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</si>
  <si>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</si>
  <si>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</si>
  <si>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</si>
  <si>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</si>
  <si>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</si>
  <si>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</si>
  <si>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</si>
  <si>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</si>
  <si>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</si>
  <si>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</si>
  <si>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</si>
  <si>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</si>
  <si>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</si>
  <si>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</si>
  <si>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</si>
  <si>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</si>
  <si>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</si>
  <si>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</si>
  <si>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</si>
  <si>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</si>
  <si>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</si>
  <si>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</si>
  <si>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</si>
  <si>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</si>
  <si>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</si>
  <si>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</si>
  <si>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</si>
  <si>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</si>
  <si>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</si>
  <si>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</si>
  <si>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</si>
  <si>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</si>
  <si>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</si>
  <si>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</si>
  <si>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</si>
  <si>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</si>
  <si>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</si>
  <si>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</si>
  <si>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</si>
  <si>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</si>
  <si>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</si>
  <si>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</si>
  <si>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</si>
  <si>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</si>
  <si>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</si>
  <si>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</si>
  <si>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</si>
  <si>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</si>
  <si>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</si>
  <si>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</si>
  <si>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</si>
  <si>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</si>
  <si>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</si>
  <si>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</si>
  <si>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</si>
  <si>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</si>
  <si>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</si>
  <si>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</si>
  <si>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</si>
  <si>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</si>
  <si>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</si>
  <si>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</si>
  <si>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</si>
  <si>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</si>
  <si>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</si>
  <si>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</si>
  <si>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</si>
  <si>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</si>
  <si>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</si>
  <si>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</si>
  <si>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</si>
  <si>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</si>
  <si>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</si>
  <si>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</si>
  <si>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</si>
  <si>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</si>
  <si>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</si>
  <si>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</si>
  <si>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</si>
  <si>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</si>
  <si>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</si>
  <si>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</si>
  <si>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</si>
  <si>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</si>
  <si>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</si>
  <si>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</si>
  <si>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</si>
  <si>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</si>
  <si>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</si>
  <si>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</si>
  <si>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</si>
  <si>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</si>
  <si>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</si>
  <si>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</si>
  <si>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</si>
  <si>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</si>
  <si>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</si>
  <si>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</si>
  <si>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</si>
  <si>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</si>
  <si>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</si>
  <si>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</si>
  <si>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</si>
  <si>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</si>
  <si>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</si>
  <si>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</si>
  <si>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</si>
  <si>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</si>
  <si>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</si>
  <si>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</si>
  <si>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</si>
  <si>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</si>
  <si>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</si>
  <si>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</si>
  <si>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</si>
  <si>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</si>
  <si>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</si>
  <si>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</si>
  <si>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</si>
  <si>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</si>
  <si>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</si>
  <si>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</si>
  <si>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</si>
  <si>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</si>
  <si>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</si>
  <si>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</si>
  <si>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</si>
  <si>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</si>
  <si>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</si>
  <si>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</si>
  <si>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</si>
  <si>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</si>
  <si>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</si>
  <si>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</si>
  <si>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</si>
  <si>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</si>
  <si>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</si>
  <si>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</si>
  <si>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</si>
  <si>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</si>
  <si>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</si>
  <si>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</si>
  <si>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</si>
  <si>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</si>
  <si>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</si>
  <si>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</si>
  <si>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</si>
  <si>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</si>
  <si>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</si>
  <si>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</si>
  <si>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</si>
  <si>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</si>
  <si>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</si>
  <si>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</si>
  <si>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</si>
  <si>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</si>
  <si>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</si>
  <si>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</si>
  <si>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</si>
  <si>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</si>
  <si>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</si>
  <si>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</si>
  <si>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</si>
  <si>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</si>
  <si>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</si>
  <si>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</si>
  <si>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</si>
  <si>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</si>
  <si>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</si>
  <si>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</si>
  <si>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</si>
  <si>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</si>
  <si>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</si>
  <si>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</si>
  <si>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</si>
  <si>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</si>
  <si>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</si>
  <si>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</si>
  <si>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</si>
  <si>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</si>
  <si>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</si>
  <si>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</si>
  <si>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</si>
  <si>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</si>
  <si>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</si>
  <si>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</si>
  <si>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</si>
  <si>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</si>
  <si>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</si>
  <si>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</si>
  <si>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</si>
  <si>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</si>
  <si>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</si>
  <si>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</si>
  <si>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</si>
  <si>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</si>
  <si>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</si>
  <si>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</si>
  <si>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</si>
  <si>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</si>
  <si>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</si>
  <si>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</si>
  <si>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</si>
  <si>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</si>
  <si>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</si>
  <si>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</si>
  <si>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</si>
  <si>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</si>
  <si>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</si>
  <si>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</si>
  <si>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</si>
  <si>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</si>
  <si>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</si>
  <si>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</si>
  <si>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</si>
  <si>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</si>
  <si>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</si>
  <si>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</si>
  <si>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</si>
  <si>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</si>
  <si>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</si>
  <si>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</si>
  <si>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</si>
  <si>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</si>
  <si>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</si>
  <si>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</si>
  <si>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</si>
  <si>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</si>
  <si>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</si>
  <si>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</si>
  <si>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</si>
  <si>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</si>
  <si>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</si>
  <si>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</si>
  <si>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</si>
  <si>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</si>
  <si>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</si>
  <si>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</si>
  <si>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</si>
  <si>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</si>
  <si>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</si>
  <si>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</si>
  <si>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</si>
  <si>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</si>
  <si>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</si>
  <si>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</si>
  <si>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</si>
  <si>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</si>
  <si>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</si>
  <si>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</si>
  <si>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</si>
  <si>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</si>
  <si>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</si>
  <si>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</si>
  <si>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</si>
  <si>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</si>
  <si>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</si>
  <si>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</si>
  <si>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</si>
  <si>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</si>
  <si>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</si>
  <si>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</si>
  <si>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</si>
  <si>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</si>
  <si>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</si>
  <si>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</si>
  <si>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</si>
  <si>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</si>
  <si>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</si>
  <si>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</si>
  <si>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</si>
  <si>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</si>
  <si>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</si>
  <si>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</si>
  <si>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</si>
  <si>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</si>
  <si>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</si>
  <si>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</si>
  <si>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</si>
  <si>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</si>
  <si>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</si>
  <si>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</si>
  <si>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</si>
  <si>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</si>
  <si>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</si>
  <si>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</si>
  <si>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</si>
  <si>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</si>
  <si>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</si>
  <si>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</si>
  <si>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</si>
  <si>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</si>
  <si>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</si>
  <si>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</si>
  <si>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</si>
  <si>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</si>
  <si>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</si>
  <si>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</si>
  <si>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</si>
  <si>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</si>
  <si>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</si>
  <si>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</si>
  <si>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</si>
  <si>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</si>
  <si>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</si>
  <si>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</si>
  <si>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</si>
  <si>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</si>
  <si>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</si>
  <si>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</si>
  <si>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</si>
  <si>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</si>
  <si>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</si>
  <si>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</si>
  <si>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</si>
  <si>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</si>
  <si>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</si>
  <si>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</si>
  <si>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</si>
  <si>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</si>
  <si>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</si>
  <si>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</si>
  <si>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</si>
  <si>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</si>
  <si>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</si>
  <si>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</si>
  <si>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</si>
  <si>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</si>
  <si>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</si>
  <si>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</si>
  <si>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</si>
  <si>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</si>
  <si>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</si>
  <si>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</si>
  <si>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</si>
  <si>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</si>
  <si>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</si>
  <si>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</si>
  <si>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</si>
  <si>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</si>
  <si>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</si>
  <si>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</si>
  <si>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</si>
  <si>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</si>
  <si>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</si>
  <si>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</si>
  <si>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</si>
  <si>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</si>
  <si>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</si>
  <si>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</si>
  <si>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</si>
  <si>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</si>
  <si>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</si>
  <si>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</si>
  <si>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</si>
  <si>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</si>
  <si>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</si>
  <si>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</si>
  <si>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</si>
  <si>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</si>
  <si>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</si>
  <si>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</si>
  <si>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</si>
  <si>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</si>
  <si>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</si>
  <si>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</si>
  <si>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</si>
  <si>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</si>
  <si>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</si>
  <si>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</si>
  <si>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</si>
  <si>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</si>
  <si>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</si>
  <si>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</si>
  <si>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</si>
  <si>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</si>
  <si>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</si>
  <si>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</si>
  <si>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</si>
  <si>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</si>
  <si>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</si>
  <si>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</si>
  <si>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</si>
  <si>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</si>
  <si>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</si>
  <si>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</si>
  <si>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</si>
  <si>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</si>
  <si>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</si>
  <si>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</si>
  <si>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</si>
  <si>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</si>
  <si>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</si>
  <si>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</si>
  <si>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</si>
  <si>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</si>
  <si>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</si>
  <si>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</si>
  <si>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</si>
  <si>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</si>
  <si>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</si>
  <si>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</si>
  <si>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</si>
  <si>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</si>
  <si>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</si>
  <si>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</si>
  <si>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</si>
  <si>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</si>
  <si>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</si>
  <si>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</si>
  <si>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</si>
  <si>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</si>
  <si>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</si>
  <si>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</si>
  <si>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</si>
  <si>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</si>
  <si>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</si>
  <si>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</si>
  <si>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</si>
  <si>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</si>
  <si>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</si>
  <si>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</si>
  <si>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</si>
  <si>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</si>
  <si>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</si>
  <si>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</si>
  <si>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</si>
  <si>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</si>
  <si>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</si>
  <si>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</si>
  <si>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</si>
  <si>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</si>
  <si>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</si>
  <si>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</si>
  <si>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</si>
  <si>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</si>
  <si>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</si>
  <si>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</si>
  <si>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</si>
  <si>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</si>
  <si>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</si>
  <si>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</si>
  <si>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</si>
  <si>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</si>
  <si>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</si>
  <si>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</si>
  <si>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</si>
  <si>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</si>
  <si>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</si>
  <si>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</si>
  <si>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</si>
  <si>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</si>
  <si>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</si>
  <si>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</si>
  <si>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</si>
  <si>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</si>
  <si>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</si>
  <si>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</si>
  <si>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</si>
  <si>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</si>
  <si>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</si>
  <si>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</si>
  <si>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</si>
  <si>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</si>
  <si>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</si>
  <si>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</si>
  <si>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</si>
  <si>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</si>
  <si>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</si>
  <si>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</si>
  <si>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</si>
  <si>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</si>
  <si>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</si>
  <si>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</si>
  <si>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</si>
  <si>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</si>
  <si>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</si>
  <si>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</si>
  <si>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</si>
  <si>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</si>
  <si>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</si>
  <si>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</si>
  <si>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</si>
  <si>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</si>
  <si>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</si>
  <si>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</si>
  <si>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</si>
  <si>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</si>
  <si>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</si>
  <si>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</si>
  <si>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</si>
  <si>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</si>
  <si>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</si>
  <si>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</si>
  <si>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</si>
  <si>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</si>
  <si>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</si>
  <si>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</si>
  <si>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</si>
  <si>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</si>
  <si>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</si>
  <si>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</si>
  <si>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</si>
  <si>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</si>
  <si>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</si>
  <si>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</si>
  <si>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</si>
  <si>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</si>
  <si>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</si>
  <si>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</si>
  <si>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</si>
  <si>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</si>
  <si>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</si>
  <si>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</si>
  <si>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</si>
  <si>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</si>
  <si>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</si>
  <si>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</si>
  <si>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</si>
  <si>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</si>
  <si>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</si>
  <si>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</si>
  <si>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</si>
  <si>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</si>
  <si>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</si>
  <si>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</si>
  <si>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</si>
  <si>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</si>
  <si>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</si>
  <si>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</si>
  <si>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</si>
  <si>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</si>
  <si>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</si>
  <si>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</si>
  <si>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</si>
  <si>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</si>
  <si>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</si>
  <si>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</si>
  <si>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</si>
  <si>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</si>
  <si>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</si>
  <si>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</si>
  <si>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</si>
  <si>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</si>
  <si>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</si>
  <si>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</si>
  <si>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</si>
  <si>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</si>
  <si>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</si>
  <si>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</si>
  <si>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</si>
  <si>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Funded.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</si>
  <si>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</si>
  <si>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</si>
  <si>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</si>
  <si>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</si>
  <si>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</si>
  <si>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</si>
  <si>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</si>
  <si>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</si>
  <si>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</si>
  <si>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</si>
  <si>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</si>
  <si>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</si>
  <si>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</si>
  <si>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</si>
  <si>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</si>
  <si>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</si>
  <si>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</si>
  <si>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</si>
  <si>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</si>
  <si>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</si>
  <si>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</si>
  <si>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</si>
  <si>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</si>
  <si>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</si>
  <si>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</si>
  <si>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</si>
  <si>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</si>
  <si>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</si>
  <si>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</si>
  <si>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</si>
  <si>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</si>
  <si>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</si>
  <si>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</si>
  <si>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</si>
  <si>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</si>
  <si>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</si>
  <si>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</si>
  <si>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</si>
  <si>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</si>
  <si>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</si>
  <si>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</si>
  <si>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</si>
  <si>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</si>
  <si>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</si>
  <si>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</si>
  <si>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</si>
  <si>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</si>
  <si>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</si>
  <si>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</si>
  <si>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</si>
  <si>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</si>
  <si>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</si>
  <si>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B</t>
  </si>
  <si>
    <t>Column Labels</t>
  </si>
  <si>
    <t>Grand Total</t>
  </si>
  <si>
    <t>Row Labels</t>
  </si>
  <si>
    <t>(All)</t>
  </si>
  <si>
    <t>Count of id</t>
  </si>
  <si>
    <t>Category and Subcategory2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</si>
  <si>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</si>
  <si>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</si>
  <si>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</si>
  <si>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</si>
  <si>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</si>
  <si>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</si>
  <si>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</si>
  <si>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</si>
  <si>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</si>
  <si>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</si>
  <si>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</si>
  <si>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</si>
  <si>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</si>
  <si>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</si>
  <si>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</si>
  <si>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outcomes</t>
  </si>
  <si>
    <t>Goal</t>
  </si>
  <si>
    <t>Num Success</t>
  </si>
  <si>
    <t>Num Fail</t>
  </si>
  <si>
    <t>Total Projects</t>
  </si>
  <si>
    <t>% Success</t>
  </si>
  <si>
    <t>% Failed</t>
  </si>
  <si>
    <t>% Canceled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</si>
  <si>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</si>
  <si>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</si>
  <si>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</si>
  <si>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</si>
  <si>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</si>
  <si>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</si>
  <si>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</si>
  <si>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Less Than 1000</t>
  </si>
  <si>
    <t>1000 to 4999</t>
  </si>
  <si>
    <t>5000 to 9999</t>
  </si>
  <si>
    <t>45000 to 49999</t>
  </si>
  <si>
    <t>50000 or More</t>
  </si>
  <si>
    <t>Num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</si>
</sst>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5"/>
      <color rgb="FF2B2B2B"/>
      <name val="Roboto"/>
    </font>
    <font>
      <sz val="9"/>
      <color rgb="FFA5030B"/>
      <name val="Consolas"/>
      <family val="3"/>
    </font>
    <font>
      <sz val="11"/>
      <color theme="1"/>
      <name val="Tw Cen MT"/>
      <family val="2"/>
      <scheme val="minor"/>
    </font>
    <font>
      <sz val="8"/>
      <name val="Tw Cen MT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2" borderId="0" xfId="0" applyFont="1" applyFill="1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attemt.2!PivotTable5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layout>
        <c:manualLayout>
          <c:xMode val="edge"/>
          <c:yMode val="edge"/>
          <c:x val="0.40652777777777771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attemt.2'!$B$4:$B$5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attemt.2'!$A$6:$A$18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attemt.2'!$B$6:$B$18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9-4A65-BF48-5986A86C385A}"/>
            </c:ext>
          </c:extLst>
        </c:ser>
        <c:ser>
          <c:idx val="1"/>
          <c:order val="1"/>
          <c:tx>
            <c:strRef>
              <c:f>'Pivot attemt.2'!$C$4:$C$5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attemt.2'!$A$6:$A$18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attemt.2'!$C$6:$C$18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9-4A65-BF48-5986A86C385A}"/>
            </c:ext>
          </c:extLst>
        </c:ser>
        <c:ser>
          <c:idx val="2"/>
          <c:order val="2"/>
          <c:tx>
            <c:strRef>
              <c:f>'Pivot attemt.2'!$D$4:$D$5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attemt.2'!$A$6:$A$18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attemt.2'!$D$6:$D$18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9-4A65-BF48-5986A86C385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50353248"/>
        <c:axId val="750350752"/>
      </c:lineChart>
      <c:catAx>
        <c:axId val="7503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0752"/>
        <c:crosses val="autoZero"/>
        <c:auto val="1"/>
        <c:lblAlgn val="ctr"/>
        <c:lblOffset val="100"/>
        <c:noMultiLvlLbl val="0"/>
      </c:catAx>
      <c:valAx>
        <c:axId val="75035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0.65625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7-41D9-9C63-0D993BA7B2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0.34375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7-41D9-9C63-0D993BA7B2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7-41D9-9C63-0D993BA7B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358592"/>
        <c:axId val="1530351520"/>
      </c:lineChart>
      <c:catAx>
        <c:axId val="153035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351520"/>
        <c:crosses val="autoZero"/>
        <c:auto val="1"/>
        <c:lblAlgn val="ctr"/>
        <c:lblOffset val="100"/>
        <c:noMultiLvlLbl val="0"/>
      </c:catAx>
      <c:valAx>
        <c:axId val="15303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3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330927384077E-2"/>
          <c:y val="0.15638670166229221"/>
          <c:w val="0.7290393700787402"/>
          <c:h val="0.360288713910761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Stats'!$A$5:$A$46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 Stats'!$B$5:$B$46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9-42A6-BB61-F088892AAC85}"/>
            </c:ext>
          </c:extLst>
        </c:ser>
        <c:ser>
          <c:idx val="1"/>
          <c:order val="1"/>
          <c:tx>
            <c:strRef>
              <c:f>'Cat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Stats'!$A$5:$A$46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 Stats'!$C$5:$C$46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9-42A6-BB61-F088892AAC85}"/>
            </c:ext>
          </c:extLst>
        </c:ser>
        <c:ser>
          <c:idx val="2"/>
          <c:order val="2"/>
          <c:tx>
            <c:strRef>
              <c:f>'Cat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Stats'!$A$5:$A$46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 Stats'!$D$5:$D$46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B9-42A6-BB61-F088892AAC85}"/>
            </c:ext>
          </c:extLst>
        </c:ser>
        <c:ser>
          <c:idx val="3"/>
          <c:order val="3"/>
          <c:tx>
            <c:strRef>
              <c:f>'Cat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Stats'!$A$5:$A$46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 Stats'!$E$5:$E$46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9-42A6-BB61-F088892AA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9713664"/>
        <c:axId val="499721568"/>
      </c:barChart>
      <c:catAx>
        <c:axId val="4997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21568"/>
        <c:crosses val="autoZero"/>
        <c:auto val="1"/>
        <c:lblAlgn val="ctr"/>
        <c:lblOffset val="100"/>
        <c:noMultiLvlLbl val="0"/>
      </c:catAx>
      <c:valAx>
        <c:axId val="49972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166687</xdr:rowOff>
    </xdr:from>
    <xdr:to>
      <xdr:col>13</xdr:col>
      <xdr:colOff>476250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46802-E3C6-22A9-45BA-81661E48E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4</xdr:row>
      <xdr:rowOff>95250</xdr:rowOff>
    </xdr:from>
    <xdr:to>
      <xdr:col>21</xdr:col>
      <xdr:colOff>76201</xdr:colOff>
      <xdr:row>28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DE9E8-9544-53A1-493C-E194F4002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428625</xdr:colOff>
      <xdr:row>5</xdr:row>
      <xdr:rowOff>28575</xdr:rowOff>
    </xdr:from>
    <xdr:to>
      <xdr:col>18</xdr:col>
      <xdr:colOff>200025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1E300-4F98-1886-34DD-8D21760B3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O'Brien" refreshedDate="44864.96044490741" createdVersion="8" refreshedVersion="8" minRefreshableVersion="3" recordCount="4114" xr:uid="{4B4DC9F6-3D2A-4433-B008-339DEF2B5A10}">
  <cacheSource type="worksheet">
    <worksheetSource ref="S1:S4115" sheet="Sheet1"/>
  </cacheSource>
  <cacheFields count="3"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" base="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O'Brien" refreshedDate="44864.960445370372" createdVersion="8" refreshedVersion="8" minRefreshableVersion="3" recordCount="4114" xr:uid="{D5F4C60C-2078-4A74-8956-313826B6534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." numFmtId="0">
      <sharedItems containsString="0" containsBlank="1" containsNumber="1" containsInteger="1" minValue="0" maxValue="2702"/>
    </cacheField>
    <cacheField name="Average Donation" numFmtId="0">
      <sharedItems containsMixedTypes="1" containsNumber="1" minValue="1" maxValue="3304"/>
    </cacheField>
    <cacheField name="Category and Subcategory2" numFmtId="0">
      <sharedItems/>
    </cacheField>
    <cacheField name="Sub B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O'Brien" refreshedDate="44864.960919328703" createdVersion="8" refreshedVersion="8" minRefreshableVersion="3" recordCount="4114" xr:uid="{7689BBA0-46EC-4CF6-AC3A-42D66520BA18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tring="0" containsBlank="1" containsNumber="1" containsInteger="1" minValue="0" maxValue="2702"/>
    </cacheField>
    <cacheField name="Average Donation" numFmtId="0">
      <sharedItems containsMixedTypes="1" containsNumber="1" minValue="1" maxValue="3304"/>
    </cacheField>
    <cacheField name="Category and Subcategory2" numFmtId="0">
      <sharedItems/>
    </cacheField>
    <cacheField name="Sub B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6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1"/>
  </r>
  <r>
    <x v="2122"/>
  </r>
  <r>
    <x v="2123"/>
  </r>
  <r>
    <x v="2124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2358"/>
  </r>
  <r>
    <x v="2359"/>
  </r>
  <r>
    <x v="2360"/>
  </r>
  <r>
    <x v="2361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2459"/>
  </r>
  <r>
    <x v="2460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2891"/>
  </r>
  <r>
    <x v="2892"/>
  </r>
  <r>
    <x v="2893"/>
  </r>
  <r>
    <x v="2894"/>
  </r>
  <r>
    <x v="2895"/>
  </r>
  <r>
    <x v="2896"/>
  </r>
  <r>
    <x v="2897"/>
  </r>
  <r>
    <x v="2898"/>
  </r>
  <r>
    <x v="2899"/>
  </r>
  <r>
    <x v="2900"/>
  </r>
  <r>
    <x v="2901"/>
  </r>
  <r>
    <x v="2902"/>
  </r>
  <r>
    <x v="2903"/>
  </r>
  <r>
    <x v="2904"/>
  </r>
  <r>
    <x v="2905"/>
  </r>
  <r>
    <x v="2906"/>
  </r>
  <r>
    <x v="2907"/>
  </r>
  <r>
    <x v="2908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2926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90"/>
  </r>
  <r>
    <x v="3191"/>
  </r>
  <r>
    <x v="3192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7"/>
  </r>
  <r>
    <x v="3208"/>
  </r>
  <r>
    <x v="3209"/>
  </r>
  <r>
    <x v="3210"/>
  </r>
  <r>
    <x v="3211"/>
  </r>
  <r>
    <x v="3212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2"/>
  </r>
  <r>
    <x v="3263"/>
  </r>
  <r>
    <x v="32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3320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2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9"/>
  </r>
  <r>
    <x v="3460"/>
  </r>
  <r>
    <x v="3461"/>
  </r>
  <r>
    <x v="3462"/>
  </r>
  <r>
    <x v="3463"/>
  </r>
  <r>
    <x v="3464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487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697"/>
  </r>
  <r>
    <x v="3698"/>
  </r>
  <r>
    <x v="3699"/>
  </r>
  <r>
    <x v="3700"/>
  </r>
  <r>
    <x v="3701"/>
  </r>
  <r>
    <x v="3702"/>
  </r>
  <r>
    <x v="3703"/>
  </r>
  <r>
    <x v="3704"/>
  </r>
  <r>
    <x v="3705"/>
  </r>
  <r>
    <x v="3706"/>
  </r>
  <r>
    <x v="3707"/>
  </r>
  <r>
    <x v="3708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771"/>
  </r>
  <r>
    <x v="3772"/>
  </r>
  <r>
    <x v="3773"/>
  </r>
  <r>
    <x v="3774"/>
  </r>
  <r>
    <x v="3775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3853"/>
  </r>
  <r>
    <x v="3854"/>
  </r>
  <r>
    <x v="3855"/>
  </r>
  <r>
    <x v="3856"/>
  </r>
  <r>
    <x v="3857"/>
  </r>
  <r>
    <x v="3858"/>
  </r>
  <r>
    <x v="3859"/>
  </r>
  <r>
    <x v="3860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879"/>
  </r>
  <r>
    <x v="3880"/>
  </r>
  <r>
    <x v="3881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3920"/>
  </r>
  <r>
    <x v="3921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3977"/>
  </r>
  <r>
    <x v="3978"/>
  </r>
  <r>
    <x v="3979"/>
  </r>
  <r>
    <x v="3980"/>
  </r>
  <r>
    <x v="3981"/>
  </r>
  <r>
    <x v="3982"/>
  </r>
  <r>
    <x v="3983"/>
  </r>
  <r>
    <x v="3984"/>
  </r>
  <r>
    <x v="3985"/>
  </r>
  <r>
    <x v="3986"/>
  </r>
  <r>
    <x v="3987"/>
  </r>
  <r>
    <x v="3988"/>
  </r>
  <r>
    <x v="3989"/>
  </r>
  <r>
    <x v="3990"/>
  </r>
  <r>
    <x v="3991"/>
  </r>
  <r>
    <x v="3992"/>
  </r>
  <r>
    <x v="3993"/>
  </r>
  <r>
    <x v="3994"/>
  </r>
  <r>
    <x v="3995"/>
  </r>
  <r>
    <x v="3996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4007"/>
  </r>
  <r>
    <x v="4008"/>
  </r>
  <r>
    <x v="4009"/>
  </r>
  <r>
    <x v="4010"/>
  </r>
  <r>
    <x v="4011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4073"/>
  </r>
  <r>
    <x v="4074"/>
  </r>
  <r>
    <x v="4075"/>
  </r>
  <r>
    <x v="4076"/>
  </r>
  <r>
    <x v="4077"/>
  </r>
  <r>
    <x v="4078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m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m/>
    <n v="24.0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m/>
    <n v="69.41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m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m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m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m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m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m/>
    <n v="58.42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m/>
    <n v="158.63999999999999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m/>
    <n v="99.8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m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m/>
    <n v="89.1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m/>
    <n v="182.6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m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m/>
    <n v="33.29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m/>
    <n v="51.82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m/>
    <n v="113.63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m/>
    <n v="136.46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m/>
    <n v="364.35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m/>
    <n v="19.239999999999998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m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m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m/>
    <n v="49.67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m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m/>
    <n v="43.9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m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m/>
    <n v="1272.7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m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m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m/>
    <n v="153.8899999999999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m/>
    <n v="51.3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m/>
    <n v="93.33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m/>
    <n v="108.6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m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m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m/>
    <n v="790.8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m/>
    <n v="301.94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m/>
    <n v="47.9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m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m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m/>
    <n v="171.79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m/>
    <n v="35.33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m/>
    <n v="82.0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m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m/>
    <n v="161.22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m/>
    <e v="#DIV/0!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m/>
    <n v="52.41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m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m/>
    <n v="30.29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m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m/>
    <n v="89.6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m/>
    <n v="424.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m/>
    <n v="80.67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m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m/>
    <n v="8.130000000000000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m/>
    <n v="153.43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m/>
    <n v="292.0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m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m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m/>
    <n v="134.55000000000001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m/>
    <n v="214.07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m/>
    <n v="216.3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m/>
    <n v="932.31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m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m/>
    <n v="174.9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m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m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m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m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m/>
    <n v="1389.3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m/>
    <n v="95.9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m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m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m/>
    <n v="74.790000000000006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m/>
    <n v="161.1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m/>
    <n v="88.71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m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m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m/>
    <n v="22.08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m/>
    <n v="31.0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m/>
    <n v="36.2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m/>
    <n v="388.98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m/>
    <n v="71.849999999999994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m/>
    <n v="57.38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m/>
    <n v="69.67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m/>
    <n v="45.99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m/>
    <n v="79.260000000000005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m/>
    <n v="43.03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m/>
    <n v="108.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m/>
    <n v="61.03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m/>
    <n v="50.59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m/>
    <n v="39.159999999999997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m/>
    <n v="65.16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m/>
    <n v="23.96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m/>
    <n v="48.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m/>
    <n v="35.74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m/>
    <n v="21.3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m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m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m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m/>
    <n v="29.2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m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m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m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m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m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m/>
    <e v="#DIV/0!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m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m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m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m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m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m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m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m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m/>
    <e v="#DIV/0!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m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m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m/>
    <e v="#DIV/0!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m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m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m/>
    <n v="65.6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m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m/>
    <n v="34.130000000000003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m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m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m/>
    <n v="40.47999999999999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m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m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m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m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m/>
    <n v="113.57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m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m/>
    <n v="48.28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m/>
    <n v="43.98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m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m/>
    <n v="37.67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m/>
    <n v="18.579999999999998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m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m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m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m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m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m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m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m/>
    <n v="43.42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m/>
    <n v="23.9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m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m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m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m/>
    <n v="10.56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m/>
    <n v="122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m/>
    <n v="267.81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m/>
    <n v="74.209999999999994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m/>
    <n v="6.7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m/>
    <n v="81.95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m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m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m/>
    <n v="6.8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m/>
    <n v="17.71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m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m/>
    <n v="80.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m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m/>
    <n v="23.5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m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m/>
    <n v="34.880000000000003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m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m/>
    <n v="23.18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m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m/>
    <n v="100.23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m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m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m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m/>
    <n v="17.850000000000001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m/>
    <n v="10.38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m/>
    <n v="36.3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m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m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m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m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m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m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m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m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m/>
    <n v="25.43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m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m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m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m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m/>
    <n v="110.62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m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m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m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m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m/>
    <n v="253.2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m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m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m/>
    <e v="#DIV/0!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m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m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m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m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m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m/>
    <n v="44.1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m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m/>
    <n v="24.33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m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m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m/>
    <e v="#DIV/0!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m/>
    <n v="60.73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m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m/>
    <n v="108.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m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m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m/>
    <n v="50.33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m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m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m/>
    <n v="60.7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m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m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m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m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m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m/>
    <n v="358.88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m/>
    <n v="61.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m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m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m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m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m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m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m/>
    <n v="46.63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m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m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m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m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m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m/>
    <n v="69.12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m/>
    <n v="1.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m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m/>
    <n v="33.33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m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m/>
    <n v="118.74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m/>
    <n v="65.08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m/>
    <n v="130.16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m/>
    <n v="37.78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m/>
    <n v="112.79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m/>
    <n v="51.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m/>
    <n v="89.24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m/>
    <n v="19.329999999999998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m/>
    <n v="79.97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m/>
    <n v="56.4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m/>
    <n v="79.4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m/>
    <n v="76.44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m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m/>
    <n v="54.62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m/>
    <n v="299.2200000000000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m/>
    <n v="58.53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m/>
    <n v="55.37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m/>
    <n v="183.8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m/>
    <n v="165.35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m/>
    <n v="234.79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m/>
    <n v="211.48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m/>
    <n v="32.340000000000003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m/>
    <n v="123.38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m/>
    <n v="207.07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m/>
    <n v="138.26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m/>
    <n v="493.82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m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m/>
    <n v="38.86999999999999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m/>
    <n v="61.53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m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m/>
    <n v="71.59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m/>
    <n v="91.88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m/>
    <n v="148.57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m/>
    <n v="174.21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m/>
    <n v="102.86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m/>
    <n v="111.18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m/>
    <n v="23.8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m/>
    <n v="81.27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m/>
    <n v="116.2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m/>
    <n v="58.8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m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m/>
    <n v="48.43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m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m/>
    <n v="61.0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m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m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m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m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m/>
    <n v="19.329999999999998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m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m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m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m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m/>
    <n v="59.33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m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m/>
    <n v="30.13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m/>
    <n v="74.62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m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m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m/>
    <n v="46.1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m/>
    <n v="141.47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m/>
    <n v="75.48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m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m/>
    <n v="64.25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m/>
    <n v="64.47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m/>
    <n v="118.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m/>
    <n v="82.54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m/>
    <n v="34.1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m/>
    <n v="42.73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m/>
    <n v="94.49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m/>
    <n v="55.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m/>
    <n v="98.03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m/>
    <n v="92.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m/>
    <n v="38.18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m/>
    <n v="27.1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m/>
    <n v="50.69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m/>
    <n v="38.94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m/>
    <n v="77.64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m/>
    <n v="43.54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m/>
    <n v="31.82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m/>
    <n v="63.18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m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m/>
    <n v="140.86000000000001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m/>
    <n v="76.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m/>
    <n v="99.16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m/>
    <n v="67.8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m/>
    <n v="246.29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m/>
    <n v="189.29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m/>
    <n v="76.67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m/>
    <n v="82.9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m/>
    <n v="62.52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m/>
    <n v="46.07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m/>
    <n v="38.54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m/>
    <n v="53.0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m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m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m/>
    <n v="104.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m/>
    <n v="67.67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m/>
    <n v="95.93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m/>
    <n v="65.1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m/>
    <n v="32.270000000000003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m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m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m/>
    <n v="65.87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m/>
    <n v="36.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m/>
    <n v="44.19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m/>
    <n v="104.0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m/>
    <n v="35.9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m/>
    <n v="127.79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m/>
    <n v="27.7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m/>
    <n v="39.83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m/>
    <n v="52.17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m/>
    <n v="92.04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m/>
    <n v="63.4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m/>
    <n v="135.63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m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m/>
    <n v="70.8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m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m/>
    <n v="42.2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m/>
    <n v="152.41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m/>
    <n v="90.62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m/>
    <n v="201.6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m/>
    <n v="127.93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m/>
    <n v="29.89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m/>
    <n v="367.97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m/>
    <n v="129.16999999999999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m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m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m/>
    <n v="102.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m/>
    <n v="184.36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m/>
    <n v="162.91999999999999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m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m/>
    <n v="603.53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m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m/>
    <n v="97.33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m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m/>
    <n v="859.86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m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m/>
    <n v="30.27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m/>
    <n v="54.67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m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m/>
    <n v="102.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m/>
    <n v="41.59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m/>
    <n v="116.5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m/>
    <n v="45.33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m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m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m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m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m/>
    <n v="51.82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m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m/>
    <n v="379.23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m/>
    <n v="176.36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m/>
    <n v="66.06999999999999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m/>
    <n v="89.6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m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m/>
    <n v="382.39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m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m/>
    <n v="158.36000000000001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m/>
    <n v="40.76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m/>
    <n v="53.57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m/>
    <n v="48.45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m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m/>
    <n v="230.1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m/>
    <n v="59.36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m/>
    <n v="66.7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m/>
    <n v="168.78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m/>
    <n v="59.9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m/>
    <n v="31.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m/>
    <n v="24.42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m/>
    <n v="25.35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m/>
    <n v="71.44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m/>
    <n v="38.549999999999997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m/>
    <n v="68.37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m/>
    <n v="40.21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m/>
    <n v="32.07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m/>
    <n v="28.63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m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m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m/>
    <n v="346.04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m/>
    <n v="81.739999999999995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m/>
    <n v="64.54000000000000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m/>
    <n v="63.4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m/>
    <n v="63.62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m/>
    <n v="83.97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m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m/>
    <n v="107.0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m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m/>
    <n v="201.94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m/>
    <n v="43.06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m/>
    <n v="62.87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m/>
    <n v="55.6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m/>
    <n v="48.71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m/>
    <n v="30.58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m/>
    <n v="73.91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m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m/>
    <n v="73.36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m/>
    <n v="56.4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m/>
    <n v="50.2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m/>
    <n v="68.94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m/>
    <n v="65.91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m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m/>
    <n v="70.06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m/>
    <n v="60.1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m/>
    <n v="21.3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m/>
    <n v="160.79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m/>
    <n v="42.38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m/>
    <n v="27.32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m/>
    <n v="196.83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m/>
    <n v="53.88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m/>
    <n v="47.7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m/>
    <n v="88.19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m/>
    <n v="72.06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m/>
    <n v="74.2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m/>
    <n v="61.7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m/>
    <n v="17.23999999999999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m/>
    <n v="51.72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m/>
    <n v="24.1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m/>
    <n v="62.17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m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m/>
    <n v="6.18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m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m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m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m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m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m/>
    <n v="2.33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m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m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m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m/>
    <n v="88.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m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m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m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m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m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m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m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m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m/>
    <n v="109.0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m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m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m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m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m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m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m/>
    <n v="115.55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m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m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m/>
    <n v="744.5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m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m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m/>
    <n v="36.6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m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m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m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m/>
    <n v="673.33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m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m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m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m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m/>
    <e v="#DIV/0!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m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m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m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m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m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m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m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m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m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m/>
    <n v="48.33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m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m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m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m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m/>
    <n v="44.67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m/>
    <n v="28.94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m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m/>
    <n v="34.869999999999997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m/>
    <n v="52.6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m/>
    <n v="69.59999999999999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m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m/>
    <n v="33.1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m/>
    <n v="149.46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m/>
    <n v="23.17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m/>
    <n v="96.88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m/>
    <n v="103.2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m/>
    <n v="38.46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m/>
    <n v="44.3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m/>
    <n v="64.17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m/>
    <n v="43.3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m/>
    <n v="90.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m/>
    <n v="29.19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m/>
    <n v="30.96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m/>
    <n v="92.16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m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m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m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m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m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m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m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m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m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m/>
    <n v="47.11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m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m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m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m/>
    <n v="40.45000000000000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m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m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m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m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m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m/>
    <n v="46.73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m/>
    <n v="97.73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m/>
    <n v="67.84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m/>
    <n v="56.98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m/>
    <n v="67.16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m/>
    <n v="48.04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m/>
    <n v="38.86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m/>
    <n v="78.18000000000000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m/>
    <n v="97.1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m/>
    <n v="110.39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m/>
    <n v="39.92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m/>
    <n v="75.9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m/>
    <n v="58.38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m/>
    <n v="55.82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m/>
    <n v="151.24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m/>
    <n v="849.67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m/>
    <n v="159.24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m/>
    <n v="39.5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m/>
    <n v="130.53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m/>
    <n v="64.16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m/>
    <n v="111.5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m/>
    <n v="170.45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m/>
    <n v="133.7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m/>
    <n v="95.83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m/>
    <n v="221.79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m/>
    <n v="32.32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m/>
    <n v="98.8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m/>
    <n v="55.22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m/>
    <n v="52.79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m/>
    <n v="135.66999999999999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m/>
    <n v="53.99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m/>
    <n v="56.64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m/>
    <n v="82.32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m/>
    <n v="88.26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m/>
    <n v="84.9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m/>
    <n v="48.15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m/>
    <n v="66.02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m/>
    <n v="96.38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m/>
    <n v="156.16999999999999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m/>
    <n v="95.76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m/>
    <n v="180.4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m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m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m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m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m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m/>
    <n v="26.27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m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m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m/>
    <n v="28.33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m/>
    <n v="14.43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m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m/>
    <n v="132.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m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m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m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m/>
    <n v="56.4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m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m/>
    <n v="11.67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m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m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m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m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m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m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m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m/>
    <n v="108.0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m/>
    <n v="26.92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m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m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m/>
    <n v="47.77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m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m/>
    <n v="41.67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m/>
    <n v="74.33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m/>
    <n v="84.33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m/>
    <n v="65.459999999999994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m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m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m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m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m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m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m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m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m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m/>
    <n v="131.66999999999999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m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m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m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m/>
    <e v="#DIV/0!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m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m/>
    <n v="44.48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m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m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m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m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m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m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m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m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m/>
    <n v="40.78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m/>
    <n v="48.33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m/>
    <n v="46.9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m/>
    <n v="66.69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m/>
    <n v="48.84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m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m/>
    <n v="87.83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m/>
    <n v="70.790000000000006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m/>
    <n v="52.83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m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m/>
    <n v="48.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m/>
    <n v="37.0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m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m/>
    <n v="39.0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m/>
    <n v="66.69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m/>
    <n v="67.13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m/>
    <n v="66.3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m/>
    <n v="64.62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m/>
    <n v="58.37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m/>
    <n v="86.9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m/>
    <n v="66.47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m/>
    <n v="163.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m/>
    <n v="107.9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m/>
    <n v="42.11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m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m/>
    <n v="112.02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m/>
    <n v="74.95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m/>
    <n v="61.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m/>
    <n v="45.88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m/>
    <n v="75.84999999999999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m/>
    <n v="84.2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m/>
    <n v="117.23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m/>
    <n v="86.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m/>
    <n v="172.4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m/>
    <n v="62.8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m/>
    <n v="67.73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m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m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m/>
    <n v="38.89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m/>
    <n v="94.74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m/>
    <n v="39.97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m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m/>
    <n v="42.86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m/>
    <n v="168.5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m/>
    <n v="85.5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m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m/>
    <n v="26.55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m/>
    <n v="113.8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m/>
    <n v="32.0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m/>
    <n v="47.1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m/>
    <n v="88.4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m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m/>
    <n v="64.709999999999994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m/>
    <n v="51.85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m/>
    <n v="38.79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m/>
    <n v="44.65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m/>
    <n v="156.7700000000000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m/>
    <n v="118.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m/>
    <n v="74.150000000000006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m/>
    <n v="12.5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m/>
    <n v="27.8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m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m/>
    <n v="132.4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m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m/>
    <n v="34.380000000000003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m/>
    <n v="44.96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m/>
    <n v="41.04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m/>
    <n v="52.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m/>
    <n v="70.78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m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m/>
    <n v="44.61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m/>
    <n v="26.15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m/>
    <n v="39.18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m/>
    <n v="45.59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m/>
    <n v="89.25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m/>
    <n v="40.42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m/>
    <n v="82.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m/>
    <n v="159.5200000000000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m/>
    <n v="36.24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m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m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m/>
    <n v="74.5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m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m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m/>
    <n v="86.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m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m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m/>
    <n v="80.13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m/>
    <n v="253.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m/>
    <n v="171.43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m/>
    <n v="57.73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m/>
    <n v="264.2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m/>
    <n v="159.33000000000001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m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m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m/>
    <n v="61.0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m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m/>
    <n v="114.82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m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m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m/>
    <n v="65.97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m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m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m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m/>
    <n v="118.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m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m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m/>
    <n v="54.11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m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m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m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m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m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m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m/>
    <n v="115.71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m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m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m/>
    <n v="34.020000000000003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m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m/>
    <n v="11.6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m/>
    <n v="28.1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m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m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m/>
    <n v="216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m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m/>
    <n v="62.22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m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m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m/>
    <n v="122.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m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m/>
    <e v="#DIV/0!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m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m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m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m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m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m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m/>
    <n v="56.67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m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m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m/>
    <e v="#DIV/0!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m/>
    <n v="25.58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m/>
    <n v="63.97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m/>
    <n v="89.9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m/>
    <n v="93.07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m/>
    <n v="89.6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m/>
    <n v="207.62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m/>
    <n v="59.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m/>
    <n v="358.97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m/>
    <n v="94.74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m/>
    <n v="80.65000000000000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m/>
    <n v="168.69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m/>
    <n v="34.6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m/>
    <n v="462.8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m/>
    <n v="104.3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m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m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m/>
    <n v="414.29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m/>
    <n v="42.48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m/>
    <n v="108.78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m/>
    <n v="81.099999999999994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m/>
    <n v="51.67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m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m/>
    <n v="103.6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m/>
    <n v="55.2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m/>
    <n v="72.1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m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m/>
    <n v="58.62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m/>
    <n v="12.4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m/>
    <n v="49.14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m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m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m/>
    <n v="45.16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m/>
    <n v="98.79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m/>
    <n v="88.31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m/>
    <n v="170.63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m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m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m/>
    <n v="66.3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m/>
    <n v="104.89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m/>
    <n v="78.44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m/>
    <n v="59.0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m/>
    <n v="71.34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m/>
    <n v="51.23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m/>
    <n v="60.24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m/>
    <n v="44.94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m/>
    <n v="31.21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m/>
    <n v="63.88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m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m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m/>
    <n v="109.07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m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m/>
    <n v="109.9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m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m/>
    <n v="55.39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m/>
    <n v="133.9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m/>
    <n v="48.72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m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m/>
    <n v="58.97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m/>
    <n v="11.6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m/>
    <n v="83.7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m/>
    <n v="63.65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m/>
    <n v="94.28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m/>
    <n v="71.87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m/>
    <n v="104.85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m/>
    <n v="67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m/>
    <n v="73.88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m/>
    <n v="69.13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m/>
    <n v="120.77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m/>
    <n v="42.22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m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m/>
    <n v="1.54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m/>
    <n v="37.61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m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m/>
    <n v="42.16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m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m/>
    <n v="84.83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m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m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m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m/>
    <n v="213.38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m/>
    <n v="59.16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m/>
    <n v="27.27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m/>
    <n v="24.58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m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m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m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m/>
    <n v="83.89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m/>
    <n v="417.33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m/>
    <n v="75.7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m/>
    <n v="67.39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m/>
    <n v="73.569999999999993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m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m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m/>
    <n v="131.16999999999999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m/>
    <n v="47.27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m/>
    <n v="182.1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m/>
    <n v="61.3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m/>
    <n v="35.770000000000003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m/>
    <n v="45.6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m/>
    <n v="75.38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m/>
    <n v="50.88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m/>
    <n v="119.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m/>
    <n v="92.54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m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m/>
    <n v="52.63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m/>
    <n v="98.9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m/>
    <n v="79.53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m/>
    <n v="134.21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m/>
    <n v="37.630000000000003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m/>
    <n v="51.04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m/>
    <n v="50.0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m/>
    <n v="133.93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m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m/>
    <n v="88.04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m/>
    <n v="70.58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m/>
    <n v="53.29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m/>
    <n v="136.3600000000000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m/>
    <n v="40.549999999999997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m/>
    <n v="70.63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m/>
    <n v="52.6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m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m/>
    <n v="90.94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m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m/>
    <n v="58.0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m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m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m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m/>
    <n v="71.59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m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m/>
    <n v="32.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m/>
    <n v="49.12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m/>
    <n v="16.309999999999999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m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m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m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m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m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m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m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m/>
    <n v="41.83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m/>
    <n v="49.3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m/>
    <n v="41.73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m/>
    <n v="32.72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m/>
    <n v="51.9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m/>
    <n v="50.69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m/>
    <n v="42.2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m/>
    <n v="416.88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m/>
    <n v="46.6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m/>
    <n v="48.45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m/>
    <n v="70.53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m/>
    <n v="87.96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m/>
    <n v="26.2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m/>
    <n v="57.78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m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m/>
    <n v="196.3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m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m/>
    <n v="35.549999999999997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m/>
    <n v="68.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m/>
    <n v="28.57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m/>
    <n v="50.63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m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m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m/>
    <n v="34.1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m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m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m/>
    <n v="215.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m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m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m/>
    <n v="129.97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m/>
    <n v="117.4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m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m/>
    <n v="70.599999999999994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m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m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m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m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m/>
    <n v="2928.93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m/>
    <n v="28.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m/>
    <n v="29.63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m/>
    <n v="40.98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m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m/>
    <n v="36.1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m/>
    <n v="23.15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m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m/>
    <n v="31.83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m/>
    <n v="27.39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m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m/>
    <n v="77.3499999999999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m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m/>
    <n v="48.85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m/>
    <n v="48.2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m/>
    <n v="70.20999999999999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m/>
    <n v="94.05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m/>
    <n v="80.2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m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m/>
    <n v="60.27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m/>
    <n v="38.7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m/>
    <n v="152.5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m/>
    <n v="115.3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m/>
    <n v="35.840000000000003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m/>
    <n v="64.569999999999993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m/>
    <n v="87.44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m/>
    <n v="68.819999999999993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m/>
    <n v="176.2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m/>
    <n v="511.79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m/>
    <n v="160.4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m/>
    <n v="35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m/>
    <n v="188.51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m/>
    <n v="56.2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m/>
    <n v="51.3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m/>
    <n v="127.36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m/>
    <n v="101.8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m/>
    <n v="230.56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m/>
    <n v="842.1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m/>
    <n v="577.28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m/>
    <n v="483.34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m/>
    <n v="76.14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m/>
    <n v="74.1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m/>
    <n v="36.97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m/>
    <n v="2500.9699999999998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m/>
    <n v="67.6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m/>
    <n v="63.05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m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m/>
    <n v="180.75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m/>
    <n v="127.32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m/>
    <n v="136.6399999999999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m/>
    <n v="182.78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m/>
    <n v="279.38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m/>
    <n v="61.3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m/>
    <n v="80.73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m/>
    <n v="272.36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m/>
    <n v="70.849999999999994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m/>
    <n v="247.94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m/>
    <n v="186.8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m/>
    <n v="131.99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m/>
    <n v="29.3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m/>
    <n v="245.02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m/>
    <n v="1323.25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m/>
    <n v="282.66000000000003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m/>
    <n v="91.2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m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m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m/>
    <n v="88.69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m/>
    <n v="453.14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m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m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m/>
    <n v="83.43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m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m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m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m/>
    <n v="46.67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m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m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m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m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m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m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m/>
    <n v="218.33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m/>
    <n v="33.7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m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m/>
    <n v="128.38999999999999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m/>
    <n v="78.83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m/>
    <n v="91.76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m/>
    <n v="331.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m/>
    <n v="194.26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m/>
    <n v="408.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m/>
    <n v="84.46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m/>
    <n v="44.85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m/>
    <n v="383.36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m/>
    <n v="55.28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m/>
    <n v="422.02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m/>
    <n v="64.180000000000007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m/>
    <n v="173.58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m/>
    <n v="88.6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m/>
    <n v="50.2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m/>
    <n v="192.39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m/>
    <n v="73.42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m/>
    <n v="147.68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m/>
    <n v="108.97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m/>
    <n v="23.65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m/>
    <n v="147.94999999999999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m/>
    <n v="385.04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m/>
    <n v="457.39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m/>
    <n v="222.9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m/>
    <n v="220.74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m/>
    <n v="73.5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m/>
    <n v="223.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m/>
    <n v="47.91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m/>
    <n v="96.0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m/>
    <n v="118.6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m/>
    <n v="118.4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m/>
    <n v="143.2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m/>
    <n v="282.7200000000000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m/>
    <n v="593.94000000000005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m/>
    <n v="262.16000000000003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m/>
    <n v="46.58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m/>
    <n v="70.040000000000006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m/>
    <n v="164.9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m/>
    <n v="449.2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m/>
    <n v="27.47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m/>
    <n v="143.979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m/>
    <n v="88.24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m/>
    <n v="36.33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m/>
    <n v="90.1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m/>
    <n v="152.62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m/>
    <n v="55.8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m/>
    <n v="227.85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m/>
    <n v="91.83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m/>
    <n v="80.989999999999995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m/>
    <n v="278.39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m/>
    <n v="43.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m/>
    <n v="326.29000000000002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m/>
    <n v="41.7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m/>
    <n v="64.0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m/>
    <n v="99.46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m/>
    <n v="138.49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m/>
    <n v="45.55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m/>
    <n v="10.5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m/>
    <n v="114.77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m/>
    <n v="36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m/>
    <n v="154.169999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m/>
    <n v="566.39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m/>
    <n v="120.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m/>
    <n v="86.1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m/>
    <n v="51.2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m/>
    <n v="67.260000000000005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m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m/>
    <n v="346.1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m/>
    <n v="244.12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m/>
    <n v="259.25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m/>
    <n v="201.96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m/>
    <n v="226.2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m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m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m/>
    <n v="20.47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m/>
    <n v="116.35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m/>
    <n v="307.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m/>
    <n v="546.6900000000000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m/>
    <n v="47.47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m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m/>
    <n v="72.9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m/>
    <n v="43.7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m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m/>
    <n v="70.650000000000006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m/>
    <n v="89.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m/>
    <n v="115.0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m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m/>
    <n v="46.2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m/>
    <n v="48.55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m/>
    <n v="57.52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m/>
    <n v="88.1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m/>
    <n v="110.49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m/>
    <n v="66.8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m/>
    <n v="58.6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m/>
    <n v="113.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m/>
    <n v="43.57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m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m/>
    <n v="188.13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m/>
    <n v="63.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m/>
    <n v="30.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m/>
    <n v="51.48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m/>
    <n v="35.79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m/>
    <n v="98.8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m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m/>
    <n v="51.3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m/>
    <n v="53.52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m/>
    <n v="37.15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m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m/>
    <n v="106.53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m/>
    <n v="52.8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m/>
    <n v="54.6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m/>
    <n v="27.27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m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m/>
    <n v="35.6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m/>
    <n v="94.03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m/>
    <n v="526.46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m/>
    <n v="50.66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m/>
    <n v="79.180000000000007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m/>
    <n v="91.59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m/>
    <n v="116.96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m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m/>
    <n v="103.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m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m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m/>
    <n v="31.56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m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m/>
    <n v="34.22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m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m/>
    <n v="19.670000000000002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m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m/>
    <n v="8.33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m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m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m/>
    <n v="34.6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m/>
    <n v="21.73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m/>
    <n v="11.92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m/>
    <n v="26.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m/>
    <n v="10.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m/>
    <n v="29.04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m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m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m/>
    <n v="50.08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m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m/>
    <n v="25.29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m/>
    <n v="51.29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m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m/>
    <n v="49.38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m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m/>
    <e v="#DIV/0!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m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m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m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m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m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m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m/>
    <n v="17.989999999999998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m/>
    <n v="370.95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m/>
    <n v="63.5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m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m/>
    <n v="5.31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m/>
    <n v="35.619999999999997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m/>
    <n v="87.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m/>
    <n v="75.11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m/>
    <n v="68.010000000000005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m/>
    <n v="29.62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m/>
    <n v="91.63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m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m/>
    <n v="64.37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m/>
    <n v="21.86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m/>
    <n v="33.3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m/>
    <n v="90.28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m/>
    <n v="76.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m/>
    <n v="59.23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m/>
    <n v="65.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m/>
    <n v="67.3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m/>
    <n v="88.7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m/>
    <n v="65.87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m/>
    <n v="40.35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m/>
    <n v="76.86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m/>
    <n v="68.709999999999994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m/>
    <n v="57.77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m/>
    <n v="44.1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m/>
    <n v="31.5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m/>
    <n v="107.05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m/>
    <n v="149.0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m/>
    <n v="55.96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m/>
    <n v="56.97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m/>
    <n v="44.06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m/>
    <n v="68.63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m/>
    <n v="65.319999999999993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m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m/>
    <n v="40.07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m/>
    <n v="75.650000000000006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m/>
    <n v="61.2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m/>
    <n v="48.13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m/>
    <n v="68.1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m/>
    <n v="65.89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m/>
    <n v="81.650000000000006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m/>
    <n v="52.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m/>
    <n v="41.23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m/>
    <n v="15.04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m/>
    <n v="39.07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m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m/>
    <n v="27.3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m/>
    <n v="42.22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m/>
    <n v="33.2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m/>
    <n v="285.70999999999998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m/>
    <n v="42.33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m/>
    <n v="50.27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m/>
    <n v="61.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m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m/>
    <n v="55.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m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m/>
    <n v="73.13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m/>
    <n v="26.06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m/>
    <n v="22.64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m/>
    <n v="47.22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m/>
    <n v="32.3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m/>
    <n v="53.4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m/>
    <n v="51.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m/>
    <n v="37.200000000000003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m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m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m/>
    <n v="82.15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m/>
    <n v="164.8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m/>
    <n v="60.8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m/>
    <n v="67.97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m/>
    <n v="81.5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m/>
    <n v="25.4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m/>
    <n v="21.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m/>
    <n v="27.2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m/>
    <n v="25.09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m/>
    <n v="21.23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m/>
    <n v="41.6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m/>
    <n v="135.59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m/>
    <n v="22.1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m/>
    <n v="64.63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m/>
    <n v="69.569999999999993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m/>
    <n v="75.13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m/>
    <n v="140.97999999999999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m/>
    <n v="49.4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m/>
    <n v="53.87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m/>
    <n v="4.57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m/>
    <n v="65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m/>
    <n v="53.48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m/>
    <n v="43.91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m/>
    <n v="50.85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m/>
    <n v="58.63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m/>
    <n v="32.8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m/>
    <n v="426.93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m/>
    <n v="23.8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m/>
    <n v="98.4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m/>
    <n v="107.32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m/>
    <n v="11.67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m/>
    <n v="41.7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m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m/>
    <n v="94.1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m/>
    <n v="15.7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m/>
    <n v="90.64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m/>
    <n v="97.3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m/>
    <n v="37.119999999999997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m/>
    <n v="28.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m/>
    <n v="144.43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m/>
    <n v="24.27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m/>
    <n v="35.119999999999997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m/>
    <n v="24.76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m/>
    <n v="188.3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m/>
    <n v="148.0800000000000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m/>
    <n v="49.93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m/>
    <n v="107.8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m/>
    <n v="42.6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m/>
    <n v="14.3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m/>
    <n v="37.479999999999997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m/>
    <n v="30.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m/>
    <n v="33.549999999999997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m/>
    <n v="64.75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m/>
    <n v="57.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m/>
    <n v="53.08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m/>
    <n v="48.06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m/>
    <n v="82.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m/>
    <n v="50.45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m/>
    <n v="115.8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m/>
    <n v="63.0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m/>
    <n v="108.0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m/>
    <n v="46.09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m/>
    <n v="107.2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m/>
    <n v="50.9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m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m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m/>
    <n v="53.83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m/>
    <n v="100.47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m/>
    <n v="46.63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m/>
    <n v="34.07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m/>
    <n v="65.20999999999999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m/>
    <n v="44.2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m/>
    <n v="71.9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m/>
    <n v="52.95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m/>
    <n v="109.45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m/>
    <n v="75.040000000000006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m/>
    <n v="115.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m/>
    <n v="31.6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m/>
    <n v="46.18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m/>
    <n v="68.48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m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m/>
    <n v="109.1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m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m/>
    <n v="27.9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m/>
    <n v="82.5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m/>
    <n v="59.8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m/>
    <n v="64.819999999999993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m/>
    <n v="90.1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m/>
    <n v="40.96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m/>
    <n v="56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m/>
    <n v="37.67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m/>
    <n v="40.08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m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m/>
    <n v="18.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m/>
    <n v="37.130000000000003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m/>
    <n v="41.96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m/>
    <n v="61.0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m/>
    <n v="64.5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m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m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m/>
    <n v="25.4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m/>
    <n v="11.4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m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m/>
    <n v="54.88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m/>
    <n v="47.38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m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m/>
    <n v="219.9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m/>
    <n v="40.799999999999997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m/>
    <n v="75.5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m/>
    <n v="13.54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m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m/>
    <n v="115.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m/>
    <n v="48.1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m/>
    <n v="74.180000000000007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m/>
    <n v="123.3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m/>
    <n v="66.62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m/>
    <n v="104.99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m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m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m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m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m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m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m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m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m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m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m/>
    <n v="15.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m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m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m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m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m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m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m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m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m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m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m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m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m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m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m/>
    <n v="97.41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m/>
    <n v="47.86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m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m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m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m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m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m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m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m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m/>
    <n v="81.58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m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m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m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m/>
    <n v="18.329999999999998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m/>
    <n v="224.43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m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m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m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m/>
    <n v="112.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m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m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m/>
    <n v="57.88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m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m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m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m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m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m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m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m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m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m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m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m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m/>
    <n v="22.33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m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m/>
    <n v="16.829999999999998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m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m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m/>
    <n v="84.06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m/>
    <n v="168.39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m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m/>
    <n v="76.6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m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m/>
    <n v="50.33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m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m/>
    <n v="8.33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m/>
    <n v="35.38000000000000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m/>
    <n v="55.83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m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m/>
    <e v="#DIV/0!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m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m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m/>
    <n v="69.47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m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m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m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m/>
    <n v="34.44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m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m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m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m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m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m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m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m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m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m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m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m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m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m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m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m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m/>
    <n v="74.2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m/>
    <n v="81.25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m/>
    <n v="130.22999999999999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m/>
    <n v="53.4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m/>
    <n v="75.1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m/>
    <n v="75.67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m/>
    <n v="31.69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m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m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m/>
    <n v="149.3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m/>
    <n v="62.07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m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m/>
    <n v="69.2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m/>
    <n v="271.5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m/>
    <n v="34.13000000000000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m/>
    <n v="40.4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m/>
    <n v="189.7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m/>
    <n v="68.8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m/>
    <n v="108.78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m/>
    <n v="125.9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m/>
    <n v="90.52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m/>
    <n v="28.88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m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m/>
    <n v="51.67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m/>
    <n v="26.27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m/>
    <n v="48.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m/>
    <n v="27.56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m/>
    <n v="36.97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m/>
    <n v="29.02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m/>
    <n v="28.66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m/>
    <n v="37.65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m/>
    <n v="97.9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m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m/>
    <n v="131.5800000000000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m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m/>
    <n v="61.1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m/>
    <n v="31.3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m/>
    <n v="129.11000000000001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m/>
    <n v="25.02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m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m/>
    <n v="47.5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m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m/>
    <n v="65.8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m/>
    <n v="46.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m/>
    <n v="50.3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m/>
    <n v="26.57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m/>
    <n v="39.49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m/>
    <n v="49.2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m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m/>
    <n v="37.9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m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m/>
    <n v="27.78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m/>
    <n v="99.38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m/>
    <n v="38.85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m/>
    <n v="45.55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m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m/>
    <n v="80.55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m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m/>
    <n v="47.68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m/>
    <n v="23.45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m/>
    <n v="40.1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m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m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m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m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m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m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m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m/>
    <n v="35.71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m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m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m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m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m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m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m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m/>
    <n v="53.55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m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m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m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m/>
    <n v="103.68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m/>
    <n v="185.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m/>
    <n v="54.15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m/>
    <n v="177.2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m/>
    <n v="100.33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m/>
    <n v="136.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m/>
    <n v="57.54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m/>
    <n v="52.96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m/>
    <n v="82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m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m/>
    <n v="74.069999999999993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m/>
    <n v="84.08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m/>
    <n v="61.03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m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m/>
    <n v="266.08999999999997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m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m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m/>
    <n v="109.96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m/>
    <n v="169.92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m/>
    <n v="95.74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m/>
    <n v="59.4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m/>
    <n v="55.77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m/>
    <n v="30.0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m/>
    <n v="88.44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m/>
    <n v="64.03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m/>
    <n v="60.1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m/>
    <n v="49.1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m/>
    <n v="165.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m/>
    <n v="43.62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m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m/>
    <n v="67.42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m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m/>
    <n v="38.88000000000000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m/>
    <n v="54.99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m/>
    <n v="61.34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m/>
    <n v="23.12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m/>
    <n v="29.6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m/>
    <n v="75.6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m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m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m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m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m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m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m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m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m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m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m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m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m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m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m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m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m/>
    <e v="#DIV/0!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m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m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m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m/>
    <n v="23.08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m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m/>
    <n v="48.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m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m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m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m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m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m/>
    <n v="202.83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m/>
    <n v="29.13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m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m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m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m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m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m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m/>
    <n v="96.05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m/>
    <n v="305.7799999999999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m/>
    <n v="12.14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m/>
    <n v="83.57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m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m/>
    <n v="115.5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m/>
    <n v="21.9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m/>
    <n v="80.02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m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m/>
    <n v="64.93000000000000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m/>
    <n v="60.97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m/>
    <n v="31.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m/>
    <n v="81.95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m/>
    <n v="58.9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m/>
    <n v="157.29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m/>
    <n v="55.7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m/>
    <n v="83.8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m/>
    <n v="58.42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m/>
    <n v="270.57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m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m/>
    <n v="47.18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m/>
    <n v="120.3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m/>
    <n v="27.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m/>
    <n v="205.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m/>
    <n v="35.54999999999999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m/>
    <n v="74.64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m/>
    <n v="47.0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m/>
    <n v="26.59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m/>
    <n v="36.770000000000003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m/>
    <n v="31.82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m/>
    <n v="27.5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m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m/>
    <n v="21.56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m/>
    <n v="44.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m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m/>
    <n v="38.99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m/>
    <n v="80.19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m/>
    <n v="34.9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m/>
    <n v="89.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m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m/>
    <n v="136.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m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m/>
    <n v="31.9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m/>
    <n v="25.2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m/>
    <n v="10.039999999999999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m/>
    <n v="45.94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m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m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m/>
    <n v="223.58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m/>
    <n v="39.479999999999997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m/>
    <n v="91.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m/>
    <n v="78.6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m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m/>
    <n v="17.670000000000002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m/>
    <n v="41.33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m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m/>
    <n v="307.8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m/>
    <n v="80.45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m/>
    <n v="83.94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m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m/>
    <n v="112.8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m/>
    <n v="95.2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m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m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m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m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m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m/>
    <n v="373.56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m/>
    <n v="174.0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m/>
    <n v="93.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m/>
    <n v="77.33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m/>
    <n v="92.22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m/>
    <n v="60.96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m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m/>
    <n v="41.5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m/>
    <n v="33.76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m/>
    <n v="70.62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m/>
    <n v="167.15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m/>
    <n v="128.62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m/>
    <n v="65.41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m/>
    <n v="117.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m/>
    <n v="126.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m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m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m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m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m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m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m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m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m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m/>
    <e v="#DIV/0!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m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m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m/>
    <n v="72.760000000000005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m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m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m/>
    <n v="13.33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m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m/>
    <n v="23.67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m/>
    <n v="89.2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m/>
    <n v="116.56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m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m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m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m/>
    <n v="34.130000000000003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m/>
    <n v="132.35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m/>
    <n v="922.2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m/>
    <n v="163.57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m/>
    <n v="217.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m/>
    <n v="149.44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m/>
    <n v="71.239999999999995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m/>
    <n v="44.46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m/>
    <n v="164.94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m/>
    <n v="84.87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m/>
    <n v="53.9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m/>
    <n v="50.5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m/>
    <n v="108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m/>
    <n v="95.37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m/>
    <n v="57.63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m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m/>
    <n v="92.3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m/>
    <n v="125.9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m/>
    <n v="94.64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m/>
    <n v="170.7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m/>
    <n v="40.7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m/>
    <n v="68.25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m/>
    <n v="95.49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m/>
    <n v="7.19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m/>
    <n v="511.6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m/>
    <n v="261.75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m/>
    <n v="69.760000000000005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m/>
    <n v="77.23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m/>
    <n v="340.5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m/>
    <n v="67.42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m/>
    <n v="845.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m/>
    <n v="97.19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m/>
    <n v="451.84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m/>
    <n v="138.66999999999999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m/>
    <n v="21.64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m/>
    <n v="169.52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m/>
    <n v="161.88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m/>
    <n v="493.1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m/>
    <n v="22.1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m/>
    <n v="18.23999999999999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m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m/>
    <n v="40.61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m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m/>
    <n v="37.95000000000000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m/>
    <n v="35.729999999999997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m/>
    <n v="42.16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m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m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m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m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m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m/>
    <n v="39.2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m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m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m/>
    <n v="17.329999999999998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m/>
    <n v="31.76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m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m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m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m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m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m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m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m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m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m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m/>
    <n v="11.33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m/>
    <n v="29.47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m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m/>
    <n v="63.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m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m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m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m/>
    <n v="43.85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m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m/>
    <n v="45.97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m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m/>
    <n v="93.67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m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m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m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m/>
    <n v="66.67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m/>
    <n v="18.77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m/>
    <n v="66.11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m/>
    <n v="36.86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m/>
    <n v="39.8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m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m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m/>
    <n v="126.4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m/>
    <n v="47.88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m/>
    <n v="73.209999999999994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m/>
    <n v="89.67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m/>
    <n v="151.4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m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m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m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m/>
    <n v="87.3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m/>
    <n v="36.47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m/>
    <n v="44.8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m/>
    <n v="42.9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m/>
    <n v="51.23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m/>
    <n v="33.94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m/>
    <n v="90.74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m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m/>
    <n v="24.44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m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m/>
    <n v="67.73999999999999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m/>
    <n v="65.38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m/>
    <n v="121.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m/>
    <n v="47.46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m/>
    <n v="92.84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m/>
    <n v="68.25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m/>
    <n v="37.2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m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m/>
    <n v="43.2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m/>
    <n v="25.13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m/>
    <n v="23.64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m/>
    <n v="103.95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m/>
    <n v="50.38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m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m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m/>
    <n v="63.83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m/>
    <n v="8.86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m/>
    <n v="50.67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m/>
    <n v="60.78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m/>
    <n v="113.42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m/>
    <n v="104.57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m/>
    <n v="98.3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m/>
    <n v="35.04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m/>
    <n v="272.73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m/>
    <n v="63.85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m/>
    <n v="30.19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m/>
    <n v="83.5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m/>
    <n v="64.760000000000005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m/>
    <n v="20.1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m/>
    <n v="44.09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m/>
    <n v="40.47999999999999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m/>
    <n v="44.54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m/>
    <n v="125.8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m/>
    <n v="19.7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m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m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m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m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m/>
    <n v="60.67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m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m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m/>
    <n v="23.33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m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m/>
    <n v="23.92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m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m/>
    <n v="15.83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m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m/>
    <n v="29.79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m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m/>
    <n v="24.33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m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m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m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m/>
    <n v="29.56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m/>
    <n v="26.67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m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m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m/>
    <n v="13.33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m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m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m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m/>
    <n v="105.03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m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m/>
    <n v="83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m/>
    <n v="35.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m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m/>
    <n v="119.13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m/>
    <n v="90.33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m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m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m/>
    <n v="108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m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m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m/>
    <n v="96.55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m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m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m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m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m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m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m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m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m/>
    <n v="81.56999999999999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m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m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m/>
    <n v="29.4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m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m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m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m/>
    <n v="52.08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m/>
    <n v="183.33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m/>
    <n v="26.33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m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m/>
    <n v="486.43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m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m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m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m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m/>
    <n v="36.590000000000003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m/>
    <n v="80.709999999999994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m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m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m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m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m/>
    <n v="46.93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m/>
    <n v="78.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m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m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m/>
    <n v="203.67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m/>
    <n v="20.71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m/>
    <n v="48.5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m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m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m/>
    <n v="51.62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m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m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m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m/>
    <n v="175.5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m/>
    <n v="231.66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m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m/>
    <n v="112.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m/>
    <n v="41.67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m/>
    <n v="255.17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m/>
    <n v="162.7700000000000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m/>
    <n v="88.33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m/>
    <n v="85.74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m/>
    <n v="47.57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m/>
    <n v="72.97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m/>
    <n v="90.54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m/>
    <n v="37.65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m/>
    <n v="36.36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m/>
    <n v="126.72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m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m/>
    <n v="81.239999999999995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m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m/>
    <n v="202.23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m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m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m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m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m/>
    <n v="82.46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m/>
    <n v="2.67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m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m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m/>
    <n v="18.899999999999999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m/>
    <n v="200.63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m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m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m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m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m/>
    <n v="93.3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m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m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m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m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m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m/>
    <n v="109.03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m/>
    <n v="25.69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m/>
    <n v="41.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m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m/>
    <n v="80.2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m/>
    <n v="78.94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m/>
    <n v="95.59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m/>
    <n v="69.89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m/>
    <n v="74.53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m/>
    <n v="123.94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m/>
    <n v="264.85000000000002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m/>
    <n v="58.62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m/>
    <n v="70.88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m/>
    <n v="8.57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m/>
    <n v="113.57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m/>
    <n v="60.69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m/>
    <n v="110.22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m/>
    <n v="136.4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m/>
    <n v="53.16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m/>
    <n v="86.4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m/>
    <n v="155.2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m/>
    <n v="115.0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m/>
    <n v="109.59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m/>
    <n v="45.2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m/>
    <n v="104.15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m/>
    <n v="35.71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m/>
    <n v="97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m/>
    <n v="370.37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m/>
    <n v="94.4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m/>
    <n v="48.98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m/>
    <n v="45.59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m/>
    <n v="23.2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m/>
    <n v="63.23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m/>
    <n v="153.5200000000000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m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m/>
    <n v="118.9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m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m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m/>
    <n v="131.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m/>
    <n v="73.03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m/>
    <n v="178.53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m/>
    <n v="162.9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m/>
    <n v="108.24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m/>
    <n v="88.87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m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m/>
    <n v="116.7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m/>
    <n v="233.9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m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m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m/>
    <n v="85.1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m/>
    <n v="146.69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m/>
    <n v="50.76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m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m/>
    <n v="242.2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m/>
    <n v="146.44999999999999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m/>
    <n v="103.1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m/>
    <n v="80.459999999999994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m/>
    <n v="234.67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m/>
    <n v="50.69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m/>
    <n v="162.7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m/>
    <n v="120.1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m/>
    <n v="67.7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m/>
    <n v="52.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m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m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m/>
    <n v="84.8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m/>
    <n v="94.5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m/>
    <n v="45.54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m/>
    <n v="51.72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m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m/>
    <n v="191.13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m/>
    <n v="89.31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m/>
    <n v="88.59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m/>
    <n v="96.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m/>
    <n v="33.3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m/>
    <n v="37.22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m/>
    <n v="92.13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m/>
    <n v="76.790000000000006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m/>
    <n v="96.53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m/>
    <n v="51.89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m/>
    <n v="128.9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m/>
    <n v="84.1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m/>
    <n v="82.94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m/>
    <n v="259.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m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m/>
    <n v="177.02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m/>
    <n v="74.069999999999993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m/>
    <n v="70.67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m/>
    <n v="23.6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m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m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m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m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m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m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m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m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m/>
    <n v="55.83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m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m/>
    <n v="99.76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m/>
    <n v="25.52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m/>
    <n v="117.65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m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m/>
    <n v="2796.6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m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m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m/>
    <n v="20.14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m/>
    <n v="20.8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m/>
    <n v="61.31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m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m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m/>
    <n v="7.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m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m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m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m/>
    <n v="23.67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m/>
    <n v="415.7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m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m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m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m/>
    <n v="18.670000000000002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m/>
    <n v="78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m/>
    <n v="67.7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m/>
    <n v="16.670000000000002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m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m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m/>
    <n v="130.0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m/>
    <n v="1270.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m/>
    <n v="88.44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m/>
    <n v="56.34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m/>
    <n v="53.53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m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m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m/>
    <n v="56.79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m/>
    <n v="40.83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m/>
    <n v="65.11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m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m/>
    <n v="140.54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m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m/>
    <n v="69.53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m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m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m/>
    <n v="79.8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m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m/>
    <n v="272.5899999999999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m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m/>
    <n v="58.1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m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m/>
    <n v="70.1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m/>
    <n v="57.89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m/>
    <n v="125.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m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m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m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m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m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m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m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m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m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m/>
    <n v="244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m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m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m/>
    <n v="61.1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m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m/>
    <n v="139.24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m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m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m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m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m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m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m/>
    <n v="23.14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m/>
    <n v="29.05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m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m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m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m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m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m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m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m/>
    <n v="251.33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m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m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m/>
    <n v="110.35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m/>
    <n v="41.42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m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m/>
    <n v="33.99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m/>
    <n v="103.35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m/>
    <n v="34.79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m/>
    <n v="41.77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m/>
    <n v="64.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m/>
    <n v="31.2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m/>
    <n v="62.92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m/>
    <n v="98.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m/>
    <n v="82.61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m/>
    <n v="38.5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m/>
    <n v="80.1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m/>
    <n v="28.4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m/>
    <n v="80.73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m/>
    <n v="200.69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m/>
    <n v="37.590000000000003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m/>
    <n v="58.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m/>
    <n v="60.3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m/>
    <n v="63.3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m/>
    <n v="50.9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m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m/>
    <n v="31.62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m/>
    <n v="65.099999999999994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m/>
    <n v="79.3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m/>
    <n v="139.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m/>
    <n v="131.9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m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m/>
    <n v="39.6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m/>
    <n v="57.5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m/>
    <n v="33.03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m/>
    <n v="77.34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m/>
    <n v="31.9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m/>
    <n v="36.33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m/>
    <n v="46.77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m/>
    <n v="40.07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m/>
    <n v="100.2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m/>
    <n v="41.67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m/>
    <n v="46.7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m/>
    <n v="71.489999999999995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m/>
    <n v="14.44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m/>
    <n v="356.84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m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m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m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m/>
    <n v="24.46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m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m/>
    <n v="53.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m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m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m/>
    <n v="36.67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m/>
    <n v="49.21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m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m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m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m/>
    <n v="41.67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m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m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m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m/>
    <n v="70.83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m/>
    <n v="63.1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m/>
    <n v="50.1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m/>
    <n v="62.88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m/>
    <n v="85.53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m/>
    <n v="53.72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m/>
    <n v="127.8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m/>
    <n v="106.57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m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m/>
    <n v="57.17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m/>
    <n v="50.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m/>
    <n v="66.5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m/>
    <n v="168.25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m/>
    <n v="256.37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m/>
    <n v="36.6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m/>
    <n v="37.14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m/>
    <n v="45.88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m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m/>
    <n v="52.4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m/>
    <n v="59.52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m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m/>
    <n v="193.62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m/>
    <n v="106.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m/>
    <n v="77.22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m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m/>
    <n v="50.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m/>
    <n v="97.38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m/>
    <n v="34.92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m/>
    <n v="85.53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m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m/>
    <n v="131.1399999999999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m/>
    <n v="39.8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m/>
    <n v="59.7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m/>
    <n v="88.74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m/>
    <n v="58.69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m/>
    <n v="69.56999999999999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m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m/>
    <n v="23.87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m/>
    <n v="81.13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m/>
    <n v="57.63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m/>
    <n v="46.43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m/>
    <n v="60.48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m/>
    <n v="65.58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m/>
    <n v="119.19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m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m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m/>
    <n v="177.09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m/>
    <n v="70.77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m/>
    <n v="29.17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m/>
    <n v="72.760000000000005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m/>
    <n v="51.85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m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m/>
    <n v="251.74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m/>
    <n v="74.81999999999999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m/>
    <n v="67.650000000000006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m/>
    <n v="93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m/>
    <n v="41.24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m/>
    <n v="52.55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m/>
    <n v="70.290000000000006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m/>
    <n v="48.33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m/>
    <n v="53.1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m/>
    <n v="60.9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m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m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m/>
    <n v="38.24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m/>
    <n v="106.5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m/>
    <n v="204.5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m/>
    <n v="54.9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m/>
    <n v="150.41999999999999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m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m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m/>
    <n v="76.03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m/>
    <n v="105.2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m/>
    <n v="68.67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m/>
    <n v="129.3600000000000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m/>
    <n v="134.2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m/>
    <n v="17.829999999999998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m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m/>
    <n v="69.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m/>
    <n v="125.12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m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m/>
    <n v="48.44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m/>
    <n v="26.6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m/>
    <n v="33.67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m/>
    <n v="40.7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m/>
    <n v="19.27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m/>
    <n v="84.29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m/>
    <n v="29.58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m/>
    <n v="26.6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m/>
    <n v="45.98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m/>
    <n v="125.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m/>
    <n v="141.29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m/>
    <n v="55.3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m/>
    <n v="46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m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m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m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m/>
    <n v="89.5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m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m/>
    <n v="48.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m/>
    <n v="53.34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m/>
    <n v="75.09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m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m/>
    <n v="209.84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m/>
    <n v="61.02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m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m/>
    <n v="80.0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m/>
    <n v="29.07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m/>
    <n v="49.44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m/>
    <n v="93.98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m/>
    <n v="61.94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m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m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m/>
    <n v="66.4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m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m/>
    <n v="145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m/>
    <n v="25.69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m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m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m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m/>
    <n v="24.55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m/>
    <n v="292.7799999999999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m/>
    <n v="44.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m/>
    <n v="23.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m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m/>
    <n v="72.29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m/>
    <n v="32.97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m/>
    <n v="116.65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m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m/>
    <n v="27.78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m/>
    <n v="81.03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m/>
    <n v="136.8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m/>
    <n v="177.62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m/>
    <n v="109.0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m/>
    <n v="119.6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m/>
    <n v="78.20999999999999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m/>
    <n v="52.17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m/>
    <n v="114.1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m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m/>
    <n v="91.67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m/>
    <n v="108.5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m/>
    <n v="69.81999999999999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m/>
    <n v="109.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m/>
    <n v="71.67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m/>
    <n v="93.6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m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m/>
    <n v="35.79999999999999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m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m/>
    <n v="147.3300000000000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m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m/>
    <n v="96.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m/>
    <n v="63.57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m/>
    <n v="184.78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m/>
    <n v="126.72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m/>
    <n v="83.43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m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m/>
    <n v="302.3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m/>
    <n v="44.14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m/>
    <n v="866.6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m/>
    <n v="61.3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m/>
    <n v="29.6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m/>
    <n v="45.48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m/>
    <n v="96.2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m/>
    <n v="67.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m/>
    <n v="30.78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m/>
    <n v="38.3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m/>
    <n v="66.83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m/>
    <n v="71.7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m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m/>
    <n v="421.1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m/>
    <n v="104.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m/>
    <n v="28.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m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m/>
    <n v="111.89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m/>
    <n v="85.2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m/>
    <n v="76.65000000000000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m/>
    <n v="65.17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m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m/>
    <n v="133.3300000000000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m/>
    <n v="51.2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m/>
    <n v="100.17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m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m/>
    <n v="184.68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m/>
    <n v="69.81999999999999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m/>
    <n v="61.94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m/>
    <n v="41.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m/>
    <n v="36.07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m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m/>
    <n v="24.2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m/>
    <n v="55.89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m/>
    <n v="11.67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m/>
    <n v="68.349999999999994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m/>
    <n v="27.0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m/>
    <n v="118.1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m/>
    <n v="44.7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m/>
    <n v="99.79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m/>
    <n v="117.65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m/>
    <n v="203.33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m/>
    <n v="28.32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m/>
    <n v="110.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m/>
    <n v="31.9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m/>
    <n v="58.6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m/>
    <n v="29.4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m/>
    <n v="81.38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m/>
    <n v="199.17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m/>
    <n v="115.38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m/>
    <n v="46.43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m/>
    <n v="70.56999999999999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m/>
    <n v="22.22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m/>
    <n v="159.4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m/>
    <n v="37.78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m/>
    <n v="72.05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m/>
    <n v="63.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m/>
    <n v="28.4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m/>
    <n v="103.2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m/>
    <n v="71.15000000000000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m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m/>
    <n v="81.78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m/>
    <n v="297.02999999999997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m/>
    <n v="46.6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m/>
    <n v="51.72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m/>
    <n v="40.29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m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m/>
    <n v="30.15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m/>
    <n v="95.24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m/>
    <n v="52.21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m/>
    <n v="134.15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m/>
    <n v="62.8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m/>
    <n v="58.95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m/>
    <n v="143.1100000000000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m/>
    <n v="84.17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m/>
    <n v="186.07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m/>
    <n v="89.79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m/>
    <n v="64.1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m/>
    <n v="59.6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m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m/>
    <n v="41.22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m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m/>
    <n v="64.52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m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m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m/>
    <n v="51.22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m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m/>
    <n v="19.489999999999998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m/>
    <n v="41.13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m/>
    <n v="41.4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m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m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m/>
    <n v="145.87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m/>
    <n v="358.69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m/>
    <n v="50.98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m/>
    <n v="45.04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m/>
    <n v="17.53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m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m/>
    <n v="57.92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m/>
    <n v="29.7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m/>
    <n v="90.68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m/>
    <n v="55.0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m/>
    <n v="57.22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m/>
    <n v="72.95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m/>
    <n v="64.47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m/>
    <n v="716.35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m/>
    <n v="50.4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m/>
    <n v="41.67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m/>
    <n v="35.77000000000000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m/>
    <n v="88.74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m/>
    <n v="148.47999999999999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m/>
    <n v="51.79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m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m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m/>
    <n v="53.23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m/>
    <n v="39.6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m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m/>
    <n v="164.62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m/>
    <n v="125.05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m/>
    <n v="51.88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m/>
    <n v="40.29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m/>
    <n v="64.9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m/>
    <n v="55.33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m/>
    <n v="83.14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m/>
    <n v="38.7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m/>
    <n v="125.38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m/>
    <n v="78.260000000000005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m/>
    <n v="47.2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m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m/>
    <n v="114.2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m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m/>
    <n v="30.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m/>
    <n v="74.20999999999999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m/>
    <n v="47.8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m/>
    <n v="34.409999999999997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m/>
    <n v="40.24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m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m/>
    <n v="25.3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m/>
    <n v="35.950000000000003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m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m/>
    <n v="70.76000000000000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m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m/>
    <n v="66.510000000000005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m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m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m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m/>
    <n v="96.67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m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m/>
    <n v="79.89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m/>
    <n v="58.8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m/>
    <n v="75.34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m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m/>
    <n v="66.959999999999994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m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m/>
    <n v="307.69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m/>
    <n v="50.02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m/>
    <n v="72.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m/>
    <n v="95.95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m/>
    <n v="45.62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m/>
    <n v="41.03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m/>
    <n v="56.8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m/>
    <n v="137.24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m/>
    <n v="75.70999999999999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m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m/>
    <n v="81.56999999999999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m/>
    <n v="45.1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m/>
    <n v="36.67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m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m/>
    <n v="49.2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m/>
    <n v="42.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m/>
    <n v="78.88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m/>
    <n v="38.28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m/>
    <n v="44.85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m/>
    <n v="13.5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m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m/>
    <n v="30.95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m/>
    <n v="55.23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m/>
    <n v="46.13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m/>
    <n v="39.380000000000003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m/>
    <n v="66.15000000000000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m/>
    <n v="54.14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m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m/>
    <n v="31.38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m/>
    <n v="59.2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m/>
    <n v="119.18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m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m/>
    <n v="24.2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m/>
    <n v="40.94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m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m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m/>
    <n v="56.2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m/>
    <n v="107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m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m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m/>
    <n v="179.2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m/>
    <n v="22.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m/>
    <n v="43.13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m/>
    <n v="46.8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m/>
    <n v="47.4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m/>
    <n v="15.13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m/>
    <n v="21.1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m/>
    <n v="59.12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m/>
    <n v="97.92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m/>
    <n v="55.13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m/>
    <n v="26.5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m/>
    <n v="58.42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m/>
    <n v="122.54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m/>
    <n v="87.9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m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m/>
    <n v="55.56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m/>
    <n v="39.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m/>
    <n v="136.78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m/>
    <n v="99.34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m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m/>
    <n v="28.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m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m/>
    <n v="35.71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m/>
    <n v="37.9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m/>
    <n v="33.33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m/>
    <n v="58.57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m/>
    <n v="135.6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m/>
    <n v="30.94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m/>
    <n v="176.09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m/>
    <n v="151.97999999999999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m/>
    <n v="22.6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m/>
    <n v="18.27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m/>
    <n v="82.2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m/>
    <n v="68.53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m/>
    <n v="68.0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m/>
    <n v="72.70999999999999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m/>
    <n v="77.19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m/>
    <n v="55.97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m/>
    <n v="49.6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m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m/>
    <n v="77.73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m/>
    <n v="40.7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m/>
    <n v="59.41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m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m/>
    <n v="39.38000000000000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m/>
    <n v="81.67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m/>
    <n v="44.9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m/>
    <n v="49.0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m/>
    <n v="30.67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m/>
    <n v="61.06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m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m/>
    <n v="29.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m/>
    <n v="143.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m/>
    <n v="52.35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m/>
    <n v="66.67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m/>
    <n v="126.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m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m/>
    <n v="35.49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m/>
    <n v="37.08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m/>
    <n v="69.3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m/>
    <n v="17.25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m/>
    <n v="36.07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m/>
    <n v="66.47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m/>
    <n v="56.07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m/>
    <n v="47.03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m/>
    <n v="47.67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m/>
    <n v="88.24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m/>
    <n v="80.7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m/>
    <n v="39.4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m/>
    <n v="84.8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m/>
    <n v="68.9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m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m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m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m/>
    <n v="147.8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m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m/>
    <n v="56.84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m/>
    <n v="176.94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m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m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m/>
    <n v="66.14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m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m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m/>
    <n v="18.329999999999998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m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m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m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m/>
    <n v="68.42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m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m/>
    <n v="60.13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m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m/>
    <n v="550.04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m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m/>
    <n v="29.4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m/>
    <n v="57.78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m/>
    <n v="44.2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m/>
    <n v="60.9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m/>
    <n v="68.8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m/>
    <n v="73.5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m/>
    <n v="115.02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m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m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m/>
    <n v="235.4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m/>
    <n v="11.3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m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m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m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m/>
    <n v="46.05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m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m/>
    <n v="31.58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m/>
    <n v="53.3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m/>
    <n v="36.9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m/>
    <n v="81.29000000000000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m/>
    <n v="20.079999999999998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m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m/>
    <n v="53.44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m/>
    <n v="39.869999999999997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m/>
    <n v="145.1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m/>
    <n v="23.33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m/>
    <n v="64.38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m/>
    <n v="62.0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m/>
    <n v="66.13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m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m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m/>
    <n v="62.17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m/>
    <n v="62.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m/>
    <n v="58.7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m/>
    <n v="45.35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m/>
    <n v="41.94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m/>
    <n v="59.1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m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m/>
    <n v="83.97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m/>
    <n v="57.26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m/>
    <n v="58.0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m/>
    <n v="186.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m/>
    <n v="74.12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m/>
    <n v="30.7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m/>
    <n v="62.67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m/>
    <n v="121.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m/>
    <n v="39.74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m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m/>
    <n v="40.630000000000003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m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m/>
    <n v="33.67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m/>
    <n v="38.590000000000003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m/>
    <n v="155.94999999999999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m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m/>
    <n v="15.15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m/>
    <n v="83.5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m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m/>
    <n v="80.87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m/>
    <n v="53.85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m/>
    <n v="30.93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m/>
    <n v="67.959999999999994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m/>
    <n v="27.14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m/>
    <n v="110.87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m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m/>
    <n v="105.52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m/>
    <n v="132.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m/>
    <n v="51.92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m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m/>
    <n v="26.02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m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m/>
    <n v="86.23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m/>
    <n v="114.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m/>
    <n v="47.66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m/>
    <n v="72.89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m/>
    <n v="49.55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m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m/>
    <n v="62.5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m/>
    <n v="61.0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m/>
    <n v="60.0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m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m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m/>
    <n v="51.67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m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m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m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m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m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m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m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m/>
    <n v="100.63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m/>
    <n v="25.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m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m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m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m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m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m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m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m/>
    <n v="99.54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m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m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m/>
    <n v="120.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m/>
    <n v="37.67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m/>
    <n v="172.23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m/>
    <n v="111.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m/>
    <n v="25.46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m/>
    <n v="267.64999999999998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m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m/>
    <n v="59.0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m/>
    <n v="50.1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m/>
    <n v="55.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m/>
    <n v="166.67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m/>
    <n v="47.43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m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m/>
    <n v="55.56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m/>
    <n v="74.22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m/>
    <n v="106.93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m/>
    <n v="41.7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m/>
    <n v="74.23999999999999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m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m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m/>
    <n v="38.42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m/>
    <n v="166.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m/>
    <n v="94.9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m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m/>
    <n v="143.2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m/>
    <n v="90.82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m/>
    <n v="48.54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m/>
    <n v="70.03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m/>
    <n v="135.6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m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m/>
    <n v="94.9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m/>
    <n v="75.3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m/>
    <n v="64.459999999999994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m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m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m/>
    <n v="93.7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m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m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m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m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m/>
    <e v="#DIV/0!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m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m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m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m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m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m/>
    <n v="145.41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m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m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m/>
    <n v="55.06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m/>
    <n v="47.33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m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m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m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m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m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m/>
    <n v="50.56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m/>
    <n v="41.67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m/>
    <n v="53.29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m/>
    <n v="70.23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m/>
    <n v="43.42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m/>
    <n v="199.18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m/>
    <n v="78.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m/>
    <n v="61.82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m/>
    <n v="5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m/>
    <n v="48.34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m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m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m/>
    <n v="40.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m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m/>
    <n v="79.54000000000000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m/>
    <n v="72.38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m/>
    <n v="64.6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m/>
    <n v="38.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m/>
    <n v="107.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m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m/>
    <n v="70.45999999999999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m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m/>
    <n v="62.63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m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m/>
    <n v="58.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m/>
    <n v="139.5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m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m/>
    <n v="57.3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m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m/>
    <n v="64.290000000000006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m/>
    <n v="120.1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m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m/>
    <n v="63.28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m/>
    <n v="21.67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m/>
    <n v="25.65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m/>
    <n v="47.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m/>
    <n v="56.05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m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m/>
    <n v="70.17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m/>
    <n v="23.63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m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m/>
    <n v="49.51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m/>
    <n v="75.459999999999994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m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m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m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m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m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m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m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m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m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m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m/>
    <n v="81.540000000000006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m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m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m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m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m/>
    <n v="46.43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m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m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m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m/>
    <n v="30.1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m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m/>
    <n v="13.33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m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m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m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m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m/>
    <n v="44.76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m/>
    <n v="88.64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m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m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m/>
    <n v="57.65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m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m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m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m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m/>
    <e v="#DIV/0!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m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m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m/>
    <n v="38.71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m/>
    <n v="13.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m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m/>
    <n v="37.14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m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m/>
    <n v="128.27000000000001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m/>
    <n v="47.27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m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m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m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m/>
    <n v="50.88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m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m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m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m/>
    <n v="47.2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m/>
    <e v="#DIV/0!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m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m/>
    <n v="24.71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m/>
    <n v="63.1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m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m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m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m/>
    <n v="61.67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m/>
    <n v="83.14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m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m/>
    <n v="142.86000000000001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m/>
    <n v="33.67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m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m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m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m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m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m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m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m/>
    <n v="10.17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m/>
    <n v="81.41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m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m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m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m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m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m/>
    <n v="32.3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m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m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m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m/>
    <n v="91.83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m/>
    <n v="45.83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m/>
    <n v="57.1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m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m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m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m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m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m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m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m/>
    <n v="137.08000000000001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m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m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m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m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m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m/>
    <n v="49.28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m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m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m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m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m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m/>
    <n v="53.13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m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m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m/>
    <n v="40.0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m/>
    <n v="24.33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m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m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m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m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m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m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m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m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m/>
    <n v="47.91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m/>
    <n v="35.17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m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m/>
    <n v="22.67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m/>
    <n v="26.38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m/>
    <n v="105.54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m/>
    <n v="29.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m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m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m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m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m/>
    <n v="18.329999999999998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m/>
    <n v="64.290000000000006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m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m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m/>
    <n v="84.28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m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m/>
    <n v="33.74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m/>
    <n v="37.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m/>
    <n v="11.62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m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m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m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m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m/>
    <n v="60.11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m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m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m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m/>
    <n v="29.24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m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m/>
    <n v="59.58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m/>
    <n v="82.57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m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m/>
    <n v="32.3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m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m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m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m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m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m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m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m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m/>
    <n v="45.84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m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m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m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m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m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m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m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m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m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m/>
    <n v="33.33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m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m/>
    <n v="63.5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m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m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m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m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m/>
    <n v="30.7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m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m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m/>
    <n v="66.67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m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m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m/>
    <n v="65.34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m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m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m/>
    <n v="166.0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m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m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m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m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m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m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m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m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m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m/>
    <n v="38.33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m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m/>
    <n v="32.97999999999999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m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m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m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m/>
    <n v="86.6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m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m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m/>
    <n v="41.95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m/>
    <n v="88.33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m/>
    <n v="129.16999999999999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m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m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m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m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m/>
    <n v="163.3300000000000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m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m/>
    <n v="64.17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m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m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m/>
    <n v="179.12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m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m/>
    <n v="33.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m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m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m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m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m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m/>
    <n v="44.3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m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m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m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m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m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m/>
    <n v="29.1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m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m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m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m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m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m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m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m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m/>
    <n v="10.67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m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m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m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m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m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m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m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m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m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m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m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m/>
    <n v="22.83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m/>
    <n v="16.670000000000002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m/>
    <n v="45.7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m/>
    <n v="383.33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m/>
    <n v="106.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m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m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m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m/>
    <n v="14.33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m/>
    <n v="15.67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m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m/>
    <n v="1"/>
    <s v="theater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2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2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3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2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3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3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3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2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3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3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3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3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2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3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2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4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4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3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6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5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6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4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2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6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3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4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6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3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7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5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4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5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7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2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5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6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4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3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6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s v="film &amp; video"/>
    <s v="science fiction"/>
    <x v="122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3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3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2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3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2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3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2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3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2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6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7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7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7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5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6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7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3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7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5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5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5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3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8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7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6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5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6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5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5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4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6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6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6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8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2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2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2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2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5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2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2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6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3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3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6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3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3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2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3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2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3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2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6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3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3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3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6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6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2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3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3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3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2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2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6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6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7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4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2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4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3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2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2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2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0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1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0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0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3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2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3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0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0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0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2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3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0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2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0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2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3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3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0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0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0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3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0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3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0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0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1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1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3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3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3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3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0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0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3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3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3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3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2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0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2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0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3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3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3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4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2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3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3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3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3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3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5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5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5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6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6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4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0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4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0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4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5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5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4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5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2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4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5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3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2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2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4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4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8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3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6"/>
    <x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5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3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5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4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4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4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5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5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6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5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6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6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1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4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5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4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5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5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5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7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5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5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5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5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2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4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5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4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6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5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0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2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2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2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4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5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4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4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4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6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x v="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0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6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5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2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2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2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5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6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6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7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3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5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0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3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6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7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1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3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5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5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5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6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4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7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5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5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7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3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4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6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s v="technology"/>
    <s v="wearables"/>
    <x v="942"/>
    <x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s v="technology"/>
    <s v="wearables"/>
    <x v="943"/>
    <x v="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s v="technology"/>
    <s v="wearables"/>
    <x v="944"/>
    <x v="2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s v="technology"/>
    <s v="wearables"/>
    <x v="945"/>
    <x v="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s v="technology"/>
    <s v="wearables"/>
    <x v="946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s v="technology"/>
    <s v="wearables"/>
    <x v="947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s v="technology"/>
    <s v="wearables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s v="technology"/>
    <s v="wearables"/>
    <x v="949"/>
    <x v="0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s v="technology"/>
    <s v="wearables"/>
    <x v="950"/>
    <x v="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999999999999"/>
    <s v="technology"/>
    <s v="wearables"/>
    <x v="951"/>
    <x v="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6"/>
    <s v="technology"/>
    <s v="wearables"/>
    <x v="952"/>
    <x v="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s v="technology"/>
    <s v="wearables"/>
    <x v="953"/>
    <x v="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s v="technology"/>
    <s v="wearables"/>
    <x v="954"/>
    <x v="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"/>
    <s v="technology"/>
    <s v="wearables"/>
    <x v="955"/>
    <x v="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s v="technology"/>
    <s v="wearables"/>
    <x v="956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s v="technology"/>
    <s v="wearables"/>
    <x v="957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s v="technology"/>
    <s v="wearables"/>
    <x v="958"/>
    <x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3"/>
    <s v="technology"/>
    <s v="wearables"/>
    <x v="959"/>
    <x v="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"/>
    <s v="technology"/>
    <s v="wearables"/>
    <x v="960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"/>
    <s v="technology"/>
    <s v="wearables"/>
    <x v="961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s v="technology"/>
    <s v="wearables"/>
    <x v="962"/>
    <x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s v="technology"/>
    <s v="wearables"/>
    <x v="963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s v="technology"/>
    <s v="wearables"/>
    <x v="964"/>
    <x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s v="technology"/>
    <s v="wearables"/>
    <x v="965"/>
    <x v="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s v="technology"/>
    <s v="wearables"/>
    <x v="966"/>
    <x v="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s v="technology"/>
    <s v="wearables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s v="technology"/>
    <s v="wearables"/>
    <x v="968"/>
    <x v="3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3"/>
    <s v="technology"/>
    <s v="wearables"/>
    <x v="969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s v="technology"/>
    <s v="wearables"/>
    <x v="970"/>
    <x v="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s v="technology"/>
    <s v="wearables"/>
    <x v="971"/>
    <x v="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s v="technology"/>
    <s v="wearables"/>
    <x v="972"/>
    <x v="3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s v="technology"/>
    <s v="wearables"/>
    <x v="973"/>
    <x v="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s v="technology"/>
    <s v="wearables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s v="technology"/>
    <s v="wearables"/>
    <x v="975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s v="technology"/>
    <s v="wearables"/>
    <x v="976"/>
    <x v="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s v="technology"/>
    <s v="wearables"/>
    <x v="977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4"/>
    <s v="technology"/>
    <s v="wearables"/>
    <x v="978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4"/>
    <s v="technology"/>
    <s v="wearables"/>
    <x v="979"/>
    <x v="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s v="technology"/>
    <s v="wearables"/>
    <x v="980"/>
    <x v="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s v="technology"/>
    <s v="wearables"/>
    <x v="981"/>
    <x v="3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s v="technology"/>
    <s v="wearables"/>
    <x v="982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"/>
    <s v="technology"/>
    <s v="wearables"/>
    <x v="983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s v="technology"/>
    <s v="wearables"/>
    <x v="984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s v="technology"/>
    <s v="wearables"/>
    <x v="985"/>
    <x v="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s v="technology"/>
    <s v="wearables"/>
    <x v="986"/>
    <x v="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s v="technology"/>
    <s v="wearables"/>
    <x v="987"/>
    <x v="3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s v="technology"/>
    <s v="wearables"/>
    <x v="988"/>
    <x v="2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s v="technology"/>
    <s v="wearables"/>
    <x v="989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s v="technology"/>
    <s v="wearables"/>
    <x v="990"/>
    <x v="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s v="technology"/>
    <s v="wearables"/>
    <x v="991"/>
    <x v="2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s v="technology"/>
    <s v="wearables"/>
    <x v="992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6"/>
    <s v="technology"/>
    <s v="wearables"/>
    <x v="993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s v="technology"/>
    <s v="wearables"/>
    <x v="994"/>
    <x v="3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s v="technology"/>
    <s v="wearables"/>
    <x v="995"/>
    <x v="3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s v="technology"/>
    <s v="wearables"/>
    <x v="996"/>
    <x v="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s v="technology"/>
    <s v="wearables"/>
    <x v="997"/>
    <x v="3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3"/>
    <s v="technology"/>
    <s v="wearables"/>
    <x v="998"/>
    <x v="0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8"/>
    <s v="technology"/>
    <s v="wearables"/>
    <x v="999"/>
    <x v="3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s v="technology"/>
    <s v="wearables"/>
    <x v="1000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s v="technology"/>
    <s v="wearables"/>
    <x v="1001"/>
    <x v="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s v="technology"/>
    <s v="wearables"/>
    <x v="1002"/>
    <x v="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s v="technology"/>
    <s v="wearables"/>
    <x v="1003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4"/>
    <s v="technology"/>
    <s v="wearables"/>
    <x v="1004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"/>
    <s v="technology"/>
    <s v="wearables"/>
    <x v="1005"/>
    <x v="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s v="technology"/>
    <s v="wearables"/>
    <x v="1006"/>
    <x v="3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s v="technology"/>
    <s v="wearables"/>
    <x v="1007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s v="technology"/>
    <s v="wearables"/>
    <x v="1008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s v="technology"/>
    <s v="wearables"/>
    <x v="1009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s v="technology"/>
    <s v="wearables"/>
    <x v="1010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s v="technology"/>
    <s v="wearables"/>
    <x v="1011"/>
    <x v="3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6"/>
    <s v="technology"/>
    <s v="wearables"/>
    <x v="1012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s v="technology"/>
    <s v="wearables"/>
    <x v="1013"/>
    <x v="0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s v="technology"/>
    <s v="wearables"/>
    <x v="1014"/>
    <x v="3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s v="technology"/>
    <s v="wearables"/>
    <x v="1015"/>
    <x v="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s v="technology"/>
    <s v="wearables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s v="technology"/>
    <s v="wearables"/>
    <x v="1017"/>
    <x v="0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s v="technology"/>
    <s v="wearables"/>
    <x v="1018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s v="technology"/>
    <s v="wearables"/>
    <x v="1019"/>
    <x v="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s v="music"/>
    <s v="electronic music"/>
    <x v="1020"/>
    <x v="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s v="music"/>
    <s v="electronic music"/>
    <x v="1021"/>
    <x v="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s v="music"/>
    <s v="electronic music"/>
    <x v="1022"/>
    <x v="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s v="music"/>
    <s v="electronic music"/>
    <x v="1023"/>
    <x v="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s v="music"/>
    <s v="electronic music"/>
    <x v="1024"/>
    <x v="2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9999999999994"/>
    <s v="music"/>
    <s v="electronic music"/>
    <x v="1025"/>
    <x v="0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s v="music"/>
    <s v="electronic music"/>
    <x v="1026"/>
    <x v="2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s v="music"/>
    <s v="electronic music"/>
    <x v="1027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s v="music"/>
    <s v="electronic music"/>
    <x v="1028"/>
    <x v="1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s v="music"/>
    <s v="electronic music"/>
    <x v="1029"/>
    <x v="0"/>
    <x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s v="music"/>
    <s v="electronic music"/>
    <x v="1030"/>
    <x v="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s v="music"/>
    <s v="electronic music"/>
    <x v="1031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s v="music"/>
    <s v="electronic music"/>
    <x v="1032"/>
    <x v="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s v="music"/>
    <s v="electronic music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s v="music"/>
    <s v="electronic music"/>
    <x v="1034"/>
    <x v="2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s v="music"/>
    <s v="electronic music"/>
    <x v="1035"/>
    <x v="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s v="music"/>
    <s v="electronic music"/>
    <x v="1036"/>
    <x v="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s v="music"/>
    <s v="electronic music"/>
    <x v="1037"/>
    <x v="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s v="music"/>
    <s v="electronic music"/>
    <x v="1038"/>
    <x v="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s v="music"/>
    <s v="electronic music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s v="journalism"/>
    <s v="audio"/>
    <x v="1040"/>
    <x v="2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s v="journalism"/>
    <s v="audio"/>
    <x v="1041"/>
    <x v="3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s v="journalism"/>
    <s v="audio"/>
    <x v="1042"/>
    <x v="3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s v="journalism"/>
    <s v="audio"/>
    <x v="1043"/>
    <x v="0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s v="journalism"/>
    <s v="audio"/>
    <x v="1044"/>
    <x v="0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s v="journalism"/>
    <s v="audio"/>
    <x v="1045"/>
    <x v="3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s v="journalism"/>
    <s v="audio"/>
    <x v="1046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s v="journalism"/>
    <s v="audio"/>
    <x v="1047"/>
    <x v="3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s v="journalism"/>
    <s v="audio"/>
    <x v="1048"/>
    <x v="2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s v="journalism"/>
    <s v="audio"/>
    <x v="1049"/>
    <x v="2"/>
    <x v="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s v="journalism"/>
    <s v="audio"/>
    <x v="1050"/>
    <x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s v="journalism"/>
    <s v="audio"/>
    <x v="1051"/>
    <x v="3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s v="journalism"/>
    <s v="audio"/>
    <x v="1052"/>
    <x v="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s v="journalism"/>
    <s v="audio"/>
    <x v="1053"/>
    <x v="1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s v="journalism"/>
    <s v="audio"/>
    <x v="1054"/>
    <x v="3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s v="journalism"/>
    <s v="audio"/>
    <x v="1055"/>
    <x v="2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s v="journalism"/>
    <s v="audio"/>
    <x v="1056"/>
    <x v="0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s v="journalism"/>
    <s v="audio"/>
    <x v="1057"/>
    <x v="2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s v="journalism"/>
    <s v="audio"/>
    <x v="1058"/>
    <x v="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s v="journalism"/>
    <s v="audio"/>
    <x v="1059"/>
    <x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s v="journalism"/>
    <s v="audio"/>
    <x v="1060"/>
    <x v="0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s v="journalism"/>
    <s v="audio"/>
    <x v="1061"/>
    <x v="2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s v="journalism"/>
    <s v="audio"/>
    <x v="1062"/>
    <x v="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s v="journalism"/>
    <s v="audio"/>
    <x v="1063"/>
    <x v="2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s v="games"/>
    <s v="video games"/>
    <x v="1064"/>
    <x v="4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s v="games"/>
    <s v="video games"/>
    <x v="1065"/>
    <x v="3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s v="games"/>
    <s v="video games"/>
    <x v="1066"/>
    <x v="4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s v="games"/>
    <s v="video games"/>
    <x v="1067"/>
    <x v="4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s v="games"/>
    <s v="video games"/>
    <x v="1068"/>
    <x v="2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s v="games"/>
    <s v="video games"/>
    <x v="1069"/>
    <x v="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s v="games"/>
    <s v="video games"/>
    <x v="1070"/>
    <x v="5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s v="games"/>
    <s v="video games"/>
    <x v="1071"/>
    <x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s v="games"/>
    <s v="video games"/>
    <x v="1072"/>
    <x v="3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s v="games"/>
    <s v="video games"/>
    <x v="1073"/>
    <x v="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s v="games"/>
    <s v="video games"/>
    <x v="1074"/>
    <x v="4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s v="games"/>
    <s v="video games"/>
    <x v="107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s v="games"/>
    <s v="video games"/>
    <x v="1076"/>
    <x v="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s v="games"/>
    <s v="video games"/>
    <x v="1077"/>
    <x v="0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s v="games"/>
    <s v="video games"/>
    <x v="1078"/>
    <x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s v="games"/>
    <s v="video games"/>
    <x v="1079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s v="games"/>
    <s v="video games"/>
    <x v="1080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s v="games"/>
    <s v="video games"/>
    <x v="1081"/>
    <x v="3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s v="games"/>
    <s v="video games"/>
    <x v="1082"/>
    <x v="5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s v="games"/>
    <s v="video games"/>
    <x v="1083"/>
    <x v="3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s v="games"/>
    <s v="video games"/>
    <x v="1084"/>
    <x v="3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s v="games"/>
    <s v="video games"/>
    <x v="1085"/>
    <x v="2"/>
    <x v="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s v="games"/>
    <s v="video games"/>
    <x v="1086"/>
    <x v="3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s v="games"/>
    <s v="video games"/>
    <x v="1087"/>
    <x v="3"/>
    <x v="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s v="games"/>
    <s v="video games"/>
    <x v="1088"/>
    <x v="3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s v="games"/>
    <s v="video games"/>
    <x v="1089"/>
    <x v="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s v="games"/>
    <s v="video games"/>
    <x v="109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s v="games"/>
    <s v="video games"/>
    <x v="1091"/>
    <x v="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s v="games"/>
    <s v="video games"/>
    <x v="1092"/>
    <x v="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s v="games"/>
    <s v="video games"/>
    <x v="1093"/>
    <x v="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s v="games"/>
    <s v="video games"/>
    <x v="1094"/>
    <x v="6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s v="games"/>
    <s v="video games"/>
    <x v="1095"/>
    <x v="4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s v="games"/>
    <s v="video games"/>
    <x v="1096"/>
    <x v="3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s v="games"/>
    <s v="video games"/>
    <x v="1097"/>
    <x v="3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s v="games"/>
    <s v="video games"/>
    <x v="1098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s v="games"/>
    <s v="video games"/>
    <x v="1099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s v="games"/>
    <s v="video games"/>
    <x v="1100"/>
    <x v="2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s v="games"/>
    <s v="video games"/>
    <x v="1101"/>
    <x v="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s v="games"/>
    <s v="video games"/>
    <x v="1102"/>
    <x v="4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s v="games"/>
    <s v="video games"/>
    <x v="1103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s v="games"/>
    <s v="video games"/>
    <x v="1104"/>
    <x v="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s v="games"/>
    <s v="video games"/>
    <x v="1105"/>
    <x v="3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s v="games"/>
    <s v="video games"/>
    <x v="1106"/>
    <x v="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s v="games"/>
    <s v="video games"/>
    <x v="1107"/>
    <x v="3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s v="games"/>
    <s v="video games"/>
    <x v="1108"/>
    <x v="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s v="games"/>
    <s v="video games"/>
    <x v="1109"/>
    <x v="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s v="games"/>
    <s v="video games"/>
    <x v="1110"/>
    <x v="5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s v="games"/>
    <s v="video games"/>
    <x v="1111"/>
    <x v="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s v="games"/>
    <s v="video games"/>
    <x v="1112"/>
    <x v="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s v="games"/>
    <s v="video games"/>
    <x v="1113"/>
    <x v="3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s v="games"/>
    <s v="video games"/>
    <x v="1114"/>
    <x v="4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s v="games"/>
    <s v="video games"/>
    <x v="1115"/>
    <x v="2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s v="games"/>
    <s v="video games"/>
    <x v="1116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s v="games"/>
    <s v="video games"/>
    <x v="1117"/>
    <x v="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s v="games"/>
    <s v="video games"/>
    <x v="1118"/>
    <x v="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s v="games"/>
    <s v="video games"/>
    <x v="1119"/>
    <x v="3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s v="games"/>
    <s v="video games"/>
    <x v="1120"/>
    <x v="6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s v="games"/>
    <s v="video games"/>
    <x v="1121"/>
    <x v="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s v="games"/>
    <s v="video games"/>
    <x v="1122"/>
    <x v="4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s v="games"/>
    <s v="video games"/>
    <x v="1123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s v="games"/>
    <s v="mobile games"/>
    <x v="1124"/>
    <x v="0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s v="games"/>
    <s v="mobile games"/>
    <x v="1125"/>
    <x v="0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s v="games"/>
    <s v="mobile games"/>
    <x v="1126"/>
    <x v="2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s v="games"/>
    <s v="mobile games"/>
    <x v="1127"/>
    <x v="3"/>
    <x v="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s v="games"/>
    <s v="mobile games"/>
    <x v="1128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s v="games"/>
    <s v="mobile games"/>
    <x v="1129"/>
    <x v="2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s v="games"/>
    <s v="mobile games"/>
    <x v="1130"/>
    <x v="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s v="games"/>
    <s v="mobile games"/>
    <x v="1131"/>
    <x v="0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s v="games"/>
    <s v="mobile games"/>
    <x v="1132"/>
    <x v="2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s v="games"/>
    <s v="mobile games"/>
    <x v="1133"/>
    <x v="3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s v="games"/>
    <s v="mobile games"/>
    <x v="1134"/>
    <x v="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s v="games"/>
    <s v="mobile games"/>
    <x v="1135"/>
    <x v="2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s v="games"/>
    <s v="mobile games"/>
    <x v="1136"/>
    <x v="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s v="games"/>
    <s v="mobile games"/>
    <x v="1137"/>
    <x v="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s v="games"/>
    <s v="mobile games"/>
    <x v="1138"/>
    <x v="1"/>
    <x v="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s v="games"/>
    <s v="mobile games"/>
    <x v="1139"/>
    <x v="3"/>
    <x v="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s v="games"/>
    <s v="mobile games"/>
    <x v="1140"/>
    <x v="0"/>
    <x v="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s v="games"/>
    <s v="mobile games"/>
    <x v="1141"/>
    <x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s v="games"/>
    <s v="mobile games"/>
    <x v="1142"/>
    <x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s v="games"/>
    <s v="mobile games"/>
    <x v="1143"/>
    <x v="0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s v="food"/>
    <s v="food trucks"/>
    <x v="1144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s v="food"/>
    <s v="food trucks"/>
    <x v="1145"/>
    <x v="3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s v="food"/>
    <s v="food trucks"/>
    <x v="1146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s v="food"/>
    <s v="food trucks"/>
    <x v="1147"/>
    <x v="3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s v="food"/>
    <s v="food trucks"/>
    <x v="1148"/>
    <x v="2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s v="food"/>
    <s v="food trucks"/>
    <x v="1149"/>
    <x v="2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s v="food"/>
    <s v="food trucks"/>
    <x v="1150"/>
    <x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s v="food"/>
    <s v="food trucks"/>
    <x v="1151"/>
    <x v="0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s v="food"/>
    <s v="food trucks"/>
    <x v="1152"/>
    <x v="0"/>
    <x v="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s v="food"/>
    <s v="food trucks"/>
    <x v="1153"/>
    <x v="0"/>
    <x v="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s v="food"/>
    <s v="food trucks"/>
    <x v="1154"/>
    <x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s v="food"/>
    <s v="food trucks"/>
    <x v="1155"/>
    <x v="3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s v="food"/>
    <s v="food trucks"/>
    <x v="1156"/>
    <x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s v="food"/>
    <s v="food trucks"/>
    <x v="1157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s v="food"/>
    <s v="food trucks"/>
    <x v="1158"/>
    <x v="3"/>
    <x v="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s v="food"/>
    <s v="food trucks"/>
    <x v="1159"/>
    <x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s v="food"/>
    <s v="food trucks"/>
    <x v="1160"/>
    <x v="0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s v="food"/>
    <s v="food trucks"/>
    <x v="1161"/>
    <x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s v="food"/>
    <s v="food trucks"/>
    <x v="1162"/>
    <x v="3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s v="food"/>
    <s v="food trucks"/>
    <x v="1163"/>
    <x v="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s v="food"/>
    <s v="food trucks"/>
    <x v="1164"/>
    <x v="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s v="food"/>
    <s v="food trucks"/>
    <x v="1165"/>
    <x v="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s v="food"/>
    <s v="food trucks"/>
    <x v="1166"/>
    <x v="0"/>
    <x v="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s v="food"/>
    <s v="food trucks"/>
    <x v="1167"/>
    <x v="3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s v="food"/>
    <s v="food trucks"/>
    <x v="1168"/>
    <x v="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s v="food"/>
    <s v="food trucks"/>
    <x v="1169"/>
    <x v="0"/>
    <x v="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s v="food"/>
    <s v="food trucks"/>
    <x v="1170"/>
    <x v="0"/>
    <x v="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s v="food"/>
    <s v="food trucks"/>
    <x v="1171"/>
    <x v="3"/>
    <x v="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s v="food"/>
    <s v="food trucks"/>
    <x v="117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s v="food"/>
    <s v="food trucks"/>
    <x v="1173"/>
    <x v="0"/>
    <x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s v="food"/>
    <s v="food trucks"/>
    <x v="1174"/>
    <x v="2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s v="food"/>
    <s v="food trucks"/>
    <x v="1175"/>
    <x v="0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s v="food"/>
    <s v="food trucks"/>
    <x v="1176"/>
    <x v="1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s v="food"/>
    <s v="food trucks"/>
    <x v="1177"/>
    <x v="3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s v="food"/>
    <s v="food trucks"/>
    <x v="1178"/>
    <x v="3"/>
    <x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s v="food"/>
    <s v="food trucks"/>
    <x v="1179"/>
    <x v="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s v="food"/>
    <s v="food trucks"/>
    <x v="1180"/>
    <x v="3"/>
    <x v="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s v="food"/>
    <s v="food trucks"/>
    <x v="1181"/>
    <x v="0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s v="food"/>
    <s v="food trucks"/>
    <x v="1182"/>
    <x v="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s v="food"/>
    <s v="food trucks"/>
    <x v="1183"/>
    <x v="2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s v="photography"/>
    <s v="photobooks"/>
    <x v="1184"/>
    <x v="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s v="photography"/>
    <s v="photobooks"/>
    <x v="1185"/>
    <x v="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s v="photography"/>
    <s v="photobooks"/>
    <x v="1186"/>
    <x v="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s v="photography"/>
    <s v="photobooks"/>
    <x v="1187"/>
    <x v="0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s v="photography"/>
    <s v="photobooks"/>
    <x v="1188"/>
    <x v="2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s v="photography"/>
    <s v="photobooks"/>
    <x v="1189"/>
    <x v="2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s v="photography"/>
    <s v="photobooks"/>
    <x v="1190"/>
    <x v="3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s v="photography"/>
    <s v="photobooks"/>
    <x v="1191"/>
    <x v="2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s v="photography"/>
    <s v="photobooks"/>
    <x v="1192"/>
    <x v="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s v="photography"/>
    <s v="photobooks"/>
    <x v="1193"/>
    <x v="2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"/>
    <s v="photography"/>
    <s v="photobooks"/>
    <x v="1194"/>
    <x v="0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s v="photography"/>
    <s v="photobooks"/>
    <x v="1195"/>
    <x v="0"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4"/>
    <s v="photography"/>
    <s v="photobooks"/>
    <x v="1196"/>
    <x v="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s v="photography"/>
    <s v="photobooks"/>
    <x v="1197"/>
    <x v="2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s v="photography"/>
    <s v="photobooks"/>
    <x v="1198"/>
    <x v="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s v="photography"/>
    <s v="photobooks"/>
    <x v="1199"/>
    <x v="0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s v="photography"/>
    <s v="photobooks"/>
    <x v="1200"/>
    <x v="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s v="photography"/>
    <s v="photobooks"/>
    <x v="1201"/>
    <x v="2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"/>
    <s v="photography"/>
    <s v="photobooks"/>
    <x v="1202"/>
    <x v="0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s v="photography"/>
    <s v="photobooks"/>
    <x v="1203"/>
    <x v="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s v="photography"/>
    <s v="photobooks"/>
    <x v="1204"/>
    <x v="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s v="photography"/>
    <s v="photobooks"/>
    <x v="1205"/>
    <x v="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s v="photography"/>
    <s v="photobooks"/>
    <x v="1206"/>
    <x v="1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s v="photography"/>
    <s v="photobooks"/>
    <x v="1207"/>
    <x v="2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s v="photography"/>
    <s v="photobooks"/>
    <x v="1208"/>
    <x v="2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s v="photography"/>
    <s v="photobooks"/>
    <x v="1209"/>
    <x v="1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2"/>
    <s v="photography"/>
    <s v="photobooks"/>
    <x v="1210"/>
    <x v="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s v="photography"/>
    <s v="photobooks"/>
    <x v="1211"/>
    <x v="2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s v="photography"/>
    <s v="photobooks"/>
    <x v="1212"/>
    <x v="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s v="photography"/>
    <s v="photobooks"/>
    <x v="1213"/>
    <x v="2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s v="photography"/>
    <s v="photobooks"/>
    <x v="1214"/>
    <x v="0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"/>
    <s v="photography"/>
    <s v="photobooks"/>
    <x v="1215"/>
    <x v="3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s v="photography"/>
    <s v="photobooks"/>
    <x v="1216"/>
    <x v="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s v="photography"/>
    <s v="photobooks"/>
    <x v="1217"/>
    <x v="2"/>
    <x v="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s v="photography"/>
    <s v="photobooks"/>
    <x v="1218"/>
    <x v="0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s v="photography"/>
    <s v="photobooks"/>
    <x v="1219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s v="photography"/>
    <s v="photobooks"/>
    <x v="1220"/>
    <x v="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s v="photography"/>
    <s v="photobooks"/>
    <x v="1221"/>
    <x v="2"/>
    <x v="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s v="photography"/>
    <s v="photobooks"/>
    <x v="1222"/>
    <x v="2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s v="photography"/>
    <s v="photobooks"/>
    <x v="1223"/>
    <x v="2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s v="music"/>
    <s v="world music"/>
    <x v="1224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s v="music"/>
    <s v="world music"/>
    <x v="1225"/>
    <x v="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s v="music"/>
    <s v="world music"/>
    <x v="1226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s v="music"/>
    <s v="world music"/>
    <x v="1227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s v="music"/>
    <s v="world music"/>
    <x v="1228"/>
    <x v="6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s v="music"/>
    <s v="world music"/>
    <x v="1229"/>
    <x v="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s v="music"/>
    <s v="world music"/>
    <x v="1230"/>
    <x v="6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s v="music"/>
    <s v="world music"/>
    <x v="1231"/>
    <x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s v="music"/>
    <s v="world music"/>
    <x v="1232"/>
    <x v="4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s v="music"/>
    <s v="world music"/>
    <x v="1233"/>
    <x v="5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s v="music"/>
    <s v="world music"/>
    <x v="1234"/>
    <x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s v="music"/>
    <s v="world music"/>
    <x v="12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s v="music"/>
    <s v="world music"/>
    <x v="1236"/>
    <x v="5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s v="music"/>
    <s v="world music"/>
    <x v="1237"/>
    <x v="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s v="music"/>
    <s v="world music"/>
    <x v="1238"/>
    <x v="6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s v="music"/>
    <s v="world music"/>
    <x v="1239"/>
    <x v="6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s v="music"/>
    <s v="world music"/>
    <x v="1240"/>
    <x v="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s v="music"/>
    <s v="world music"/>
    <x v="1241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s v="music"/>
    <s v="world music"/>
    <x v="1242"/>
    <x v="6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s v="music"/>
    <s v="world music"/>
    <x v="1243"/>
    <x v="6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s v="music"/>
    <s v="rock"/>
    <x v="1244"/>
    <x v="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s v="music"/>
    <s v="rock"/>
    <x v="1245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s v="music"/>
    <s v="rock"/>
    <x v="1246"/>
    <x v="6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s v="music"/>
    <s v="rock"/>
    <x v="1247"/>
    <x v="4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s v="music"/>
    <s v="rock"/>
    <x v="124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s v="music"/>
    <s v="rock"/>
    <x v="1249"/>
    <x v="5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"/>
    <s v="music"/>
    <s v="rock"/>
    <x v="1250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s v="music"/>
    <s v="rock"/>
    <x v="1251"/>
    <x v="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s v="music"/>
    <s v="rock"/>
    <x v="1252"/>
    <x v="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s v="music"/>
    <s v="rock"/>
    <x v="1253"/>
    <x v="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s v="music"/>
    <s v="rock"/>
    <x v="1254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s v="music"/>
    <s v="rock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"/>
    <s v="music"/>
    <s v="rock"/>
    <x v="1256"/>
    <x v="5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s v="music"/>
    <s v="rock"/>
    <x v="1257"/>
    <x v="6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s v="music"/>
    <s v="rock"/>
    <x v="1258"/>
    <x v="4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s v="music"/>
    <s v="rock"/>
    <x v="1259"/>
    <x v="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s v="music"/>
    <s v="rock"/>
    <x v="1260"/>
    <x v="3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s v="music"/>
    <s v="rock"/>
    <x v="1261"/>
    <x v="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s v="music"/>
    <s v="rock"/>
    <x v="1262"/>
    <x v="3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s v="music"/>
    <s v="rock"/>
    <x v="1263"/>
    <x v="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s v="music"/>
    <s v="rock"/>
    <x v="1264"/>
    <x v="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s v="music"/>
    <s v="rock"/>
    <x v="1265"/>
    <x v="7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s v="music"/>
    <s v="rock"/>
    <x v="1266"/>
    <x v="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s v="music"/>
    <s v="rock"/>
    <x v="1267"/>
    <x v="4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s v="music"/>
    <s v="rock"/>
    <x v="1268"/>
    <x v="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s v="music"/>
    <s v="rock"/>
    <x v="1269"/>
    <x v="2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s v="music"/>
    <s v="rock"/>
    <x v="1270"/>
    <x v="5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s v="music"/>
    <s v="rock"/>
    <x v="1271"/>
    <x v="4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s v="music"/>
    <s v="rock"/>
    <x v="1272"/>
    <x v="7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s v="music"/>
    <s v="rock"/>
    <x v="1273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"/>
    <s v="music"/>
    <s v="rock"/>
    <x v="1274"/>
    <x v="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s v="music"/>
    <s v="rock"/>
    <x v="1275"/>
    <x v="4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s v="music"/>
    <s v="rock"/>
    <x v="1276"/>
    <x v="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s v="music"/>
    <s v="rock"/>
    <x v="1277"/>
    <x v="5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s v="music"/>
    <s v="rock"/>
    <x v="1278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s v="music"/>
    <s v="rock"/>
    <x v="1279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s v="music"/>
    <s v="rock"/>
    <x v="1280"/>
    <x v="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s v="music"/>
    <s v="rock"/>
    <x v="1281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s v="music"/>
    <s v="rock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s v="music"/>
    <s v="rock"/>
    <x v="1283"/>
    <x v="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s v="theater"/>
    <s v="plays"/>
    <x v="1284"/>
    <x v="2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s v="theater"/>
    <s v="plays"/>
    <x v="1285"/>
    <x v="0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s v="theater"/>
    <s v="plays"/>
    <x v="1286"/>
    <x v="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s v="theater"/>
    <s v="plays"/>
    <x v="1287"/>
    <x v="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s v="theater"/>
    <s v="plays"/>
    <x v="1288"/>
    <x v="2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s v="theater"/>
    <s v="plays"/>
    <x v="1289"/>
    <x v="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s v="theater"/>
    <s v="plays"/>
    <x v="1290"/>
    <x v="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s v="theater"/>
    <s v="plays"/>
    <x v="1291"/>
    <x v="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s v="theater"/>
    <s v="plays"/>
    <x v="1292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s v="theater"/>
    <s v="plays"/>
    <x v="1293"/>
    <x v="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s v="theater"/>
    <s v="plays"/>
    <x v="1294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s v="theater"/>
    <s v="plays"/>
    <x v="1295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s v="theater"/>
    <s v="plays"/>
    <x v="1296"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s v="theater"/>
    <s v="plays"/>
    <x v="1297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s v="theater"/>
    <s v="plays"/>
    <x v="1298"/>
    <x v="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s v="theater"/>
    <s v="plays"/>
    <x v="1299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s v="theater"/>
    <s v="plays"/>
    <x v="1300"/>
    <x v="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s v="theater"/>
    <s v="plays"/>
    <x v="1301"/>
    <x v="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s v="theater"/>
    <s v="plays"/>
    <x v="1302"/>
    <x v="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s v="theater"/>
    <s v="plays"/>
    <x v="1303"/>
    <x v="2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s v="technology"/>
    <s v="wearables"/>
    <x v="1304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s v="technology"/>
    <s v="wearables"/>
    <x v="1305"/>
    <x v="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s v="technology"/>
    <s v="wearables"/>
    <x v="1306"/>
    <x v="3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s v="technology"/>
    <s v="wearables"/>
    <x v="1307"/>
    <x v="2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s v="technology"/>
    <s v="wearables"/>
    <x v="1308"/>
    <x v="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s v="technology"/>
    <s v="wearables"/>
    <x v="1309"/>
    <x v="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s v="technology"/>
    <s v="wearables"/>
    <x v="1310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s v="technology"/>
    <s v="wearables"/>
    <x v="1311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s v="technology"/>
    <s v="wearables"/>
    <x v="1312"/>
    <x v="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s v="technology"/>
    <s v="wearables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s v="technology"/>
    <s v="wearables"/>
    <x v="1314"/>
    <x v="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s v="technology"/>
    <s v="wearables"/>
    <x v="1315"/>
    <x v="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s v="technology"/>
    <s v="wearables"/>
    <x v="1316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s v="technology"/>
    <s v="wearables"/>
    <x v="1317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s v="technology"/>
    <s v="wearables"/>
    <x v="1318"/>
    <x v="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s v="technology"/>
    <s v="wearables"/>
    <x v="1319"/>
    <x v="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s v="technology"/>
    <s v="wearables"/>
    <x v="1320"/>
    <x v="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s v="technology"/>
    <s v="wearables"/>
    <x v="1321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s v="technology"/>
    <s v="wearables"/>
    <x v="1322"/>
    <x v="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s v="technology"/>
    <s v="wearables"/>
    <x v="1323"/>
    <x v="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s v="technology"/>
    <s v="wearables"/>
    <x v="1324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s v="technology"/>
    <s v="wearables"/>
    <x v="1325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s v="technology"/>
    <s v="wearables"/>
    <x v="1326"/>
    <x v="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s v="technology"/>
    <s v="wearables"/>
    <x v="1327"/>
    <x v="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s v="technology"/>
    <s v="wearables"/>
    <x v="1328"/>
    <x v="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s v="technology"/>
    <s v="wearables"/>
    <x v="1329"/>
    <x v="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s v="technology"/>
    <s v="wearables"/>
    <x v="1330"/>
    <x v="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s v="technology"/>
    <s v="wearables"/>
    <x v="1331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s v="technology"/>
    <s v="wearables"/>
    <x v="1332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s v="technology"/>
    <s v="wearables"/>
    <x v="1333"/>
    <x v="3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s v="technology"/>
    <s v="wearables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s v="technology"/>
    <s v="wearables"/>
    <x v="1335"/>
    <x v="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s v="technology"/>
    <s v="wearables"/>
    <x v="1336"/>
    <x v="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s v="technology"/>
    <s v="wearables"/>
    <x v="1337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s v="technology"/>
    <s v="wearables"/>
    <x v="1338"/>
    <x v="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s v="technology"/>
    <s v="wearables"/>
    <x v="1339"/>
    <x v="3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s v="technology"/>
    <s v="wearables"/>
    <x v="1340"/>
    <x v="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s v="technology"/>
    <s v="wearables"/>
    <x v="1341"/>
    <x v="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s v="technology"/>
    <s v="wearables"/>
    <x v="1342"/>
    <x v="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s v="technology"/>
    <s v="wearables"/>
    <x v="1343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s v="publishing"/>
    <s v="nonfiction"/>
    <x v="1344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s v="publishing"/>
    <s v="nonfiction"/>
    <x v="1345"/>
    <x v="3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s v="publishing"/>
    <s v="nonfiction"/>
    <x v="1346"/>
    <x v="4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s v="publishing"/>
    <s v="nonfiction"/>
    <x v="1347"/>
    <x v="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s v="publishing"/>
    <s v="nonfiction"/>
    <x v="1348"/>
    <x v="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s v="publishing"/>
    <s v="nonfiction"/>
    <x v="1349"/>
    <x v="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s v="publishing"/>
    <s v="nonfiction"/>
    <x v="1350"/>
    <x v="0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s v="publishing"/>
    <s v="nonfiction"/>
    <x v="1351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s v="publishing"/>
    <s v="nonfiction"/>
    <x v="1352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s v="publishing"/>
    <s v="nonfiction"/>
    <x v="1353"/>
    <x v="4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s v="publishing"/>
    <s v="nonfiction"/>
    <x v="1354"/>
    <x v="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s v="publishing"/>
    <s v="nonfiction"/>
    <x v="1355"/>
    <x v="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s v="publishing"/>
    <s v="nonfiction"/>
    <x v="1356"/>
    <x v="4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s v="publishing"/>
    <s v="nonfiction"/>
    <x v="1357"/>
    <x v="4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s v="publishing"/>
    <s v="nonfiction"/>
    <x v="1358"/>
    <x v="6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s v="publishing"/>
    <s v="nonfiction"/>
    <x v="1359"/>
    <x v="6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s v="publishing"/>
    <s v="nonfiction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s v="publishing"/>
    <s v="nonfiction"/>
    <x v="1361"/>
    <x v="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s v="publishing"/>
    <s v="nonfiction"/>
    <x v="1362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s v="publishing"/>
    <s v="nonfiction"/>
    <x v="1363"/>
    <x v="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"/>
    <s v="music"/>
    <s v="rock"/>
    <x v="136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s v="music"/>
    <s v="rock"/>
    <x v="1365"/>
    <x v="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s v="music"/>
    <s v="rock"/>
    <x v="1366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s v="music"/>
    <s v="rock"/>
    <x v="1367"/>
    <x v="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s v="music"/>
    <s v="rock"/>
    <x v="1368"/>
    <x v="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7"/>
    <s v="music"/>
    <s v="rock"/>
    <x v="1369"/>
    <x v="3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s v="music"/>
    <s v="rock"/>
    <x v="1370"/>
    <x v="4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s v="music"/>
    <s v="rock"/>
    <x v="1371"/>
    <x v="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s v="music"/>
    <s v="rock"/>
    <x v="1372"/>
    <x v="5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s v="music"/>
    <s v="rock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s v="music"/>
    <s v="rock"/>
    <x v="1374"/>
    <x v="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s v="music"/>
    <s v="rock"/>
    <x v="1375"/>
    <x v="2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s v="music"/>
    <s v="rock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s v="music"/>
    <s v="rock"/>
    <x v="1377"/>
    <x v="1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s v="music"/>
    <s v="rock"/>
    <x v="1378"/>
    <x v="2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s v="music"/>
    <s v="rock"/>
    <x v="1379"/>
    <x v="0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s v="music"/>
    <s v="rock"/>
    <x v="1380"/>
    <x v="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s v="music"/>
    <s v="rock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s v="music"/>
    <s v="rock"/>
    <x v="1382"/>
    <x v="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s v="music"/>
    <s v="rock"/>
    <x v="1383"/>
    <x v="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s v="music"/>
    <s v="rock"/>
    <x v="1384"/>
    <x v="0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s v="music"/>
    <s v="rock"/>
    <x v="1385"/>
    <x v="2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s v="music"/>
    <s v="rock"/>
    <x v="1386"/>
    <x v="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s v="music"/>
    <s v="rock"/>
    <x v="1387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s v="music"/>
    <s v="rock"/>
    <x v="1388"/>
    <x v="2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s v="music"/>
    <s v="rock"/>
    <x v="1389"/>
    <x v="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s v="music"/>
    <s v="rock"/>
    <x v="1390"/>
    <x v="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s v="music"/>
    <s v="rock"/>
    <x v="1391"/>
    <x v="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s v="music"/>
    <s v="rock"/>
    <x v="1392"/>
    <x v="2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s v="music"/>
    <s v="rock"/>
    <x v="1393"/>
    <x v="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s v="music"/>
    <s v="rock"/>
    <x v="1394"/>
    <x v="1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s v="music"/>
    <s v="rock"/>
    <x v="1395"/>
    <x v="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s v="music"/>
    <s v="rock"/>
    <x v="1396"/>
    <x v="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s v="music"/>
    <s v="rock"/>
    <x v="1397"/>
    <x v="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s v="music"/>
    <s v="rock"/>
    <x v="1398"/>
    <x v="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s v="music"/>
    <s v="rock"/>
    <x v="1399"/>
    <x v="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s v="music"/>
    <s v="rock"/>
    <x v="1400"/>
    <x v="2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s v="music"/>
    <s v="rock"/>
    <x v="1401"/>
    <x v="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s v="music"/>
    <s v="rock"/>
    <x v="1402"/>
    <x v="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s v="music"/>
    <s v="rock"/>
    <x v="1403"/>
    <x v="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s v="publishing"/>
    <s v="translations"/>
    <x v="1404"/>
    <x v="0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s v="publishing"/>
    <s v="translations"/>
    <x v="1405"/>
    <x v="3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s v="publishing"/>
    <s v="translations"/>
    <x v="1406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s v="publishing"/>
    <s v="translations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s v="publishing"/>
    <s v="translations"/>
    <x v="1408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s v="publishing"/>
    <s v="translations"/>
    <x v="1409"/>
    <x v="3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s v="publishing"/>
    <s v="translations"/>
    <x v="1410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s v="publishing"/>
    <s v="translations"/>
    <x v="1411"/>
    <x v="0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s v="publishing"/>
    <s v="translations"/>
    <x v="1412"/>
    <x v="3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s v="publishing"/>
    <s v="translations"/>
    <x v="1413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s v="publishing"/>
    <s v="translations"/>
    <x v="1414"/>
    <x v="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s v="publishing"/>
    <s v="translations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s v="publishing"/>
    <s v="translations"/>
    <x v="1416"/>
    <x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s v="publishing"/>
    <s v="translations"/>
    <x v="1417"/>
    <x v="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s v="publishing"/>
    <s v="translations"/>
    <x v="1418"/>
    <x v="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s v="publishing"/>
    <s v="translations"/>
    <x v="1419"/>
    <x v="2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s v="publishing"/>
    <s v="translations"/>
    <x v="1420"/>
    <x v="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s v="publishing"/>
    <s v="translations"/>
    <x v="1421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s v="publishing"/>
    <s v="translations"/>
    <x v="1422"/>
    <x v="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s v="publishing"/>
    <s v="translations"/>
    <x v="1423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s v="publishing"/>
    <s v="translations"/>
    <x v="1424"/>
    <x v="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s v="publishing"/>
    <s v="translations"/>
    <x v="1425"/>
    <x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s v="publishing"/>
    <s v="translations"/>
    <x v="1426"/>
    <x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s v="publishing"/>
    <s v="translations"/>
    <x v="1427"/>
    <x v="2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s v="publishing"/>
    <s v="translations"/>
    <x v="1428"/>
    <x v="2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s v="publishing"/>
    <s v="translations"/>
    <x v="1429"/>
    <x v="0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s v="publishing"/>
    <s v="translations"/>
    <x v="1430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s v="publishing"/>
    <s v="translations"/>
    <x v="1431"/>
    <x v="0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s v="publishing"/>
    <s v="translations"/>
    <x v="143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s v="publishing"/>
    <s v="translations"/>
    <x v="143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s v="publishing"/>
    <s v="translations"/>
    <x v="1434"/>
    <x v="0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s v="publishing"/>
    <s v="translations"/>
    <x v="1435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s v="publishing"/>
    <s v="translations"/>
    <x v="1436"/>
    <x v="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s v="publishing"/>
    <s v="translations"/>
    <x v="1437"/>
    <x v="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s v="publishing"/>
    <s v="translations"/>
    <x v="1438"/>
    <x v="2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s v="publishing"/>
    <s v="translations"/>
    <x v="1439"/>
    <x v="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s v="publishing"/>
    <s v="translations"/>
    <x v="1440"/>
    <x v="2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s v="publishing"/>
    <s v="translations"/>
    <x v="1441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s v="publishing"/>
    <s v="translations"/>
    <x v="1442"/>
    <x v="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s v="publishing"/>
    <s v="translations"/>
    <x v="1443"/>
    <x v="2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s v="publishing"/>
    <s v="translations"/>
    <x v="144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s v="publishing"/>
    <s v="translations"/>
    <x v="1445"/>
    <x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s v="publishing"/>
    <s v="translations"/>
    <x v="1446"/>
    <x v="2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s v="publishing"/>
    <s v="translations"/>
    <x v="1447"/>
    <x v="2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s v="publishing"/>
    <s v="translations"/>
    <x v="144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s v="publishing"/>
    <s v="translations"/>
    <x v="1449"/>
    <x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s v="publishing"/>
    <s v="translations"/>
    <x v="1450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s v="publishing"/>
    <s v="translations"/>
    <x v="1451"/>
    <x v="3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s v="publishing"/>
    <s v="translations"/>
    <x v="1452"/>
    <x v="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s v="publishing"/>
    <s v="translations"/>
    <x v="1453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s v="publishing"/>
    <s v="translations"/>
    <x v="1454"/>
    <x v="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s v="publishing"/>
    <s v="translations"/>
    <x v="1455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s v="publishing"/>
    <s v="translations"/>
    <x v="1456"/>
    <x v="2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s v="publishing"/>
    <s v="translations"/>
    <x v="1457"/>
    <x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s v="publishing"/>
    <s v="translations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s v="publishing"/>
    <s v="translations"/>
    <x v="1459"/>
    <x v="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s v="publishing"/>
    <s v="translations"/>
    <x v="1460"/>
    <x v="3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s v="publishing"/>
    <s v="radio &amp; podcasts"/>
    <x v="1461"/>
    <x v="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s v="publishing"/>
    <s v="radio &amp; podcasts"/>
    <x v="1462"/>
    <x v="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s v="publishing"/>
    <s v="radio &amp; podcasts"/>
    <x v="1463"/>
    <x v="4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s v="publishing"/>
    <s v="radio &amp; podcasts"/>
    <x v="1464"/>
    <x v="4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"/>
    <s v="publishing"/>
    <s v="radio &amp; podcasts"/>
    <x v="1465"/>
    <x v="5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s v="publishing"/>
    <s v="radio &amp; podcasts"/>
    <x v="1466"/>
    <x v="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s v="publishing"/>
    <s v="radio &amp; podcasts"/>
    <x v="1467"/>
    <x v="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s v="publishing"/>
    <s v="radio &amp; podcasts"/>
    <x v="1468"/>
    <x v="6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"/>
    <s v="publishing"/>
    <s v="radio &amp; podcasts"/>
    <x v="1469"/>
    <x v="4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s v="publishing"/>
    <s v="radio &amp; podcasts"/>
    <x v="1470"/>
    <x v="5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8"/>
    <s v="publishing"/>
    <s v="radio &amp; podcasts"/>
    <x v="1471"/>
    <x v="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"/>
    <s v="publishing"/>
    <s v="radio &amp; podcasts"/>
    <x v="1472"/>
    <x v="4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s v="publishing"/>
    <s v="radio &amp; podcasts"/>
    <x v="1473"/>
    <x v="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s v="publishing"/>
    <s v="radio &amp; podcasts"/>
    <x v="1474"/>
    <x v="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s v="publishing"/>
    <s v="radio &amp; podcasts"/>
    <x v="1475"/>
    <x v="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"/>
    <s v="publishing"/>
    <s v="radio &amp; podcasts"/>
    <x v="1476"/>
    <x v="6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5"/>
    <s v="publishing"/>
    <s v="radio &amp; podcasts"/>
    <x v="1477"/>
    <x v="6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9"/>
    <s v="publishing"/>
    <s v="radio &amp; podcasts"/>
    <x v="1478"/>
    <x v="4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s v="publishing"/>
    <s v="radio &amp; podcasts"/>
    <x v="1479"/>
    <x v="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6"/>
    <s v="publishing"/>
    <s v="radio &amp; podcasts"/>
    <x v="148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s v="publishing"/>
    <s v="fiction"/>
    <x v="1481"/>
    <x v="4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s v="publishing"/>
    <s v="fiction"/>
    <x v="1482"/>
    <x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s v="publishing"/>
    <s v="fiction"/>
    <x v="1483"/>
    <x v="2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s v="publishing"/>
    <s v="fiction"/>
    <x v="1484"/>
    <x v="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s v="publishing"/>
    <s v="fiction"/>
    <x v="1485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s v="publishing"/>
    <s v="fiction"/>
    <x v="1486"/>
    <x v="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s v="publishing"/>
    <s v="fiction"/>
    <x v="1487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s v="publishing"/>
    <s v="fiction"/>
    <x v="1488"/>
    <x v="4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s v="publishing"/>
    <s v="fiction"/>
    <x v="1489"/>
    <x v="5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s v="publishing"/>
    <s v="fiction"/>
    <x v="1490"/>
    <x v="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s v="publishing"/>
    <s v="fiction"/>
    <x v="1491"/>
    <x v="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s v="publishing"/>
    <s v="fiction"/>
    <x v="1492"/>
    <x v="6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s v="publishing"/>
    <s v="fiction"/>
    <x v="1493"/>
    <x v="4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s v="publishing"/>
    <s v="fiction"/>
    <x v="1494"/>
    <x v="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s v="publishing"/>
    <s v="fiction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s v="publishing"/>
    <s v="fiction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s v="publishing"/>
    <s v="fiction"/>
    <x v="1497"/>
    <x v="4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s v="publishing"/>
    <s v="fiction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s v="publishing"/>
    <s v="fiction"/>
    <x v="1499"/>
    <x v="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s v="publishing"/>
    <s v="fiction"/>
    <x v="1500"/>
    <x v="4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"/>
    <s v="photography"/>
    <s v="photobooks"/>
    <x v="1501"/>
    <x v="0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s v="photography"/>
    <s v="photobooks"/>
    <x v="1502"/>
    <x v="2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s v="photography"/>
    <s v="photobooks"/>
    <x v="1503"/>
    <x v="2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s v="photography"/>
    <s v="photobooks"/>
    <x v="1504"/>
    <x v="3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s v="photography"/>
    <s v="photobooks"/>
    <x v="1505"/>
    <x v="2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s v="photography"/>
    <s v="photobooks"/>
    <x v="1506"/>
    <x v="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s v="photography"/>
    <s v="photobooks"/>
    <x v="1507"/>
    <x v="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s v="photography"/>
    <s v="photobooks"/>
    <x v="1508"/>
    <x v="3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s v="photography"/>
    <s v="photobooks"/>
    <x v="1509"/>
    <x v="1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s v="photography"/>
    <s v="photobooks"/>
    <x v="1510"/>
    <x v="3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s v="photography"/>
    <s v="photobooks"/>
    <x v="1511"/>
    <x v="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s v="photography"/>
    <s v="photobooks"/>
    <x v="1512"/>
    <x v="1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s v="photography"/>
    <s v="photobooks"/>
    <x v="1513"/>
    <x v="3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s v="photography"/>
    <s v="photobooks"/>
    <x v="1514"/>
    <x v="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"/>
    <s v="photography"/>
    <s v="photobooks"/>
    <x v="1515"/>
    <x v="2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s v="photography"/>
    <s v="photobooks"/>
    <x v="151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s v="photography"/>
    <s v="photobooks"/>
    <x v="1517"/>
    <x v="3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s v="photography"/>
    <s v="photobooks"/>
    <x v="1518"/>
    <x v="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s v="photography"/>
    <s v="photobooks"/>
    <x v="1519"/>
    <x v="3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s v="photography"/>
    <s v="photobooks"/>
    <x v="1520"/>
    <x v="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5"/>
    <s v="photography"/>
    <s v="photobooks"/>
    <x v="1521"/>
    <x v="2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4"/>
    <s v="photography"/>
    <s v="photobooks"/>
    <x v="152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s v="photography"/>
    <s v="photobooks"/>
    <x v="1523"/>
    <x v="3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s v="photography"/>
    <s v="photobooks"/>
    <x v="1524"/>
    <x v="1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s v="photography"/>
    <s v="photobooks"/>
    <x v="1525"/>
    <x v="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s v="photography"/>
    <s v="photobooks"/>
    <x v="1526"/>
    <x v="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s v="photography"/>
    <s v="photobooks"/>
    <x v="1527"/>
    <x v="1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s v="photography"/>
    <s v="photobooks"/>
    <x v="1528"/>
    <x v="1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s v="photography"/>
    <s v="photobooks"/>
    <x v="1529"/>
    <x v="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"/>
    <s v="photography"/>
    <s v="photobooks"/>
    <x v="153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s v="photography"/>
    <s v="photobooks"/>
    <x v="1531"/>
    <x v="3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s v="photography"/>
    <s v="photobooks"/>
    <x v="1532"/>
    <x v="2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"/>
    <s v="photography"/>
    <s v="photobooks"/>
    <x v="1533"/>
    <x v="2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s v="photography"/>
    <s v="photobooks"/>
    <x v="1534"/>
    <x v="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s v="photography"/>
    <s v="photobooks"/>
    <x v="1535"/>
    <x v="2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s v="photography"/>
    <s v="photobooks"/>
    <x v="1536"/>
    <x v="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s v="photography"/>
    <s v="photobooks"/>
    <x v="1537"/>
    <x v="2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s v="photography"/>
    <s v="photobooks"/>
    <x v="1538"/>
    <x v="3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s v="photography"/>
    <s v="photobooks"/>
    <x v="1539"/>
    <x v="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s v="photography"/>
    <s v="photobooks"/>
    <x v="1540"/>
    <x v="3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s v="photography"/>
    <s v="nature"/>
    <x v="1541"/>
    <x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s v="photography"/>
    <s v="nature"/>
    <x v="1542"/>
    <x v="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s v="photography"/>
    <s v="nature"/>
    <x v="1543"/>
    <x v="3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s v="photography"/>
    <s v="nature"/>
    <x v="1544"/>
    <x v="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s v="photography"/>
    <s v="nature"/>
    <x v="1545"/>
    <x v="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s v="photography"/>
    <s v="nature"/>
    <x v="1546"/>
    <x v="3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s v="photography"/>
    <s v="nature"/>
    <x v="1547"/>
    <x v="1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s v="photography"/>
    <s v="nature"/>
    <x v="1548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s v="photography"/>
    <s v="nature"/>
    <x v="1549"/>
    <x v="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s v="photography"/>
    <s v="nature"/>
    <x v="1550"/>
    <x v="2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s v="photography"/>
    <s v="nature"/>
    <x v="1551"/>
    <x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s v="photography"/>
    <s v="nature"/>
    <x v="1552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s v="photography"/>
    <s v="nature"/>
    <x v="1553"/>
    <x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s v="photography"/>
    <s v="nature"/>
    <x v="1554"/>
    <x v="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s v="photography"/>
    <s v="nature"/>
    <x v="1555"/>
    <x v="0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s v="photography"/>
    <s v="nature"/>
    <x v="1556"/>
    <x v="2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s v="photography"/>
    <s v="nature"/>
    <x v="1557"/>
    <x v="3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s v="photography"/>
    <s v="nature"/>
    <x v="1558"/>
    <x v="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s v="photography"/>
    <s v="nature"/>
    <x v="1559"/>
    <x v="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s v="photography"/>
    <s v="nature"/>
    <x v="1560"/>
    <x v="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s v="publishing"/>
    <s v="art books"/>
    <x v="1561"/>
    <x v="4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s v="publishing"/>
    <s v="art books"/>
    <x v="1562"/>
    <x v="8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s v="publishing"/>
    <s v="art books"/>
    <x v="1563"/>
    <x v="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s v="publishing"/>
    <s v="art books"/>
    <x v="1564"/>
    <x v="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s v="publishing"/>
    <s v="art books"/>
    <x v="1565"/>
    <x v="6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s v="publishing"/>
    <s v="art books"/>
    <x v="1566"/>
    <x v="2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s v="publishing"/>
    <s v="art books"/>
    <x v="1567"/>
    <x v="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s v="publishing"/>
    <s v="art books"/>
    <x v="1568"/>
    <x v="3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s v="publishing"/>
    <s v="art books"/>
    <x v="1569"/>
    <x v="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s v="publishing"/>
    <s v="art books"/>
    <x v="1570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s v="publishing"/>
    <s v="art books"/>
    <x v="1571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s v="publishing"/>
    <s v="art books"/>
    <x v="1572"/>
    <x v="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s v="publishing"/>
    <s v="art books"/>
    <x v="1573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s v="publishing"/>
    <s v="art books"/>
    <x v="1574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s v="publishing"/>
    <s v="art books"/>
    <x v="1575"/>
    <x v="3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s v="publishing"/>
    <s v="art books"/>
    <x v="1576"/>
    <x v="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s v="publishing"/>
    <s v="art books"/>
    <x v="1577"/>
    <x v="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s v="publishing"/>
    <s v="art books"/>
    <x v="1578"/>
    <x v="7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s v="publishing"/>
    <s v="art books"/>
    <x v="1579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s v="publishing"/>
    <s v="art books"/>
    <x v="1580"/>
    <x v="5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s v="photography"/>
    <s v="places"/>
    <x v="1581"/>
    <x v="0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s v="photography"/>
    <s v="places"/>
    <x v="1582"/>
    <x v="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s v="photography"/>
    <s v="places"/>
    <x v="1583"/>
    <x v="3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s v="photography"/>
    <s v="places"/>
    <x v="1584"/>
    <x v="3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s v="photography"/>
    <s v="places"/>
    <x v="1585"/>
    <x v="2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s v="photography"/>
    <s v="places"/>
    <x v="1586"/>
    <x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s v="photography"/>
    <s v="places"/>
    <x v="1587"/>
    <x v="3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s v="photography"/>
    <s v="places"/>
    <x v="1588"/>
    <x v="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s v="photography"/>
    <s v="places"/>
    <x v="1589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s v="photography"/>
    <s v="places"/>
    <x v="1590"/>
    <x v="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s v="photography"/>
    <s v="places"/>
    <x v="1591"/>
    <x v="2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s v="photography"/>
    <s v="places"/>
    <x v="1592"/>
    <x v="0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s v="photography"/>
    <s v="places"/>
    <x v="1593"/>
    <x v="0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s v="photography"/>
    <s v="places"/>
    <x v="1594"/>
    <x v="2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s v="photography"/>
    <s v="places"/>
    <x v="1595"/>
    <x v="3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s v="photography"/>
    <s v="places"/>
    <x v="1596"/>
    <x v="3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s v="photography"/>
    <s v="places"/>
    <x v="1597"/>
    <x v="2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s v="photography"/>
    <s v="places"/>
    <x v="1598"/>
    <x v="0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s v="photography"/>
    <s v="places"/>
    <x v="1599"/>
    <x v="2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s v="photography"/>
    <s v="places"/>
    <x v="1600"/>
    <x v="3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s v="music"/>
    <s v="rock"/>
    <x v="1601"/>
    <x v="6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s v="music"/>
    <s v="rock"/>
    <x v="1602"/>
    <x v="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s v="music"/>
    <s v="rock"/>
    <x v="1603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s v="music"/>
    <s v="rock"/>
    <x v="1604"/>
    <x v="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s v="music"/>
    <s v="rock"/>
    <x v="1605"/>
    <x v="6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s v="music"/>
    <s v="rock"/>
    <x v="1606"/>
    <x v="7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s v="music"/>
    <s v="rock"/>
    <x v="1607"/>
    <x v="5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s v="music"/>
    <s v="rock"/>
    <x v="1608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s v="music"/>
    <s v="rock"/>
    <x v="1609"/>
    <x v="6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s v="music"/>
    <s v="rock"/>
    <x v="161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s v="music"/>
    <s v="rock"/>
    <x v="1611"/>
    <x v="4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s v="music"/>
    <s v="rock"/>
    <x v="1612"/>
    <x v="5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s v="music"/>
    <s v="rock"/>
    <x v="1613"/>
    <x v="5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s v="music"/>
    <s v="rock"/>
    <x v="1614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s v="music"/>
    <s v="rock"/>
    <x v="1615"/>
    <x v="6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s v="music"/>
    <s v="rock"/>
    <x v="1616"/>
    <x v="5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s v="music"/>
    <s v="rock"/>
    <x v="1617"/>
    <x v="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s v="music"/>
    <s v="rock"/>
    <x v="1618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s v="music"/>
    <s v="rock"/>
    <x v="1619"/>
    <x v="3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s v="music"/>
    <s v="rock"/>
    <x v="1620"/>
    <x v="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s v="music"/>
    <s v="rock"/>
    <x v="1621"/>
    <x v="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s v="music"/>
    <s v="rock"/>
    <x v="1622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s v="music"/>
    <s v="rock"/>
    <x v="1623"/>
    <x v="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s v="music"/>
    <s v="rock"/>
    <x v="1624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s v="music"/>
    <s v="rock"/>
    <x v="1625"/>
    <x v="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s v="music"/>
    <s v="rock"/>
    <x v="1626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s v="music"/>
    <s v="rock"/>
    <x v="1627"/>
    <x v="5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s v="music"/>
    <s v="rock"/>
    <x v="1628"/>
    <x v="3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s v="music"/>
    <s v="rock"/>
    <x v="1629"/>
    <x v="3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s v="music"/>
    <s v="rock"/>
    <x v="1630"/>
    <x v="5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s v="music"/>
    <s v="rock"/>
    <x v="1631"/>
    <x v="5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s v="music"/>
    <s v="rock"/>
    <x v="1632"/>
    <x v="6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s v="music"/>
    <s v="rock"/>
    <x v="1633"/>
    <x v="6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s v="music"/>
    <s v="rock"/>
    <x v="1634"/>
    <x v="6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s v="music"/>
    <s v="rock"/>
    <x v="1635"/>
    <x v="2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s v="music"/>
    <s v="rock"/>
    <x v="1636"/>
    <x v="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s v="music"/>
    <s v="rock"/>
    <x v="1637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s v="music"/>
    <s v="rock"/>
    <x v="1638"/>
    <x v="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s v="music"/>
    <s v="rock"/>
    <x v="1639"/>
    <x v="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s v="music"/>
    <s v="rock"/>
    <x v="1640"/>
    <x v="7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s v="music"/>
    <s v="pop"/>
    <x v="1641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s v="music"/>
    <s v="pop"/>
    <x v="1642"/>
    <x v="6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s v="music"/>
    <s v="pop"/>
    <x v="1643"/>
    <x v="5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s v="music"/>
    <s v="pop"/>
    <x v="1644"/>
    <x v="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s v="music"/>
    <s v="pop"/>
    <x v="1645"/>
    <x v="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s v="music"/>
    <s v="pop"/>
    <x v="1646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s v="music"/>
    <s v="pop"/>
    <x v="1647"/>
    <x v="5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s v="music"/>
    <s v="pop"/>
    <x v="1648"/>
    <x v="6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s v="music"/>
    <s v="pop"/>
    <x v="1649"/>
    <x v="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s v="music"/>
    <s v="pop"/>
    <x v="1650"/>
    <x v="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s v="music"/>
    <s v="pop"/>
    <x v="1651"/>
    <x v="6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s v="music"/>
    <s v="pop"/>
    <x v="1652"/>
    <x v="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s v="music"/>
    <s v="pop"/>
    <x v="1653"/>
    <x v="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s v="music"/>
    <s v="pop"/>
    <x v="1654"/>
    <x v="5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s v="music"/>
    <s v="pop"/>
    <x v="1655"/>
    <x v="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s v="music"/>
    <s v="pop"/>
    <x v="1656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s v="music"/>
    <s v="pop"/>
    <x v="1657"/>
    <x v="5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s v="music"/>
    <s v="pop"/>
    <x v="1658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s v="music"/>
    <s v="pop"/>
    <x v="1659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s v="music"/>
    <s v="pop"/>
    <x v="1660"/>
    <x v="2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s v="music"/>
    <s v="pop"/>
    <x v="1661"/>
    <x v="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s v="music"/>
    <s v="pop"/>
    <x v="1662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s v="music"/>
    <s v="pop"/>
    <x v="1663"/>
    <x v="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s v="music"/>
    <s v="pop"/>
    <x v="1664"/>
    <x v="5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s v="music"/>
    <s v="pop"/>
    <x v="1665"/>
    <x v="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s v="music"/>
    <s v="pop"/>
    <x v="1666"/>
    <x v="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s v="music"/>
    <s v="pop"/>
    <x v="1667"/>
    <x v="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s v="music"/>
    <s v="pop"/>
    <x v="1668"/>
    <x v="6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s v="music"/>
    <s v="pop"/>
    <x v="1669"/>
    <x v="2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s v="music"/>
    <s v="pop"/>
    <x v="1670"/>
    <x v="7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s v="music"/>
    <s v="pop"/>
    <x v="1671"/>
    <x v="2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s v="music"/>
    <s v="pop"/>
    <x v="1672"/>
    <x v="5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s v="music"/>
    <s v="pop"/>
    <x v="1673"/>
    <x v="0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s v="music"/>
    <s v="pop"/>
    <x v="1674"/>
    <x v="2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s v="music"/>
    <s v="pop"/>
    <x v="1675"/>
    <x v="6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s v="music"/>
    <s v="pop"/>
    <x v="1676"/>
    <x v="5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s v="music"/>
    <s v="pop"/>
    <x v="1677"/>
    <x v="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s v="music"/>
    <s v="pop"/>
    <x v="1678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s v="music"/>
    <s v="pop"/>
    <x v="1679"/>
    <x v="6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s v="music"/>
    <s v="pop"/>
    <x v="1680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s v="music"/>
    <s v="faith"/>
    <x v="1681"/>
    <x v="1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s v="music"/>
    <s v="faith"/>
    <x v="1682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s v="music"/>
    <s v="faith"/>
    <x v="1683"/>
    <x v="1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s v="music"/>
    <s v="faith"/>
    <x v="1684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s v="music"/>
    <s v="faith"/>
    <x v="1685"/>
    <x v="1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s v="music"/>
    <s v="faith"/>
    <x v="168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s v="music"/>
    <s v="faith"/>
    <x v="1687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s v="music"/>
    <s v="faith"/>
    <x v="1688"/>
    <x v="1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s v="music"/>
    <s v="faith"/>
    <x v="1689"/>
    <x v="1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s v="music"/>
    <s v="faith"/>
    <x v="1690"/>
    <x v="1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s v="music"/>
    <s v="faith"/>
    <x v="1691"/>
    <x v="1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s v="music"/>
    <s v="faith"/>
    <x v="1692"/>
    <x v="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s v="music"/>
    <s v="faith"/>
    <x v="1693"/>
    <x v="1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s v="music"/>
    <s v="faith"/>
    <x v="1694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s v="music"/>
    <s v="faith"/>
    <x v="1695"/>
    <x v="1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s v="music"/>
    <s v="faith"/>
    <x v="1696"/>
    <x v="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s v="music"/>
    <s v="faith"/>
    <x v="1697"/>
    <x v="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s v="music"/>
    <s v="faith"/>
    <x v="1698"/>
    <x v="1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s v="music"/>
    <s v="faith"/>
    <x v="1699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s v="music"/>
    <s v="faith"/>
    <x v="1700"/>
    <x v="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s v="music"/>
    <s v="faith"/>
    <x v="1701"/>
    <x v="3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s v="music"/>
    <s v="faith"/>
    <x v="1702"/>
    <x v="0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s v="music"/>
    <s v="faith"/>
    <x v="1703"/>
    <x v="0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s v="music"/>
    <s v="faith"/>
    <x v="1704"/>
    <x v="0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s v="music"/>
    <s v="faith"/>
    <x v="1705"/>
    <x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s v="music"/>
    <s v="faith"/>
    <x v="1706"/>
    <x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s v="music"/>
    <s v="faith"/>
    <x v="1707"/>
    <x v="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s v="music"/>
    <s v="faith"/>
    <x v="1708"/>
    <x v="2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s v="music"/>
    <s v="faith"/>
    <x v="1709"/>
    <x v="3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s v="music"/>
    <s v="faith"/>
    <x v="1710"/>
    <x v="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s v="music"/>
    <s v="faith"/>
    <x v="1711"/>
    <x v="3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s v="music"/>
    <s v="faith"/>
    <x v="1712"/>
    <x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s v="music"/>
    <s v="faith"/>
    <x v="1713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s v="music"/>
    <s v="faith"/>
    <x v="1714"/>
    <x v="0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s v="music"/>
    <s v="faith"/>
    <x v="1715"/>
    <x v="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s v="music"/>
    <s v="faith"/>
    <x v="1716"/>
    <x v="2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s v="music"/>
    <s v="faith"/>
    <x v="1717"/>
    <x v="2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s v="music"/>
    <s v="faith"/>
    <x v="1718"/>
    <x v="2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s v="music"/>
    <s v="faith"/>
    <x v="1719"/>
    <x v="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s v="music"/>
    <s v="faith"/>
    <x v="1720"/>
    <x v="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s v="music"/>
    <s v="faith"/>
    <x v="172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s v="music"/>
    <s v="faith"/>
    <x v="1722"/>
    <x v="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s v="music"/>
    <s v="faith"/>
    <x v="1723"/>
    <x v="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s v="music"/>
    <s v="faith"/>
    <x v="1724"/>
    <x v="3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s v="music"/>
    <s v="faith"/>
    <x v="1725"/>
    <x v="3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s v="music"/>
    <s v="faith"/>
    <x v="1726"/>
    <x v="3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s v="music"/>
    <s v="faith"/>
    <x v="1727"/>
    <x v="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s v="music"/>
    <s v="faith"/>
    <x v="1728"/>
    <x v="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s v="music"/>
    <s v="faith"/>
    <x v="1729"/>
    <x v="2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s v="music"/>
    <s v="faith"/>
    <x v="1730"/>
    <x v="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s v="music"/>
    <s v="faith"/>
    <x v="1731"/>
    <x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s v="music"/>
    <s v="faith"/>
    <x v="1732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s v="music"/>
    <s v="faith"/>
    <x v="1733"/>
    <x v="2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s v="music"/>
    <s v="faith"/>
    <x v="1734"/>
    <x v="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s v="music"/>
    <s v="faith"/>
    <x v="1735"/>
    <x v="2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s v="music"/>
    <s v="faith"/>
    <x v="1736"/>
    <x v="0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s v="music"/>
    <s v="faith"/>
    <x v="1737"/>
    <x v="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s v="music"/>
    <s v="faith"/>
    <x v="1738"/>
    <x v="3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s v="music"/>
    <s v="faith"/>
    <x v="1739"/>
    <x v="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s v="music"/>
    <s v="faith"/>
    <x v="1740"/>
    <x v="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s v="photography"/>
    <s v="photobooks"/>
    <x v="1741"/>
    <x v="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s v="photography"/>
    <s v="photobooks"/>
    <x v="1742"/>
    <x v="2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s v="photography"/>
    <s v="photobooks"/>
    <x v="1743"/>
    <x v="2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s v="photography"/>
    <s v="photobooks"/>
    <x v="1744"/>
    <x v="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s v="photography"/>
    <s v="photobooks"/>
    <x v="1745"/>
    <x v="2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s v="photography"/>
    <s v="photobooks"/>
    <x v="1746"/>
    <x v="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s v="photography"/>
    <s v="photobooks"/>
    <x v="1747"/>
    <x v="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s v="photography"/>
    <s v="photobooks"/>
    <x v="1748"/>
    <x v="0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s v="photography"/>
    <s v="photobooks"/>
    <x v="1749"/>
    <x v="1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s v="photography"/>
    <s v="photobooks"/>
    <x v="1750"/>
    <x v="2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s v="photography"/>
    <s v="photobooks"/>
    <x v="1751"/>
    <x v="0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s v="photography"/>
    <s v="photobooks"/>
    <x v="175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s v="photography"/>
    <s v="photobooks"/>
    <x v="1753"/>
    <x v="2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s v="photography"/>
    <s v="photobooks"/>
    <x v="1754"/>
    <x v="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s v="photography"/>
    <s v="photobooks"/>
    <x v="1755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s v="photography"/>
    <s v="photobooks"/>
    <x v="1756"/>
    <x v="2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s v="photography"/>
    <s v="photobooks"/>
    <x v="1757"/>
    <x v="2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s v="photography"/>
    <s v="photobooks"/>
    <x v="1758"/>
    <x v="2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s v="photography"/>
    <s v="photobooks"/>
    <x v="1759"/>
    <x v="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s v="photography"/>
    <s v="photobooks"/>
    <x v="1760"/>
    <x v="2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s v="photography"/>
    <s v="photobooks"/>
    <x v="1761"/>
    <x v="0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s v="photography"/>
    <s v="photobooks"/>
    <x v="1762"/>
    <x v="2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s v="photography"/>
    <s v="photobooks"/>
    <x v="1763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s v="photography"/>
    <s v="photobooks"/>
    <x v="1764"/>
    <x v="3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s v="photography"/>
    <s v="photobooks"/>
    <x v="1765"/>
    <x v="3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s v="photography"/>
    <s v="photobooks"/>
    <x v="1766"/>
    <x v="3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s v="photography"/>
    <s v="photobooks"/>
    <x v="1767"/>
    <x v="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s v="photography"/>
    <s v="photobooks"/>
    <x v="1768"/>
    <x v="3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s v="photography"/>
    <s v="photobooks"/>
    <x v="1769"/>
    <x v="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s v="photography"/>
    <s v="photobooks"/>
    <x v="1770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s v="photography"/>
    <s v="photobooks"/>
    <x v="1771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s v="photography"/>
    <s v="photobooks"/>
    <x v="1772"/>
    <x v="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s v="photography"/>
    <s v="photobooks"/>
    <x v="1773"/>
    <x v="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s v="photography"/>
    <s v="photobooks"/>
    <x v="1774"/>
    <x v="3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s v="photography"/>
    <s v="photobooks"/>
    <x v="1775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s v="photography"/>
    <s v="photobooks"/>
    <x v="1776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s v="photography"/>
    <s v="photobooks"/>
    <x v="1777"/>
    <x v="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s v="photography"/>
    <s v="photobooks"/>
    <x v="1778"/>
    <x v="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s v="photography"/>
    <s v="photobooks"/>
    <x v="1779"/>
    <x v="2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s v="photography"/>
    <s v="photobooks"/>
    <x v="1780"/>
    <x v="2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s v="photography"/>
    <s v="photobooks"/>
    <x v="1781"/>
    <x v="2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s v="photography"/>
    <s v="photobooks"/>
    <x v="1782"/>
    <x v="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s v="photography"/>
    <s v="photobooks"/>
    <x v="1783"/>
    <x v="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s v="photography"/>
    <s v="photobooks"/>
    <x v="1784"/>
    <x v="3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s v="photography"/>
    <s v="photobooks"/>
    <x v="1785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s v="photography"/>
    <s v="photobooks"/>
    <x v="1786"/>
    <x v="3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s v="photography"/>
    <s v="photobooks"/>
    <x v="1787"/>
    <x v="0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s v="photography"/>
    <s v="photobooks"/>
    <x v="1788"/>
    <x v="3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s v="photography"/>
    <s v="photobooks"/>
    <x v="1789"/>
    <x v="3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s v="photography"/>
    <s v="photobooks"/>
    <x v="1790"/>
    <x v="0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s v="photography"/>
    <s v="photobooks"/>
    <x v="1791"/>
    <x v="3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s v="photography"/>
    <s v="photobooks"/>
    <x v="1792"/>
    <x v="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s v="photography"/>
    <s v="photobooks"/>
    <x v="1793"/>
    <x v="3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s v="photography"/>
    <s v="photobooks"/>
    <x v="1794"/>
    <x v="0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s v="photography"/>
    <s v="photobooks"/>
    <x v="1795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s v="photography"/>
    <s v="photobooks"/>
    <x v="1796"/>
    <x v="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s v="photography"/>
    <s v="photobooks"/>
    <x v="1797"/>
    <x v="2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s v="photography"/>
    <s v="photobooks"/>
    <x v="1798"/>
    <x v="0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s v="photography"/>
    <s v="photobooks"/>
    <x v="1799"/>
    <x v="3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s v="photography"/>
    <s v="photobooks"/>
    <x v="180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s v="photography"/>
    <s v="photobooks"/>
    <x v="1801"/>
    <x v="0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s v="photography"/>
    <s v="photobooks"/>
    <x v="1802"/>
    <x v="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s v="photography"/>
    <s v="photobooks"/>
    <x v="1803"/>
    <x v="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s v="photography"/>
    <s v="photobooks"/>
    <x v="1804"/>
    <x v="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s v="photography"/>
    <s v="photobooks"/>
    <x v="1805"/>
    <x v="0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s v="photography"/>
    <s v="photobooks"/>
    <x v="1806"/>
    <x v="3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s v="photography"/>
    <s v="photobooks"/>
    <x v="1807"/>
    <x v="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s v="photography"/>
    <s v="photobooks"/>
    <x v="1808"/>
    <x v="1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s v="photography"/>
    <s v="photobooks"/>
    <x v="1809"/>
    <x v="0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s v="photography"/>
    <s v="photobooks"/>
    <x v="1810"/>
    <x v="3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s v="photography"/>
    <s v="photobooks"/>
    <x v="1811"/>
    <x v="3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s v="photography"/>
    <s v="photobooks"/>
    <x v="1812"/>
    <x v="2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s v="photography"/>
    <s v="photobooks"/>
    <x v="1813"/>
    <x v="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s v="photography"/>
    <s v="photobooks"/>
    <x v="1814"/>
    <x v="0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s v="photography"/>
    <s v="photobooks"/>
    <x v="1815"/>
    <x v="0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s v="photography"/>
    <s v="photobooks"/>
    <x v="1816"/>
    <x v="2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s v="photography"/>
    <s v="photobooks"/>
    <x v="1817"/>
    <x v="2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s v="photography"/>
    <s v="photobooks"/>
    <x v="1818"/>
    <x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s v="photography"/>
    <s v="photobooks"/>
    <x v="1819"/>
    <x v="3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s v="photography"/>
    <s v="photobooks"/>
    <x v="1820"/>
    <x v="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s v="music"/>
    <s v="rock"/>
    <x v="1821"/>
    <x v="5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s v="music"/>
    <s v="rock"/>
    <x v="1822"/>
    <x v="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s v="music"/>
    <s v="rock"/>
    <x v="1823"/>
    <x v="5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s v="music"/>
    <s v="rock"/>
    <x v="1824"/>
    <x v="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s v="music"/>
    <s v="rock"/>
    <x v="1825"/>
    <x v="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s v="music"/>
    <s v="rock"/>
    <x v="1826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s v="music"/>
    <s v="rock"/>
    <x v="1827"/>
    <x v="6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s v="music"/>
    <s v="rock"/>
    <x v="1828"/>
    <x v="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s v="music"/>
    <s v="rock"/>
    <x v="1829"/>
    <x v="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s v="music"/>
    <s v="rock"/>
    <x v="1830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s v="music"/>
    <s v="rock"/>
    <x v="1831"/>
    <x v="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s v="music"/>
    <s v="rock"/>
    <x v="1832"/>
    <x v="6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s v="music"/>
    <s v="rock"/>
    <x v="1833"/>
    <x v="4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s v="music"/>
    <s v="rock"/>
    <x v="1834"/>
    <x v="3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s v="music"/>
    <s v="rock"/>
    <x v="1835"/>
    <x v="2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s v="music"/>
    <s v="rock"/>
    <x v="1836"/>
    <x v="4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s v="music"/>
    <s v="rock"/>
    <x v="1837"/>
    <x v="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s v="music"/>
    <s v="rock"/>
    <x v="1838"/>
    <x v="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s v="music"/>
    <s v="rock"/>
    <x v="1839"/>
    <x v="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s v="music"/>
    <s v="rock"/>
    <x v="1840"/>
    <x v="4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s v="music"/>
    <s v="rock"/>
    <x v="1841"/>
    <x v="3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s v="music"/>
    <s v="rock"/>
    <x v="1842"/>
    <x v="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s v="music"/>
    <s v="rock"/>
    <x v="1843"/>
    <x v="6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s v="music"/>
    <s v="rock"/>
    <x v="1844"/>
    <x v="6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s v="music"/>
    <s v="rock"/>
    <x v="1845"/>
    <x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s v="music"/>
    <s v="rock"/>
    <x v="1846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s v="music"/>
    <s v="rock"/>
    <x v="1847"/>
    <x v="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s v="music"/>
    <s v="rock"/>
    <x v="1848"/>
    <x v="6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s v="music"/>
    <s v="rock"/>
    <x v="1849"/>
    <x v="5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s v="music"/>
    <s v="rock"/>
    <x v="1850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s v="music"/>
    <s v="rock"/>
    <x v="1851"/>
    <x v="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s v="music"/>
    <s v="rock"/>
    <x v="1852"/>
    <x v="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s v="music"/>
    <s v="rock"/>
    <x v="1853"/>
    <x v="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s v="music"/>
    <s v="rock"/>
    <x v="1854"/>
    <x v="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s v="music"/>
    <s v="rock"/>
    <x v="1855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s v="music"/>
    <s v="rock"/>
    <x v="1856"/>
    <x v="3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s v="music"/>
    <s v="rock"/>
    <x v="1857"/>
    <x v="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s v="music"/>
    <s v="rock"/>
    <x v="1858"/>
    <x v="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s v="music"/>
    <s v="rock"/>
    <x v="1859"/>
    <x v="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s v="music"/>
    <s v="rock"/>
    <x v="1860"/>
    <x v="3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s v="games"/>
    <s v="mobile games"/>
    <x v="1861"/>
    <x v="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s v="games"/>
    <s v="mobile games"/>
    <x v="1862"/>
    <x v="1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s v="games"/>
    <s v="mobile games"/>
    <x v="1863"/>
    <x v="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s v="games"/>
    <s v="mobile games"/>
    <x v="1864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s v="games"/>
    <s v="mobile games"/>
    <x v="1865"/>
    <x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s v="games"/>
    <s v="mobile games"/>
    <x v="1866"/>
    <x v="1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s v="games"/>
    <s v="mobile games"/>
    <x v="1867"/>
    <x v="2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s v="games"/>
    <s v="mobile games"/>
    <x v="1868"/>
    <x v="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s v="games"/>
    <s v="mobile games"/>
    <x v="1869"/>
    <x v="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s v="games"/>
    <s v="mobile games"/>
    <x v="1870"/>
    <x v="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s v="games"/>
    <s v="mobile games"/>
    <x v="1871"/>
    <x v="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s v="games"/>
    <s v="mobile games"/>
    <x v="1872"/>
    <x v="0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s v="games"/>
    <s v="mobile games"/>
    <x v="1873"/>
    <x v="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s v="games"/>
    <s v="mobile games"/>
    <x v="1874"/>
    <x v="2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s v="games"/>
    <s v="mobile games"/>
    <x v="1875"/>
    <x v="2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s v="games"/>
    <s v="mobile games"/>
    <x v="1876"/>
    <x v="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s v="games"/>
    <s v="mobile games"/>
    <x v="1877"/>
    <x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s v="games"/>
    <s v="mobile games"/>
    <x v="1878"/>
    <x v="3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s v="games"/>
    <s v="mobile games"/>
    <x v="1879"/>
    <x v="2"/>
    <x v="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s v="games"/>
    <s v="mobile games"/>
    <x v="1880"/>
    <x v="2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s v="music"/>
    <s v="indie rock"/>
    <x v="1881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s v="music"/>
    <s v="indie rock"/>
    <x v="1882"/>
    <x v="5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s v="music"/>
    <s v="indie rock"/>
    <x v="1883"/>
    <x v="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s v="music"/>
    <s v="indie rock"/>
    <x v="1884"/>
    <x v="5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s v="music"/>
    <s v="indie rock"/>
    <x v="1885"/>
    <x v="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s v="music"/>
    <s v="indie rock"/>
    <x v="1886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s v="music"/>
    <s v="indie rock"/>
    <x v="1887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s v="music"/>
    <s v="indie rock"/>
    <x v="1888"/>
    <x v="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s v="music"/>
    <s v="indie rock"/>
    <x v="1889"/>
    <x v="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s v="music"/>
    <s v="indie rock"/>
    <x v="1890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s v="music"/>
    <s v="indie rock"/>
    <x v="1891"/>
    <x v="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s v="music"/>
    <s v="indie rock"/>
    <x v="1892"/>
    <x v="6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s v="music"/>
    <s v="indie rock"/>
    <x v="1893"/>
    <x v="6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s v="music"/>
    <s v="indie rock"/>
    <x v="1894"/>
    <x v="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s v="music"/>
    <s v="indie rock"/>
    <x v="1895"/>
    <x v="0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s v="music"/>
    <s v="indie rock"/>
    <x v="1896"/>
    <x v="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s v="music"/>
    <s v="indie rock"/>
    <x v="1897"/>
    <x v="3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s v="music"/>
    <s v="indie rock"/>
    <x v="1898"/>
    <x v="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s v="music"/>
    <s v="indie rock"/>
    <x v="1899"/>
    <x v="0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s v="music"/>
    <s v="indie rock"/>
    <x v="1900"/>
    <x v="5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s v="technology"/>
    <s v="gadgets"/>
    <x v="1901"/>
    <x v="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s v="technology"/>
    <s v="gadgets"/>
    <x v="190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s v="technology"/>
    <s v="gadgets"/>
    <x v="1903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s v="technology"/>
    <s v="gadgets"/>
    <x v="1904"/>
    <x v="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s v="technology"/>
    <s v="gadgets"/>
    <x v="1905"/>
    <x v="3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s v="technology"/>
    <s v="gadgets"/>
    <x v="1906"/>
    <x v="2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s v="technology"/>
    <s v="gadgets"/>
    <x v="1907"/>
    <x v="3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s v="technology"/>
    <s v="gadgets"/>
    <x v="1908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s v="technology"/>
    <s v="gadgets"/>
    <x v="1909"/>
    <x v="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s v="technology"/>
    <s v="gadgets"/>
    <x v="1910"/>
    <x v="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s v="technology"/>
    <s v="gadgets"/>
    <x v="1911"/>
    <x v="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s v="technology"/>
    <s v="gadgets"/>
    <x v="1912"/>
    <x v="0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s v="technology"/>
    <s v="gadgets"/>
    <x v="1913"/>
    <x v="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s v="technology"/>
    <s v="gadgets"/>
    <x v="1914"/>
    <x v="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s v="technology"/>
    <s v="gadgets"/>
    <x v="1915"/>
    <x v="3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s v="technology"/>
    <s v="gadgets"/>
    <x v="1916"/>
    <x v="2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s v="technology"/>
    <s v="gadgets"/>
    <x v="1917"/>
    <x v="1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s v="technology"/>
    <s v="gadgets"/>
    <x v="1918"/>
    <x v="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s v="technology"/>
    <s v="gadgets"/>
    <x v="1919"/>
    <x v="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s v="technology"/>
    <s v="gadgets"/>
    <x v="1920"/>
    <x v="0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s v="music"/>
    <s v="indie rock"/>
    <x v="1921"/>
    <x v="5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s v="music"/>
    <s v="indie rock"/>
    <x v="192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s v="music"/>
    <s v="indie rock"/>
    <x v="1923"/>
    <x v="6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s v="music"/>
    <s v="indie rock"/>
    <x v="1924"/>
    <x v="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s v="music"/>
    <s v="indie rock"/>
    <x v="1925"/>
    <x v="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s v="music"/>
    <s v="indie rock"/>
    <x v="1926"/>
    <x v="7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s v="music"/>
    <s v="indie rock"/>
    <x v="1927"/>
    <x v="5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s v="music"/>
    <s v="indie rock"/>
    <x v="1928"/>
    <x v="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s v="music"/>
    <s v="indie rock"/>
    <x v="1929"/>
    <x v="6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s v="music"/>
    <s v="indie rock"/>
    <x v="1930"/>
    <x v="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s v="music"/>
    <s v="indie rock"/>
    <x v="1931"/>
    <x v="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s v="music"/>
    <s v="indie rock"/>
    <x v="1932"/>
    <x v="5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s v="music"/>
    <s v="indie rock"/>
    <x v="1933"/>
    <x v="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s v="music"/>
    <s v="indie rock"/>
    <x v="1934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s v="music"/>
    <s v="indie rock"/>
    <x v="1935"/>
    <x v="3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s v="music"/>
    <s v="indie rock"/>
    <x v="1936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s v="music"/>
    <s v="indie rock"/>
    <x v="1937"/>
    <x v="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s v="music"/>
    <s v="indie rock"/>
    <x v="1938"/>
    <x v="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s v="music"/>
    <s v="indie rock"/>
    <x v="1939"/>
    <x v="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s v="music"/>
    <s v="indie rock"/>
    <x v="1940"/>
    <x v="6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s v="technology"/>
    <s v="hardware"/>
    <x v="1941"/>
    <x v="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s v="technology"/>
    <s v="hardware"/>
    <x v="1942"/>
    <x v="6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s v="technology"/>
    <s v="hardware"/>
    <x v="1943"/>
    <x v="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s v="technology"/>
    <s v="hardware"/>
    <x v="1944"/>
    <x v="3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s v="technology"/>
    <s v="hardware"/>
    <x v="1945"/>
    <x v="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s v="technology"/>
    <s v="hardware"/>
    <x v="1946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s v="technology"/>
    <s v="hardware"/>
    <x v="1947"/>
    <x v="8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s v="technology"/>
    <s v="hardware"/>
    <x v="1948"/>
    <x v="2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s v="technology"/>
    <s v="hardware"/>
    <x v="1949"/>
    <x v="3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s v="technology"/>
    <s v="hardware"/>
    <x v="1950"/>
    <x v="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s v="technology"/>
    <s v="hardware"/>
    <x v="1951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s v="technology"/>
    <s v="hardware"/>
    <x v="1952"/>
    <x v="4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s v="technology"/>
    <s v="hardware"/>
    <x v="1953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s v="technology"/>
    <s v="hardware"/>
    <x v="1954"/>
    <x v="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s v="technology"/>
    <s v="hardware"/>
    <x v="1955"/>
    <x v="5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s v="technology"/>
    <s v="hardware"/>
    <x v="1956"/>
    <x v="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s v="technology"/>
    <s v="hardware"/>
    <x v="1957"/>
    <x v="5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s v="technology"/>
    <s v="hardware"/>
    <x v="1958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s v="technology"/>
    <s v="hardware"/>
    <x v="1959"/>
    <x v="3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s v="technology"/>
    <s v="hardware"/>
    <x v="1960"/>
    <x v="3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s v="technology"/>
    <s v="hardware"/>
    <x v="1961"/>
    <x v="5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s v="technology"/>
    <s v="hardware"/>
    <x v="1962"/>
    <x v="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s v="technology"/>
    <s v="hardware"/>
    <x v="1963"/>
    <x v="3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s v="technology"/>
    <s v="hardware"/>
    <x v="1964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s v="technology"/>
    <s v="hardware"/>
    <x v="1965"/>
    <x v="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s v="technology"/>
    <s v="hardware"/>
    <x v="1966"/>
    <x v="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s v="technology"/>
    <s v="hardware"/>
    <x v="1967"/>
    <x v="3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s v="technology"/>
    <s v="hardware"/>
    <x v="1968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s v="technology"/>
    <s v="hardware"/>
    <x v="1969"/>
    <x v="2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s v="technology"/>
    <s v="hardware"/>
    <x v="1970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6"/>
    <s v="technology"/>
    <s v="hardware"/>
    <x v="1971"/>
    <x v="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s v="technology"/>
    <s v="hardware"/>
    <x v="1972"/>
    <x v="5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s v="technology"/>
    <s v="hardware"/>
    <x v="1973"/>
    <x v="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s v="technology"/>
    <s v="hardware"/>
    <x v="1974"/>
    <x v="4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s v="technology"/>
    <s v="hardware"/>
    <x v="1975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s v="technology"/>
    <s v="hardware"/>
    <x v="1976"/>
    <x v="4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s v="technology"/>
    <s v="hardware"/>
    <x v="1977"/>
    <x v="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s v="technology"/>
    <s v="hardware"/>
    <x v="1978"/>
    <x v="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s v="technology"/>
    <s v="hardware"/>
    <x v="1979"/>
    <x v="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s v="technology"/>
    <s v="hardware"/>
    <x v="1980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s v="photography"/>
    <s v="people"/>
    <x v="1981"/>
    <x v="3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s v="photography"/>
    <s v="people"/>
    <x v="1982"/>
    <x v="2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s v="photography"/>
    <s v="people"/>
    <x v="1983"/>
    <x v="2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s v="photography"/>
    <s v="people"/>
    <x v="1984"/>
    <x v="3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s v="photography"/>
    <s v="people"/>
    <x v="1985"/>
    <x v="2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s v="photography"/>
    <s v="people"/>
    <x v="1986"/>
    <x v="2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s v="photography"/>
    <s v="people"/>
    <x v="1987"/>
    <x v="0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s v="photography"/>
    <s v="people"/>
    <x v="1988"/>
    <x v="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s v="photography"/>
    <s v="people"/>
    <x v="1989"/>
    <x v="2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s v="photography"/>
    <s v="people"/>
    <x v="1990"/>
    <x v="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s v="photography"/>
    <s v="people"/>
    <x v="1991"/>
    <x v="0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s v="photography"/>
    <s v="people"/>
    <x v="1992"/>
    <x v="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s v="photography"/>
    <s v="people"/>
    <x v="1993"/>
    <x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s v="photography"/>
    <s v="people"/>
    <x v="1994"/>
    <x v="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s v="photography"/>
    <s v="people"/>
    <x v="1995"/>
    <x v="0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s v="photography"/>
    <s v="people"/>
    <x v="1996"/>
    <x v="3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s v="photography"/>
    <s v="people"/>
    <x v="1997"/>
    <x v="3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s v="photography"/>
    <s v="people"/>
    <x v="1998"/>
    <x v="3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s v="photography"/>
    <s v="people"/>
    <x v="1999"/>
    <x v="3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s v="photography"/>
    <s v="people"/>
    <x v="2000"/>
    <x v="0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s v="technology"/>
    <s v="hardware"/>
    <x v="2001"/>
    <x v="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s v="technology"/>
    <s v="hardware"/>
    <x v="2002"/>
    <x v="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s v="technology"/>
    <s v="hardware"/>
    <x v="2003"/>
    <x v="7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s v="technology"/>
    <s v="hardware"/>
    <x v="2004"/>
    <x v="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s v="technology"/>
    <s v="hardware"/>
    <x v="2005"/>
    <x v="4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s v="technology"/>
    <s v="hardware"/>
    <x v="2006"/>
    <x v="3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s v="technology"/>
    <s v="hardware"/>
    <x v="2007"/>
    <x v="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s v="technology"/>
    <s v="hardware"/>
    <x v="2008"/>
    <x v="6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s v="technology"/>
    <s v="hardware"/>
    <x v="2009"/>
    <x v="2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s v="technology"/>
    <s v="hardware"/>
    <x v="2010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s v="technology"/>
    <s v="hardware"/>
    <x v="2011"/>
    <x v="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s v="technology"/>
    <s v="hardware"/>
    <x v="2012"/>
    <x v="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s v="technology"/>
    <s v="hardware"/>
    <x v="2013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"/>
    <s v="technology"/>
    <s v="hardware"/>
    <x v="2014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s v="technology"/>
    <s v="hardware"/>
    <x v="2015"/>
    <x v="6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s v="technology"/>
    <s v="hardware"/>
    <x v="2016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s v="technology"/>
    <s v="hardware"/>
    <x v="2017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s v="technology"/>
    <s v="hardware"/>
    <x v="2018"/>
    <x v="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s v="technology"/>
    <s v="hardware"/>
    <x v="2019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s v="technology"/>
    <s v="hardware"/>
    <x v="2020"/>
    <x v="3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s v="technology"/>
    <s v="hardware"/>
    <x v="2021"/>
    <x v="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s v="technology"/>
    <s v="hardware"/>
    <x v="2022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s v="technology"/>
    <s v="hardware"/>
    <x v="2023"/>
    <x v="0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s v="technology"/>
    <s v="hardware"/>
    <x v="2024"/>
    <x v="5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s v="technology"/>
    <s v="hardware"/>
    <x v="2025"/>
    <x v="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s v="technology"/>
    <s v="hardware"/>
    <x v="2026"/>
    <x v="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s v="technology"/>
    <s v="hardware"/>
    <x v="2027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s v="technology"/>
    <s v="hardware"/>
    <x v="2028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s v="technology"/>
    <s v="hardware"/>
    <x v="2029"/>
    <x v="3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s v="technology"/>
    <s v="hardware"/>
    <x v="2030"/>
    <x v="5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s v="technology"/>
    <s v="hardware"/>
    <x v="2031"/>
    <x v="3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s v="technology"/>
    <s v="hardware"/>
    <x v="2032"/>
    <x v="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s v="technology"/>
    <s v="hardware"/>
    <x v="2033"/>
    <x v="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s v="technology"/>
    <s v="hardware"/>
    <x v="2034"/>
    <x v="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s v="technology"/>
    <s v="hardware"/>
    <x v="2035"/>
    <x v="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s v="technology"/>
    <s v="hardware"/>
    <x v="2036"/>
    <x v="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s v="technology"/>
    <s v="hardware"/>
    <x v="2037"/>
    <x v="4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s v="technology"/>
    <s v="hardware"/>
    <x v="2038"/>
    <x v="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s v="technology"/>
    <s v="hardware"/>
    <x v="2039"/>
    <x v="2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s v="technology"/>
    <s v="hardware"/>
    <x v="2040"/>
    <x v="4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s v="technology"/>
    <s v="hardware"/>
    <x v="2041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s v="technology"/>
    <s v="hardware"/>
    <x v="2042"/>
    <x v="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s v="technology"/>
    <s v="hardware"/>
    <x v="2043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s v="technology"/>
    <s v="hardware"/>
    <x v="2044"/>
    <x v="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s v="technology"/>
    <s v="hardware"/>
    <x v="2045"/>
    <x v="5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s v="technology"/>
    <s v="hardware"/>
    <x v="2046"/>
    <x v="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s v="technology"/>
    <s v="hardware"/>
    <x v="2047"/>
    <x v="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s v="technology"/>
    <s v="hardware"/>
    <x v="2048"/>
    <x v="4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s v="technology"/>
    <s v="hardware"/>
    <x v="2049"/>
    <x v="4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s v="technology"/>
    <s v="hardware"/>
    <x v="2050"/>
    <x v="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s v="technology"/>
    <s v="hardware"/>
    <x v="2051"/>
    <x v="4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s v="technology"/>
    <s v="hardware"/>
    <x v="2052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s v="technology"/>
    <s v="hardware"/>
    <x v="2053"/>
    <x v="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s v="technology"/>
    <s v="hardware"/>
    <x v="2054"/>
    <x v="3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s v="technology"/>
    <s v="hardware"/>
    <x v="2055"/>
    <x v="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s v="technology"/>
    <s v="hardware"/>
    <x v="2056"/>
    <x v="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s v="technology"/>
    <s v="hardware"/>
    <x v="2057"/>
    <x v="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s v="technology"/>
    <s v="hardware"/>
    <x v="2058"/>
    <x v="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s v="technology"/>
    <s v="hardware"/>
    <x v="2059"/>
    <x v="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s v="technology"/>
    <s v="hardware"/>
    <x v="2060"/>
    <x v="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s v="technology"/>
    <s v="hardware"/>
    <x v="2061"/>
    <x v="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s v="technology"/>
    <s v="hardware"/>
    <x v="206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s v="technology"/>
    <s v="hardware"/>
    <x v="2063"/>
    <x v="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s v="technology"/>
    <s v="hardware"/>
    <x v="2064"/>
    <x v="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s v="technology"/>
    <s v="hardware"/>
    <x v="2065"/>
    <x v="4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s v="technology"/>
    <s v="hardware"/>
    <x v="2066"/>
    <x v="3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s v="technology"/>
    <s v="hardware"/>
    <x v="2067"/>
    <x v="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s v="technology"/>
    <s v="hardware"/>
    <x v="2068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s v="technology"/>
    <s v="hardware"/>
    <x v="2069"/>
    <x v="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s v="technology"/>
    <s v="hardware"/>
    <x v="2070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s v="technology"/>
    <s v="hardware"/>
    <x v="2071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s v="technology"/>
    <s v="hardware"/>
    <x v="2072"/>
    <x v="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s v="technology"/>
    <s v="hardware"/>
    <x v="2073"/>
    <x v="0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s v="technology"/>
    <s v="hardware"/>
    <x v="2074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s v="technology"/>
    <s v="hardware"/>
    <x v="2075"/>
    <x v="4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s v="technology"/>
    <s v="hardware"/>
    <x v="2076"/>
    <x v="3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s v="technology"/>
    <s v="hardware"/>
    <x v="2077"/>
    <x v="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s v="technology"/>
    <s v="hardware"/>
    <x v="2078"/>
    <x v="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s v="technology"/>
    <s v="hardware"/>
    <x v="2079"/>
    <x v="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s v="technology"/>
    <s v="hardware"/>
    <x v="2080"/>
    <x v="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s v="music"/>
    <s v="indie rock"/>
    <x v="2081"/>
    <x v="5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s v="music"/>
    <s v="indie rock"/>
    <x v="2082"/>
    <x v="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s v="music"/>
    <s v="indie rock"/>
    <x v="2083"/>
    <x v="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s v="music"/>
    <s v="indie rock"/>
    <x v="2084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s v="music"/>
    <s v="indie rock"/>
    <x v="2085"/>
    <x v="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s v="music"/>
    <s v="indie rock"/>
    <x v="2086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s v="music"/>
    <s v="indie rock"/>
    <x v="2087"/>
    <x v="6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s v="music"/>
    <s v="indie rock"/>
    <x v="2088"/>
    <x v="7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s v="music"/>
    <s v="indie rock"/>
    <x v="2089"/>
    <x v="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s v="music"/>
    <s v="indie rock"/>
    <x v="2090"/>
    <x v="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s v="music"/>
    <s v="indie rock"/>
    <x v="2091"/>
    <x v="6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s v="music"/>
    <s v="indie rock"/>
    <x v="2092"/>
    <x v="6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s v="music"/>
    <s v="indie rock"/>
    <x v="2093"/>
    <x v="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s v="music"/>
    <s v="indie rock"/>
    <x v="2094"/>
    <x v="5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s v="music"/>
    <s v="indie rock"/>
    <x v="2095"/>
    <x v="6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s v="music"/>
    <s v="indie rock"/>
    <x v="2096"/>
    <x v="5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s v="music"/>
    <s v="indie rock"/>
    <x v="2097"/>
    <x v="6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s v="music"/>
    <s v="indie rock"/>
    <x v="2098"/>
    <x v="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s v="music"/>
    <s v="indie rock"/>
    <x v="2099"/>
    <x v="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s v="music"/>
    <s v="indie rock"/>
    <x v="2100"/>
    <x v="5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s v="music"/>
    <s v="indie rock"/>
    <x v="2101"/>
    <x v="6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s v="music"/>
    <s v="indie rock"/>
    <x v="2102"/>
    <x v="6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s v="music"/>
    <s v="indie rock"/>
    <x v="2103"/>
    <x v="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s v="music"/>
    <s v="indie rock"/>
    <x v="2104"/>
    <x v="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s v="music"/>
    <s v="indie rock"/>
    <x v="2105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s v="music"/>
    <s v="indie rock"/>
    <x v="2106"/>
    <x v="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s v="music"/>
    <s v="indie rock"/>
    <x v="2107"/>
    <x v="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s v="music"/>
    <s v="indie rock"/>
    <x v="2108"/>
    <x v="5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s v="music"/>
    <s v="indie rock"/>
    <x v="2109"/>
    <x v="0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s v="music"/>
    <s v="indie rock"/>
    <x v="2110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s v="music"/>
    <s v="indie rock"/>
    <x v="2111"/>
    <x v="6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s v="music"/>
    <s v="indie rock"/>
    <x v="2112"/>
    <x v="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s v="music"/>
    <s v="indie rock"/>
    <x v="2113"/>
    <x v="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s v="music"/>
    <s v="indie rock"/>
    <x v="2114"/>
    <x v="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s v="music"/>
    <s v="indie rock"/>
    <x v="2115"/>
    <x v="6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s v="music"/>
    <s v="indie rock"/>
    <x v="2116"/>
    <x v="5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s v="music"/>
    <s v="indie rock"/>
    <x v="2117"/>
    <x v="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s v="music"/>
    <s v="indie rock"/>
    <x v="2118"/>
    <x v="6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s v="music"/>
    <s v="indie rock"/>
    <x v="2119"/>
    <x v="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s v="music"/>
    <s v="indie rock"/>
    <x v="2120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s v="games"/>
    <s v="video games"/>
    <x v="2121"/>
    <x v="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s v="games"/>
    <s v="video games"/>
    <x v="2122"/>
    <x v="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s v="games"/>
    <s v="video games"/>
    <x v="2123"/>
    <x v="7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s v="games"/>
    <s v="video games"/>
    <x v="2124"/>
    <x v="7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s v="games"/>
    <s v="video games"/>
    <x v="2125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s v="games"/>
    <s v="video games"/>
    <x v="2126"/>
    <x v="3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s v="games"/>
    <s v="video games"/>
    <x v="2127"/>
    <x v="0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s v="games"/>
    <s v="video games"/>
    <x v="2128"/>
    <x v="3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s v="games"/>
    <s v="video games"/>
    <x v="2129"/>
    <x v="2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s v="games"/>
    <s v="video games"/>
    <x v="2130"/>
    <x v="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s v="games"/>
    <s v="video games"/>
    <x v="2131"/>
    <x v="0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s v="games"/>
    <s v="video games"/>
    <x v="2132"/>
    <x v="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s v="games"/>
    <s v="video games"/>
    <x v="2133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s v="games"/>
    <s v="video games"/>
    <x v="2134"/>
    <x v="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s v="games"/>
    <s v="video games"/>
    <x v="2135"/>
    <x v="5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s v="games"/>
    <s v="video games"/>
    <x v="2136"/>
    <x v="4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s v="games"/>
    <s v="video games"/>
    <x v="2137"/>
    <x v="3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s v="games"/>
    <s v="video games"/>
    <x v="2138"/>
    <x v="4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s v="games"/>
    <s v="video games"/>
    <x v="2139"/>
    <x v="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s v="games"/>
    <s v="video games"/>
    <x v="2140"/>
    <x v="5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s v="games"/>
    <s v="video games"/>
    <x v="2141"/>
    <x v="3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s v="games"/>
    <s v="video games"/>
    <x v="2142"/>
    <x v="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s v="games"/>
    <s v="video games"/>
    <x v="2143"/>
    <x v="7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s v="games"/>
    <s v="video games"/>
    <x v="2144"/>
    <x v="4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s v="games"/>
    <s v="video games"/>
    <x v="2145"/>
    <x v="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s v="games"/>
    <s v="video games"/>
    <x v="2146"/>
    <x v="2"/>
    <x v="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s v="games"/>
    <s v="video games"/>
    <x v="2147"/>
    <x v="3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s v="games"/>
    <s v="video games"/>
    <x v="2148"/>
    <x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s v="games"/>
    <s v="video games"/>
    <x v="2149"/>
    <x v="7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s v="games"/>
    <s v="video games"/>
    <x v="2150"/>
    <x v="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s v="games"/>
    <s v="video games"/>
    <x v="2151"/>
    <x v="2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s v="games"/>
    <s v="video games"/>
    <x v="2152"/>
    <x v="3"/>
    <x v="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s v="games"/>
    <s v="video games"/>
    <x v="2153"/>
    <x v="3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s v="games"/>
    <s v="video games"/>
    <x v="2154"/>
    <x v="3"/>
    <x v="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s v="games"/>
    <s v="video games"/>
    <x v="2155"/>
    <x v="2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s v="games"/>
    <s v="video games"/>
    <x v="2156"/>
    <x v="4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s v="games"/>
    <s v="video games"/>
    <x v="2157"/>
    <x v="2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s v="games"/>
    <s v="video games"/>
    <x v="2158"/>
    <x v="5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s v="games"/>
    <s v="video games"/>
    <x v="2159"/>
    <x v="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s v="games"/>
    <s v="video games"/>
    <x v="2160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s v="music"/>
    <s v="rock"/>
    <x v="2161"/>
    <x v="0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s v="music"/>
    <s v="rock"/>
    <x v="2162"/>
    <x v="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s v="music"/>
    <s v="rock"/>
    <x v="2163"/>
    <x v="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s v="music"/>
    <s v="rock"/>
    <x v="2164"/>
    <x v="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s v="music"/>
    <s v="rock"/>
    <x v="2165"/>
    <x v="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s v="music"/>
    <s v="rock"/>
    <x v="2166"/>
    <x v="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s v="music"/>
    <s v="rock"/>
    <x v="2167"/>
    <x v="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s v="music"/>
    <s v="rock"/>
    <x v="2168"/>
    <x v="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s v="music"/>
    <s v="rock"/>
    <x v="2169"/>
    <x v="1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s v="music"/>
    <s v="rock"/>
    <x v="2170"/>
    <x v="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s v="music"/>
    <s v="rock"/>
    <x v="2171"/>
    <x v="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s v="music"/>
    <s v="rock"/>
    <x v="2172"/>
    <x v="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s v="music"/>
    <s v="rock"/>
    <x v="2173"/>
    <x v="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s v="music"/>
    <s v="rock"/>
    <x v="2174"/>
    <x v="2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s v="music"/>
    <s v="rock"/>
    <x v="2175"/>
    <x v="2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s v="music"/>
    <s v="rock"/>
    <x v="2176"/>
    <x v="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s v="music"/>
    <s v="rock"/>
    <x v="2177"/>
    <x v="2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s v="music"/>
    <s v="rock"/>
    <x v="2178"/>
    <x v="2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s v="music"/>
    <s v="rock"/>
    <x v="2179"/>
    <x v="0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s v="music"/>
    <s v="rock"/>
    <x v="2180"/>
    <x v="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s v="games"/>
    <s v="tabletop games"/>
    <x v="2181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s v="games"/>
    <s v="tabletop games"/>
    <x v="2182"/>
    <x v="3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s v="games"/>
    <s v="tabletop games"/>
    <x v="2183"/>
    <x v="1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s v="games"/>
    <s v="tabletop games"/>
    <x v="2184"/>
    <x v="2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s v="games"/>
    <s v="tabletop games"/>
    <x v="2185"/>
    <x v="4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s v="games"/>
    <s v="tabletop games"/>
    <x v="2186"/>
    <x v="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s v="games"/>
    <s v="tabletop games"/>
    <x v="2187"/>
    <x v="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s v="games"/>
    <s v="tabletop games"/>
    <x v="2188"/>
    <x v="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s v="games"/>
    <s v="tabletop games"/>
    <x v="2189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s v="games"/>
    <s v="tabletop games"/>
    <x v="2190"/>
    <x v="2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s v="games"/>
    <s v="tabletop games"/>
    <x v="2191"/>
    <x v="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s v="games"/>
    <s v="tabletop games"/>
    <x v="2192"/>
    <x v="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s v="games"/>
    <s v="tabletop games"/>
    <x v="2193"/>
    <x v="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s v="games"/>
    <s v="tabletop games"/>
    <x v="2194"/>
    <x v="2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s v="games"/>
    <s v="tabletop games"/>
    <x v="2195"/>
    <x v="0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s v="games"/>
    <s v="tabletop games"/>
    <x v="2196"/>
    <x v="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s v="games"/>
    <s v="tabletop games"/>
    <x v="2197"/>
    <x v="0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s v="games"/>
    <s v="tabletop games"/>
    <x v="2198"/>
    <x v="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s v="games"/>
    <s v="tabletop games"/>
    <x v="2199"/>
    <x v="0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s v="games"/>
    <s v="tabletop games"/>
    <x v="2200"/>
    <x v="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s v="music"/>
    <s v="electronic music"/>
    <x v="2201"/>
    <x v="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s v="music"/>
    <s v="electronic music"/>
    <x v="2202"/>
    <x v="5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s v="music"/>
    <s v="electronic music"/>
    <x v="2203"/>
    <x v="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s v="music"/>
    <s v="electronic music"/>
    <x v="2204"/>
    <x v="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s v="music"/>
    <s v="electronic music"/>
    <x v="2205"/>
    <x v="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s v="music"/>
    <s v="electronic music"/>
    <x v="2206"/>
    <x v="5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s v="music"/>
    <s v="electronic music"/>
    <x v="2207"/>
    <x v="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s v="music"/>
    <s v="electronic music"/>
    <x v="2208"/>
    <x v="5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s v="music"/>
    <s v="electronic music"/>
    <x v="2209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s v="music"/>
    <s v="electronic music"/>
    <x v="2210"/>
    <x v="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s v="music"/>
    <s v="electronic music"/>
    <x v="2211"/>
    <x v="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s v="music"/>
    <s v="electronic music"/>
    <x v="2212"/>
    <x v="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s v="music"/>
    <s v="electronic music"/>
    <x v="2213"/>
    <x v="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s v="music"/>
    <s v="electronic music"/>
    <x v="2214"/>
    <x v="3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s v="music"/>
    <s v="electronic music"/>
    <x v="2215"/>
    <x v="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s v="music"/>
    <s v="electronic music"/>
    <x v="2216"/>
    <x v="0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s v="music"/>
    <s v="electronic music"/>
    <x v="2217"/>
    <x v="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s v="music"/>
    <s v="electronic music"/>
    <x v="2218"/>
    <x v="5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s v="music"/>
    <s v="electronic music"/>
    <x v="2219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s v="music"/>
    <s v="electronic music"/>
    <x v="2220"/>
    <x v="4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s v="games"/>
    <s v="tabletop games"/>
    <x v="2221"/>
    <x v="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s v="games"/>
    <s v="tabletop games"/>
    <x v="2222"/>
    <x v="6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s v="games"/>
    <s v="tabletop games"/>
    <x v="2223"/>
    <x v="0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s v="games"/>
    <s v="tabletop games"/>
    <x v="2224"/>
    <x v="2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s v="games"/>
    <s v="tabletop games"/>
    <x v="2225"/>
    <x v="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s v="games"/>
    <s v="tabletop games"/>
    <x v="2226"/>
    <x v="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s v="games"/>
    <s v="tabletop games"/>
    <x v="2227"/>
    <x v="4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s v="games"/>
    <s v="tabletop games"/>
    <x v="2228"/>
    <x v="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s v="games"/>
    <s v="tabletop games"/>
    <x v="2229"/>
    <x v="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s v="games"/>
    <s v="tabletop games"/>
    <x v="2230"/>
    <x v="3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s v="games"/>
    <s v="tabletop games"/>
    <x v="2231"/>
    <x v="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s v="games"/>
    <s v="tabletop games"/>
    <x v="2232"/>
    <x v="3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s v="games"/>
    <s v="tabletop games"/>
    <x v="2233"/>
    <x v="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s v="games"/>
    <s v="tabletop games"/>
    <x v="2234"/>
    <x v="2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s v="games"/>
    <s v="tabletop games"/>
    <x v="2235"/>
    <x v="0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s v="games"/>
    <s v="tabletop games"/>
    <x v="2236"/>
    <x v="2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s v="games"/>
    <s v="tabletop games"/>
    <x v="2237"/>
    <x v="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s v="games"/>
    <s v="tabletop games"/>
    <x v="2238"/>
    <x v="1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s v="games"/>
    <s v="tabletop games"/>
    <x v="2239"/>
    <x v="4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s v="games"/>
    <s v="tabletop games"/>
    <x v="2240"/>
    <x v="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s v="games"/>
    <s v="tabletop games"/>
    <x v="2241"/>
    <x v="1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s v="games"/>
    <s v="tabletop games"/>
    <x v="2242"/>
    <x v="4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s v="games"/>
    <s v="tabletop games"/>
    <x v="2243"/>
    <x v="1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s v="games"/>
    <s v="tabletop games"/>
    <x v="2244"/>
    <x v="2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s v="games"/>
    <s v="tabletop games"/>
    <x v="2245"/>
    <x v="3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s v="games"/>
    <s v="tabletop games"/>
    <x v="2246"/>
    <x v="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s v="games"/>
    <s v="tabletop games"/>
    <x v="2247"/>
    <x v="0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s v="games"/>
    <s v="tabletop games"/>
    <x v="2248"/>
    <x v="2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s v="games"/>
    <s v="tabletop games"/>
    <x v="2249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s v="games"/>
    <s v="tabletop games"/>
    <x v="2250"/>
    <x v="2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s v="games"/>
    <s v="tabletop games"/>
    <x v="2251"/>
    <x v="3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s v="games"/>
    <s v="tabletop games"/>
    <x v="2252"/>
    <x v="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s v="games"/>
    <s v="tabletop games"/>
    <x v="2253"/>
    <x v="0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s v="games"/>
    <s v="tabletop games"/>
    <x v="2254"/>
    <x v="1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s v="games"/>
    <s v="tabletop games"/>
    <x v="2255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s v="games"/>
    <s v="tabletop games"/>
    <x v="2256"/>
    <x v="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s v="games"/>
    <s v="tabletop games"/>
    <x v="2257"/>
    <x v="2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s v="games"/>
    <s v="tabletop games"/>
    <x v="2258"/>
    <x v="0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s v="games"/>
    <s v="tabletop games"/>
    <x v="2259"/>
    <x v="2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s v="games"/>
    <s v="tabletop games"/>
    <x v="2260"/>
    <x v="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s v="games"/>
    <s v="tabletop games"/>
    <x v="2261"/>
    <x v="1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s v="games"/>
    <s v="tabletop games"/>
    <x v="2262"/>
    <x v="3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s v="games"/>
    <s v="tabletop games"/>
    <x v="2263"/>
    <x v="0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s v="games"/>
    <s v="tabletop games"/>
    <x v="2264"/>
    <x v="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s v="games"/>
    <s v="tabletop games"/>
    <x v="2265"/>
    <x v="2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s v="games"/>
    <s v="tabletop games"/>
    <x v="2266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s v="games"/>
    <s v="tabletop games"/>
    <x v="2267"/>
    <x v="3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s v="games"/>
    <s v="tabletop games"/>
    <x v="2268"/>
    <x v="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s v="games"/>
    <s v="tabletop games"/>
    <x v="2269"/>
    <x v="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s v="games"/>
    <s v="tabletop games"/>
    <x v="2270"/>
    <x v="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s v="games"/>
    <s v="tabletop games"/>
    <x v="2271"/>
    <x v="2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s v="games"/>
    <s v="tabletop games"/>
    <x v="2272"/>
    <x v="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s v="games"/>
    <s v="tabletop games"/>
    <x v="2273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s v="games"/>
    <s v="tabletop games"/>
    <x v="2274"/>
    <x v="3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s v="games"/>
    <s v="tabletop games"/>
    <x v="2275"/>
    <x v="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s v="games"/>
    <s v="tabletop games"/>
    <x v="2276"/>
    <x v="4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s v="games"/>
    <s v="tabletop games"/>
    <x v="2277"/>
    <x v="5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s v="games"/>
    <s v="tabletop games"/>
    <x v="2278"/>
    <x v="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s v="games"/>
    <s v="tabletop games"/>
    <x v="2279"/>
    <x v="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s v="games"/>
    <s v="tabletop games"/>
    <x v="2280"/>
    <x v="0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s v="music"/>
    <s v="rock"/>
    <x v="2281"/>
    <x v="6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s v="music"/>
    <s v="rock"/>
    <x v="2282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s v="music"/>
    <s v="rock"/>
    <x v="2283"/>
    <x v="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s v="music"/>
    <s v="rock"/>
    <x v="2284"/>
    <x v="6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s v="music"/>
    <s v="rock"/>
    <x v="2285"/>
    <x v="5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s v="music"/>
    <s v="rock"/>
    <x v="2286"/>
    <x v="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s v="music"/>
    <s v="rock"/>
    <x v="2287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s v="music"/>
    <s v="rock"/>
    <x v="2288"/>
    <x v="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s v="music"/>
    <s v="rock"/>
    <x v="2289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s v="music"/>
    <s v="rock"/>
    <x v="2290"/>
    <x v="8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s v="music"/>
    <s v="rock"/>
    <x v="2291"/>
    <x v="5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s v="music"/>
    <s v="rock"/>
    <x v="2292"/>
    <x v="5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s v="music"/>
    <s v="rock"/>
    <x v="2293"/>
    <x v="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s v="music"/>
    <s v="rock"/>
    <x v="2294"/>
    <x v="5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s v="music"/>
    <s v="rock"/>
    <x v="2295"/>
    <x v="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s v="music"/>
    <s v="rock"/>
    <x v="2296"/>
    <x v="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s v="music"/>
    <s v="rock"/>
    <x v="2297"/>
    <x v="5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s v="music"/>
    <s v="rock"/>
    <x v="2298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s v="music"/>
    <s v="rock"/>
    <x v="2299"/>
    <x v="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s v="music"/>
    <s v="rock"/>
    <x v="2300"/>
    <x v="5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s v="music"/>
    <s v="indie rock"/>
    <x v="2301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s v="music"/>
    <s v="indie rock"/>
    <x v="2302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s v="music"/>
    <s v="indie rock"/>
    <x v="2303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s v="music"/>
    <s v="indie rock"/>
    <x v="2304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s v="music"/>
    <s v="indie rock"/>
    <x v="2305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s v="music"/>
    <s v="indie rock"/>
    <x v="2306"/>
    <x v="5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s v="music"/>
    <s v="indie rock"/>
    <x v="2307"/>
    <x v="5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s v="music"/>
    <s v="indie rock"/>
    <x v="2308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s v="music"/>
    <s v="indie rock"/>
    <x v="2309"/>
    <x v="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s v="music"/>
    <s v="indie rock"/>
    <x v="2310"/>
    <x v="4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s v="music"/>
    <s v="indie rock"/>
    <x v="2311"/>
    <x v="3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s v="music"/>
    <s v="indie rock"/>
    <x v="2312"/>
    <x v="3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s v="music"/>
    <s v="indie rock"/>
    <x v="2313"/>
    <x v="5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s v="music"/>
    <s v="indie rock"/>
    <x v="2314"/>
    <x v="5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s v="music"/>
    <s v="indie rock"/>
    <x v="2315"/>
    <x v="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s v="music"/>
    <s v="indie rock"/>
    <x v="2316"/>
    <x v="8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s v="music"/>
    <s v="indie rock"/>
    <x v="2317"/>
    <x v="7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s v="music"/>
    <s v="indie rock"/>
    <x v="2318"/>
    <x v="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s v="music"/>
    <s v="indie rock"/>
    <x v="231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s v="music"/>
    <s v="indie rock"/>
    <x v="2320"/>
    <x v="3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s v="food"/>
    <s v="small batch"/>
    <x v="232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s v="food"/>
    <s v="small batch"/>
    <x v="2322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s v="food"/>
    <s v="small batch"/>
    <x v="2323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s v="food"/>
    <s v="small batch"/>
    <x v="2324"/>
    <x v="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s v="food"/>
    <s v="small batch"/>
    <x v="2325"/>
    <x v="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s v="food"/>
    <s v="small batch"/>
    <x v="2326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s v="food"/>
    <s v="small batch"/>
    <x v="2327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s v="food"/>
    <s v="small batch"/>
    <x v="2328"/>
    <x v="0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s v="food"/>
    <s v="small batch"/>
    <x v="2329"/>
    <x v="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s v="food"/>
    <s v="small batch"/>
    <x v="2330"/>
    <x v="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s v="food"/>
    <s v="small batch"/>
    <x v="2331"/>
    <x v="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s v="food"/>
    <s v="small batch"/>
    <x v="2332"/>
    <x v="0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s v="food"/>
    <s v="small batch"/>
    <x v="2333"/>
    <x v="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s v="food"/>
    <s v="small batch"/>
    <x v="2334"/>
    <x v="3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s v="food"/>
    <s v="small batch"/>
    <x v="2335"/>
    <x v="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s v="food"/>
    <s v="small batch"/>
    <x v="2336"/>
    <x v="3"/>
    <x v="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s v="food"/>
    <s v="small batch"/>
    <x v="2337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s v="food"/>
    <s v="small batch"/>
    <x v="2338"/>
    <x v="3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s v="food"/>
    <s v="small batch"/>
    <x v="2339"/>
    <x v="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s v="food"/>
    <s v="small batch"/>
    <x v="2340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s v="technology"/>
    <s v="web"/>
    <x v="2341"/>
    <x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s v="technology"/>
    <s v="web"/>
    <x v="2342"/>
    <x v="3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s v="technology"/>
    <s v="web"/>
    <x v="2343"/>
    <x v="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s v="technology"/>
    <s v="web"/>
    <x v="2344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s v="technology"/>
    <s v="web"/>
    <x v="234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s v="technology"/>
    <s v="web"/>
    <x v="2346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s v="technology"/>
    <s v="web"/>
    <x v="2347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s v="technology"/>
    <s v="web"/>
    <x v="2348"/>
    <x v="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s v="technology"/>
    <s v="web"/>
    <x v="2349"/>
    <x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s v="technology"/>
    <s v="web"/>
    <x v="2350"/>
    <x v="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s v="technology"/>
    <s v="web"/>
    <x v="2351"/>
    <x v="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s v="technology"/>
    <s v="web"/>
    <x v="2352"/>
    <x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s v="technology"/>
    <s v="web"/>
    <x v="2353"/>
    <x v="0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s v="technology"/>
    <s v="web"/>
    <x v="2354"/>
    <x v="3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s v="technology"/>
    <s v="web"/>
    <x v="2355"/>
    <x v="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s v="technology"/>
    <s v="web"/>
    <x v="2356"/>
    <x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s v="technology"/>
    <s v="web"/>
    <x v="2357"/>
    <x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s v="technology"/>
    <s v="web"/>
    <x v="2358"/>
    <x v="3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s v="technology"/>
    <s v="web"/>
    <x v="2359"/>
    <x v="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s v="technology"/>
    <s v="web"/>
    <x v="2360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s v="technology"/>
    <s v="web"/>
    <x v="2361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s v="technology"/>
    <s v="web"/>
    <x v="2362"/>
    <x v="3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s v="technology"/>
    <s v="web"/>
    <x v="2363"/>
    <x v="0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s v="technology"/>
    <s v="web"/>
    <x v="2364"/>
    <x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s v="technology"/>
    <s v="web"/>
    <x v="2365"/>
    <x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s v="technology"/>
    <s v="web"/>
    <x v="2366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s v="technology"/>
    <s v="web"/>
    <x v="2367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s v="technology"/>
    <s v="web"/>
    <x v="2368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s v="technology"/>
    <s v="web"/>
    <x v="2369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s v="technology"/>
    <s v="web"/>
    <x v="2370"/>
    <x v="3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s v="technology"/>
    <s v="web"/>
    <x v="2371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s v="technology"/>
    <s v="web"/>
    <x v="2372"/>
    <x v="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s v="technology"/>
    <s v="web"/>
    <x v="2373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s v="technology"/>
    <s v="web"/>
    <x v="2374"/>
    <x v="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s v="technology"/>
    <s v="web"/>
    <x v="2375"/>
    <x v="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s v="technology"/>
    <s v="web"/>
    <x v="2376"/>
    <x v="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s v="technology"/>
    <s v="web"/>
    <x v="2377"/>
    <x v="2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s v="technology"/>
    <s v="web"/>
    <x v="2378"/>
    <x v="0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s v="technology"/>
    <s v="web"/>
    <x v="2379"/>
    <x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s v="technology"/>
    <s v="web"/>
    <x v="2380"/>
    <x v="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s v="technology"/>
    <s v="web"/>
    <x v="2381"/>
    <x v="0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s v="technology"/>
    <s v="web"/>
    <x v="2382"/>
    <x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s v="technology"/>
    <s v="web"/>
    <x v="2383"/>
    <x v="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s v="technology"/>
    <s v="web"/>
    <x v="2384"/>
    <x v="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s v="technology"/>
    <s v="web"/>
    <x v="2385"/>
    <x v="0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s v="technology"/>
    <s v="web"/>
    <x v="2386"/>
    <x v="3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s v="technology"/>
    <s v="web"/>
    <x v="2387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s v="technology"/>
    <s v="web"/>
    <x v="2388"/>
    <x v="3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s v="technology"/>
    <s v="web"/>
    <x v="2389"/>
    <x v="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s v="technology"/>
    <s v="web"/>
    <x v="2390"/>
    <x v="3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s v="technology"/>
    <s v="web"/>
    <x v="2391"/>
    <x v="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s v="technology"/>
    <s v="web"/>
    <x v="2392"/>
    <x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s v="technology"/>
    <s v="web"/>
    <x v="2393"/>
    <x v="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s v="technology"/>
    <s v="web"/>
    <x v="2394"/>
    <x v="0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s v="technology"/>
    <s v="web"/>
    <x v="2395"/>
    <x v="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s v="technology"/>
    <s v="web"/>
    <x v="2396"/>
    <x v="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s v="technology"/>
    <s v="web"/>
    <x v="2397"/>
    <x v="3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s v="technology"/>
    <s v="web"/>
    <x v="2398"/>
    <x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s v="technology"/>
    <s v="web"/>
    <x v="2399"/>
    <x v="3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s v="technology"/>
    <s v="web"/>
    <x v="2400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s v="food"/>
    <s v="food trucks"/>
    <x v="2401"/>
    <x v="2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s v="food"/>
    <s v="food trucks"/>
    <x v="2402"/>
    <x v="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s v="food"/>
    <s v="food trucks"/>
    <x v="2403"/>
    <x v="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s v="food"/>
    <s v="food trucks"/>
    <x v="2404"/>
    <x v="0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s v="food"/>
    <s v="food trucks"/>
    <x v="2405"/>
    <x v="2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s v="food"/>
    <s v="food trucks"/>
    <x v="2406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s v="food"/>
    <s v="food trucks"/>
    <x v="2407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s v="food"/>
    <s v="food trucks"/>
    <x v="2408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s v="food"/>
    <s v="food trucks"/>
    <x v="2409"/>
    <x v="0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s v="food"/>
    <s v="food trucks"/>
    <x v="2410"/>
    <x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s v="food"/>
    <s v="food trucks"/>
    <x v="2411"/>
    <x v="0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s v="food"/>
    <s v="food trucks"/>
    <x v="2412"/>
    <x v="2"/>
    <x v="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s v="food"/>
    <s v="food trucks"/>
    <x v="2413"/>
    <x v="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s v="food"/>
    <s v="food trucks"/>
    <x v="2414"/>
    <x v="0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s v="food"/>
    <s v="food trucks"/>
    <x v="2415"/>
    <x v="2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s v="food"/>
    <s v="food trucks"/>
    <x v="2416"/>
    <x v="0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s v="food"/>
    <s v="food trucks"/>
    <x v="2417"/>
    <x v="3"/>
    <x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s v="food"/>
    <s v="food trucks"/>
    <x v="2418"/>
    <x v="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s v="food"/>
    <s v="food trucks"/>
    <x v="2419"/>
    <x v="3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s v="food"/>
    <s v="food trucks"/>
    <x v="2420"/>
    <x v="3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s v="food"/>
    <s v="food trucks"/>
    <x v="2421"/>
    <x v="0"/>
    <x v="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s v="food"/>
    <s v="food trucks"/>
    <x v="2422"/>
    <x v="0"/>
    <x v="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s v="food"/>
    <s v="food trucks"/>
    <x v="2423"/>
    <x v="3"/>
    <x v="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s v="food"/>
    <s v="food trucks"/>
    <x v="2424"/>
    <x v="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s v="food"/>
    <s v="food trucks"/>
    <x v="2425"/>
    <x v="2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s v="food"/>
    <s v="food trucks"/>
    <x v="2426"/>
    <x v="0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s v="food"/>
    <s v="food trucks"/>
    <x v="2427"/>
    <x v="2"/>
    <x v="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s v="food"/>
    <s v="food trucks"/>
    <x v="2428"/>
    <x v="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s v="food"/>
    <s v="food trucks"/>
    <x v="2429"/>
    <x v="2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s v="food"/>
    <s v="food trucks"/>
    <x v="2430"/>
    <x v="2"/>
    <x v="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s v="food"/>
    <s v="food trucks"/>
    <x v="2431"/>
    <x v="2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s v="food"/>
    <s v="food trucks"/>
    <x v="2432"/>
    <x v="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s v="food"/>
    <s v="food trucks"/>
    <x v="2433"/>
    <x v="2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s v="food"/>
    <s v="food trucks"/>
    <x v="2434"/>
    <x v="0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s v="food"/>
    <s v="food trucks"/>
    <x v="2435"/>
    <x v="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s v="food"/>
    <s v="food trucks"/>
    <x v="2436"/>
    <x v="0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s v="food"/>
    <s v="food trucks"/>
    <x v="2437"/>
    <x v="0"/>
    <x v="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s v="food"/>
    <s v="food trucks"/>
    <x v="2438"/>
    <x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s v="food"/>
    <s v="food trucks"/>
    <x v="2439"/>
    <x v="0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s v="food"/>
    <s v="food trucks"/>
    <x v="2440"/>
    <x v="2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s v="food"/>
    <s v="small batch"/>
    <x v="2441"/>
    <x v="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s v="food"/>
    <s v="small batch"/>
    <x v="2442"/>
    <x v="0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s v="food"/>
    <s v="small batch"/>
    <x v="2443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s v="food"/>
    <s v="small batch"/>
    <x v="2444"/>
    <x v="2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s v="food"/>
    <s v="small batch"/>
    <x v="2445"/>
    <x v="0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s v="food"/>
    <s v="small batch"/>
    <x v="2446"/>
    <x v="2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s v="food"/>
    <s v="small batch"/>
    <x v="2447"/>
    <x v="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s v="food"/>
    <s v="small batch"/>
    <x v="2448"/>
    <x v="2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s v="food"/>
    <s v="small batch"/>
    <x v="2449"/>
    <x v="3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s v="food"/>
    <s v="small batch"/>
    <x v="2450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s v="food"/>
    <s v="small batch"/>
    <x v="2451"/>
    <x v="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s v="food"/>
    <s v="small batch"/>
    <x v="2452"/>
    <x v="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s v="food"/>
    <s v="small batch"/>
    <x v="2453"/>
    <x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s v="food"/>
    <s v="small batch"/>
    <x v="2454"/>
    <x v="1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s v="food"/>
    <s v="small batch"/>
    <x v="2455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s v="food"/>
    <s v="small batch"/>
    <x v="2456"/>
    <x v="1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s v="food"/>
    <s v="small batch"/>
    <x v="2457"/>
    <x v="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s v="food"/>
    <s v="small batch"/>
    <x v="2458"/>
    <x v="2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s v="food"/>
    <s v="small batch"/>
    <x v="2459"/>
    <x v="2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s v="food"/>
    <s v="small batch"/>
    <x v="2460"/>
    <x v="2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s v="music"/>
    <s v="indie rock"/>
    <x v="2461"/>
    <x v="6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s v="music"/>
    <s v="indie rock"/>
    <x v="2462"/>
    <x v="5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s v="music"/>
    <s v="indie rock"/>
    <x v="2463"/>
    <x v="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s v="music"/>
    <s v="indie rock"/>
    <x v="2464"/>
    <x v="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s v="music"/>
    <s v="indie rock"/>
    <x v="2465"/>
    <x v="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s v="music"/>
    <s v="indie rock"/>
    <x v="2466"/>
    <x v="4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s v="music"/>
    <s v="indie rock"/>
    <x v="2467"/>
    <x v="5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s v="music"/>
    <s v="indie rock"/>
    <x v="2468"/>
    <x v="5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s v="music"/>
    <s v="indie rock"/>
    <x v="2469"/>
    <x v="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s v="music"/>
    <s v="indie rock"/>
    <x v="2470"/>
    <x v="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s v="music"/>
    <s v="indie rock"/>
    <x v="2471"/>
    <x v="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s v="music"/>
    <s v="indie rock"/>
    <x v="2472"/>
    <x v="7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s v="music"/>
    <s v="indie rock"/>
    <x v="2473"/>
    <x v="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s v="music"/>
    <s v="indie rock"/>
    <x v="2474"/>
    <x v="7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s v="music"/>
    <s v="indie rock"/>
    <x v="2475"/>
    <x v="7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s v="music"/>
    <s v="indie rock"/>
    <x v="2476"/>
    <x v="3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s v="music"/>
    <s v="indie rock"/>
    <x v="2477"/>
    <x v="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s v="music"/>
    <s v="indie rock"/>
    <x v="2478"/>
    <x v="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s v="music"/>
    <s v="indie rock"/>
    <x v="2479"/>
    <x v="5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s v="music"/>
    <s v="indie rock"/>
    <x v="2480"/>
    <x v="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s v="music"/>
    <s v="indie rock"/>
    <x v="2481"/>
    <x v="5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s v="music"/>
    <s v="indie rock"/>
    <x v="2482"/>
    <x v="6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s v="music"/>
    <s v="indie rock"/>
    <x v="2483"/>
    <x v="5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s v="music"/>
    <s v="indie rock"/>
    <x v="2484"/>
    <x v="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s v="music"/>
    <s v="indie rock"/>
    <x v="2485"/>
    <x v="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s v="music"/>
    <s v="indie rock"/>
    <x v="2486"/>
    <x v="5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s v="music"/>
    <s v="indie rock"/>
    <x v="2487"/>
    <x v="5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s v="music"/>
    <s v="indie rock"/>
    <x v="2488"/>
    <x v="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s v="music"/>
    <s v="indie rock"/>
    <x v="2489"/>
    <x v="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s v="music"/>
    <s v="indie rock"/>
    <x v="2490"/>
    <x v="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s v="music"/>
    <s v="indie rock"/>
    <x v="2491"/>
    <x v="7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s v="music"/>
    <s v="indie rock"/>
    <x v="2492"/>
    <x v="5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s v="music"/>
    <s v="indie rock"/>
    <x v="2493"/>
    <x v="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s v="music"/>
    <s v="indie rock"/>
    <x v="2494"/>
    <x v="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s v="music"/>
    <s v="indie rock"/>
    <x v="2495"/>
    <x v="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s v="music"/>
    <s v="indie rock"/>
    <x v="2496"/>
    <x v="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s v="music"/>
    <s v="indie rock"/>
    <x v="2497"/>
    <x v="6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s v="music"/>
    <s v="indie rock"/>
    <x v="2498"/>
    <x v="0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s v="music"/>
    <s v="indie rock"/>
    <x v="2499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s v="music"/>
    <s v="indie rock"/>
    <x v="2500"/>
    <x v="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s v="food"/>
    <s v="restaurants"/>
    <x v="2501"/>
    <x v="0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s v="food"/>
    <s v="restaurants"/>
    <x v="2502"/>
    <x v="3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s v="food"/>
    <s v="restaurants"/>
    <x v="2503"/>
    <x v="2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s v="food"/>
    <s v="restaurants"/>
    <x v="2504"/>
    <x v="3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s v="food"/>
    <s v="restaurants"/>
    <x v="2505"/>
    <x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s v="food"/>
    <s v="restaurants"/>
    <x v="2506"/>
    <x v="0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s v="food"/>
    <s v="restaurants"/>
    <x v="2507"/>
    <x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s v="food"/>
    <s v="restaurants"/>
    <x v="2508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s v="food"/>
    <s v="restaurants"/>
    <x v="2509"/>
    <x v="0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s v="food"/>
    <s v="restaurants"/>
    <x v="2510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s v="food"/>
    <s v="restaurants"/>
    <x v="2511"/>
    <x v="2"/>
    <x v="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s v="food"/>
    <s v="restaurants"/>
    <x v="2512"/>
    <x v="3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s v="food"/>
    <s v="restaurants"/>
    <x v="2513"/>
    <x v="2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s v="food"/>
    <s v="restaurants"/>
    <x v="2514"/>
    <x v="3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s v="food"/>
    <s v="restaurants"/>
    <x v="2515"/>
    <x v="0"/>
    <x v="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s v="food"/>
    <s v="restaurants"/>
    <x v="2516"/>
    <x v="3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s v="food"/>
    <s v="restaurants"/>
    <x v="2517"/>
    <x v="0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s v="food"/>
    <s v="restaurants"/>
    <x v="2518"/>
    <x v="3"/>
    <x v="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s v="food"/>
    <s v="restaurants"/>
    <x v="2519"/>
    <x v="3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s v="food"/>
    <s v="restaurants"/>
    <x v="2520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s v="music"/>
    <s v="classical music"/>
    <x v="2521"/>
    <x v="0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s v="music"/>
    <s v="classical music"/>
    <x v="2522"/>
    <x v="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s v="music"/>
    <s v="classical music"/>
    <x v="2523"/>
    <x v="3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s v="music"/>
    <s v="classical music"/>
    <x v="2524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s v="music"/>
    <s v="classical music"/>
    <x v="2525"/>
    <x v="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s v="music"/>
    <s v="classical music"/>
    <x v="25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s v="music"/>
    <s v="classical music"/>
    <x v="2527"/>
    <x v="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s v="music"/>
    <s v="classical music"/>
    <x v="2528"/>
    <x v="0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s v="music"/>
    <s v="classical music"/>
    <x v="2529"/>
    <x v="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s v="music"/>
    <s v="classical music"/>
    <x v="2530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s v="music"/>
    <s v="classical music"/>
    <x v="2531"/>
    <x v="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s v="music"/>
    <s v="classical music"/>
    <x v="2532"/>
    <x v="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s v="music"/>
    <s v="classical music"/>
    <x v="2533"/>
    <x v="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s v="music"/>
    <s v="classical music"/>
    <x v="2534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s v="music"/>
    <s v="classical music"/>
    <x v="2535"/>
    <x v="3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s v="music"/>
    <s v="classical music"/>
    <x v="2536"/>
    <x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s v="music"/>
    <s v="classical music"/>
    <x v="2537"/>
    <x v="6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s v="music"/>
    <s v="classical music"/>
    <x v="2538"/>
    <x v="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s v="music"/>
    <s v="classical music"/>
    <x v="2539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s v="music"/>
    <s v="classical music"/>
    <x v="2540"/>
    <x v="6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s v="music"/>
    <s v="classical music"/>
    <x v="2541"/>
    <x v="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s v="music"/>
    <s v="classical music"/>
    <x v="2542"/>
    <x v="4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s v="music"/>
    <s v="classical music"/>
    <x v="2543"/>
    <x v="7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s v="music"/>
    <s v="classical music"/>
    <x v="2544"/>
    <x v="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s v="music"/>
    <s v="classical music"/>
    <x v="2545"/>
    <x v="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s v="music"/>
    <s v="classical music"/>
    <x v="2546"/>
    <x v="4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s v="music"/>
    <s v="classical music"/>
    <x v="2547"/>
    <x v="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s v="music"/>
    <s v="classical music"/>
    <x v="2548"/>
    <x v="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s v="music"/>
    <s v="classical music"/>
    <x v="2549"/>
    <x v="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s v="music"/>
    <s v="classical music"/>
    <x v="2550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s v="music"/>
    <s v="classical music"/>
    <x v="2551"/>
    <x v="5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s v="music"/>
    <s v="classical music"/>
    <x v="2552"/>
    <x v="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s v="music"/>
    <s v="classical music"/>
    <x v="2553"/>
    <x v="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s v="music"/>
    <s v="classical music"/>
    <x v="2554"/>
    <x v="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s v="music"/>
    <s v="classical music"/>
    <x v="2555"/>
    <x v="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s v="music"/>
    <s v="classical music"/>
    <x v="2556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s v="music"/>
    <s v="classical music"/>
    <x v="2557"/>
    <x v="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s v="music"/>
    <s v="classical music"/>
    <x v="2558"/>
    <x v="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s v="music"/>
    <s v="classical music"/>
    <x v="2559"/>
    <x v="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s v="music"/>
    <s v="classical music"/>
    <x v="2560"/>
    <x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s v="food"/>
    <s v="food trucks"/>
    <x v="2561"/>
    <x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s v="food"/>
    <s v="food trucks"/>
    <x v="2562"/>
    <x v="2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s v="food"/>
    <s v="food trucks"/>
    <x v="2563"/>
    <x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s v="food"/>
    <s v="food trucks"/>
    <x v="2564"/>
    <x v="3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s v="food"/>
    <s v="food trucks"/>
    <x v="2565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s v="food"/>
    <s v="food trucks"/>
    <x v="2566"/>
    <x v="3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s v="food"/>
    <s v="food trucks"/>
    <x v="2567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s v="food"/>
    <s v="food trucks"/>
    <x v="2568"/>
    <x v="2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s v="food"/>
    <s v="food trucks"/>
    <x v="2569"/>
    <x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s v="food"/>
    <s v="food trucks"/>
    <x v="2570"/>
    <x v="1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s v="food"/>
    <s v="food trucks"/>
    <x v="257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s v="food"/>
    <s v="food trucks"/>
    <x v="2572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s v="food"/>
    <s v="food trucks"/>
    <x v="2573"/>
    <x v="3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s v="food"/>
    <s v="food trucks"/>
    <x v="2574"/>
    <x v="2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s v="food"/>
    <s v="food trucks"/>
    <x v="2575"/>
    <x v="3"/>
    <x v="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s v="food"/>
    <s v="food trucks"/>
    <x v="2576"/>
    <x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s v="food"/>
    <s v="food trucks"/>
    <x v="2577"/>
    <x v="3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s v="food"/>
    <s v="food trucks"/>
    <x v="2578"/>
    <x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s v="food"/>
    <s v="food trucks"/>
    <x v="2579"/>
    <x v="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s v="food"/>
    <s v="food trucks"/>
    <x v="2580"/>
    <x v="0"/>
    <x v="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s v="food"/>
    <s v="food trucks"/>
    <x v="2581"/>
    <x v="0"/>
    <x v="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s v="food"/>
    <s v="food trucks"/>
    <x v="2582"/>
    <x v="2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s v="food"/>
    <s v="food trucks"/>
    <x v="2583"/>
    <x v="0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s v="food"/>
    <s v="food trucks"/>
    <x v="2584"/>
    <x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s v="food"/>
    <s v="food trucks"/>
    <x v="2585"/>
    <x v="3"/>
    <x v="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s v="food"/>
    <s v="food trucks"/>
    <x v="2586"/>
    <x v="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s v="food"/>
    <s v="food trucks"/>
    <x v="2587"/>
    <x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s v="food"/>
    <s v="food trucks"/>
    <x v="2588"/>
    <x v="0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s v="food"/>
    <s v="food trucks"/>
    <x v="2589"/>
    <x v="2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s v="food"/>
    <s v="food trucks"/>
    <x v="2590"/>
    <x v="2"/>
    <x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s v="food"/>
    <s v="food trucks"/>
    <x v="2591"/>
    <x v="2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s v="food"/>
    <s v="food trucks"/>
    <x v="2592"/>
    <x v="3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s v="food"/>
    <s v="food trucks"/>
    <x v="2593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s v="food"/>
    <s v="food trucks"/>
    <x v="2594"/>
    <x v="3"/>
    <x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s v="food"/>
    <s v="food trucks"/>
    <x v="2595"/>
    <x v="1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s v="food"/>
    <s v="food trucks"/>
    <x v="2596"/>
    <x v="3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s v="food"/>
    <s v="food trucks"/>
    <x v="2597"/>
    <x v="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s v="food"/>
    <s v="food trucks"/>
    <x v="2598"/>
    <x v="0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s v="food"/>
    <s v="food trucks"/>
    <x v="2599"/>
    <x v="3"/>
    <x v="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s v="food"/>
    <s v="food trucks"/>
    <x v="2600"/>
    <x v="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s v="technology"/>
    <s v="space exploration"/>
    <x v="2601"/>
    <x v="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s v="technology"/>
    <s v="space exploration"/>
    <x v="2602"/>
    <x v="3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s v="technology"/>
    <s v="space exploration"/>
    <x v="2603"/>
    <x v="4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s v="technology"/>
    <s v="space exploration"/>
    <x v="2604"/>
    <x v="5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s v="technology"/>
    <s v="space exploration"/>
    <x v="2605"/>
    <x v="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s v="technology"/>
    <s v="space exploration"/>
    <x v="2606"/>
    <x v="3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s v="technology"/>
    <s v="space exploration"/>
    <x v="2607"/>
    <x v="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s v="technology"/>
    <s v="space exploration"/>
    <x v="2608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s v="technology"/>
    <s v="space exploration"/>
    <x v="2609"/>
    <x v="5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s v="technology"/>
    <s v="space exploration"/>
    <x v="2610"/>
    <x v="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s v="technology"/>
    <s v="space exploration"/>
    <x v="2611"/>
    <x v="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s v="technology"/>
    <s v="space exploration"/>
    <x v="2612"/>
    <x v="3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s v="technology"/>
    <s v="space exploration"/>
    <x v="2613"/>
    <x v="5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s v="technology"/>
    <s v="space exploration"/>
    <x v="2614"/>
    <x v="3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s v="technology"/>
    <s v="space exploration"/>
    <x v="2615"/>
    <x v="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s v="technology"/>
    <s v="space exploration"/>
    <x v="2616"/>
    <x v="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s v="technology"/>
    <s v="space exploration"/>
    <x v="2617"/>
    <x v="3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s v="technology"/>
    <s v="space exploration"/>
    <x v="2618"/>
    <x v="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s v="technology"/>
    <s v="space exploration"/>
    <x v="2619"/>
    <x v="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s v="technology"/>
    <s v="space exploration"/>
    <x v="2620"/>
    <x v="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s v="technology"/>
    <s v="space exploration"/>
    <x v="2621"/>
    <x v="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s v="technology"/>
    <s v="space exploration"/>
    <x v="2622"/>
    <x v="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s v="technology"/>
    <s v="space exploration"/>
    <x v="2623"/>
    <x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s v="technology"/>
    <s v="space exploration"/>
    <x v="2624"/>
    <x v="5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s v="technology"/>
    <s v="space exploration"/>
    <x v="2625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s v="technology"/>
    <s v="space exploration"/>
    <x v="2626"/>
    <x v="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s v="technology"/>
    <s v="space exploration"/>
    <x v="2627"/>
    <x v="0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s v="technology"/>
    <s v="space exploration"/>
    <x v="2628"/>
    <x v="3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s v="technology"/>
    <s v="space exploration"/>
    <x v="2629"/>
    <x v="0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s v="technology"/>
    <s v="space exploration"/>
    <x v="2630"/>
    <x v="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s v="technology"/>
    <s v="space exploration"/>
    <x v="2631"/>
    <x v="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s v="technology"/>
    <s v="space exploration"/>
    <x v="2632"/>
    <x v="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s v="technology"/>
    <s v="space exploration"/>
    <x v="2633"/>
    <x v="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s v="technology"/>
    <s v="space exploration"/>
    <x v="2634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s v="technology"/>
    <s v="space exploration"/>
    <x v="2635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s v="technology"/>
    <s v="space exploration"/>
    <x v="2636"/>
    <x v="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s v="technology"/>
    <s v="space exploration"/>
    <x v="2637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s v="technology"/>
    <s v="space exploration"/>
    <x v="2638"/>
    <x v="3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s v="technology"/>
    <s v="space exploration"/>
    <x v="2639"/>
    <x v="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s v="technology"/>
    <s v="space exploration"/>
    <x v="2640"/>
    <x v="0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s v="technology"/>
    <s v="space exploration"/>
    <x v="2641"/>
    <x v="3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s v="technology"/>
    <s v="space exploration"/>
    <x v="2642"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s v="technology"/>
    <s v="space exploration"/>
    <x v="2643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s v="technology"/>
    <s v="space exploration"/>
    <x v="2644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s v="technology"/>
    <s v="space exploration"/>
    <x v="2645"/>
    <x v="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s v="technology"/>
    <s v="space exploration"/>
    <x v="2646"/>
    <x v="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s v="technology"/>
    <s v="space exploration"/>
    <x v="2647"/>
    <x v="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s v="technology"/>
    <s v="space exploration"/>
    <x v="2648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s v="technology"/>
    <s v="space exploration"/>
    <x v="2649"/>
    <x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s v="technology"/>
    <s v="space exploration"/>
    <x v="2650"/>
    <x v="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s v="technology"/>
    <s v="space exploration"/>
    <x v="2651"/>
    <x v="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s v="technology"/>
    <s v="space exploration"/>
    <x v="2652"/>
    <x v="3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s v="technology"/>
    <s v="space exploration"/>
    <x v="2653"/>
    <x v="3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s v="technology"/>
    <s v="space exploration"/>
    <x v="2654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s v="technology"/>
    <s v="space exploration"/>
    <x v="2655"/>
    <x v="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s v="technology"/>
    <s v="space exploration"/>
    <x v="2656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s v="technology"/>
    <s v="space exploration"/>
    <x v="2657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s v="technology"/>
    <s v="space exploration"/>
    <x v="2658"/>
    <x v="2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s v="technology"/>
    <s v="space exploration"/>
    <x v="2659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s v="technology"/>
    <s v="space exploration"/>
    <x v="2660"/>
    <x v="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s v="technology"/>
    <s v="makerspaces"/>
    <x v="2661"/>
    <x v="4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s v="technology"/>
    <s v="makerspaces"/>
    <x v="2662"/>
    <x v="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s v="technology"/>
    <s v="makerspaces"/>
    <x v="2663"/>
    <x v="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s v="technology"/>
    <s v="makerspaces"/>
    <x v="2664"/>
    <x v="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s v="technology"/>
    <s v="makerspaces"/>
    <x v="2665"/>
    <x v="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s v="technology"/>
    <s v="makerspaces"/>
    <x v="2666"/>
    <x v="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s v="technology"/>
    <s v="makerspaces"/>
    <x v="2667"/>
    <x v="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s v="technology"/>
    <s v="makerspaces"/>
    <x v="2668"/>
    <x v="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s v="technology"/>
    <s v="makerspaces"/>
    <x v="2669"/>
    <x v="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s v="technology"/>
    <s v="makerspaces"/>
    <x v="2670"/>
    <x v="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s v="technology"/>
    <s v="makerspaces"/>
    <x v="2671"/>
    <x v="3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s v="technology"/>
    <s v="makerspaces"/>
    <x v="2672"/>
    <x v="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s v="technology"/>
    <s v="makerspaces"/>
    <x v="2673"/>
    <x v="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s v="technology"/>
    <s v="makerspaces"/>
    <x v="2674"/>
    <x v="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s v="technology"/>
    <s v="makerspaces"/>
    <x v="2675"/>
    <x v="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s v="technology"/>
    <s v="makerspaces"/>
    <x v="2676"/>
    <x v="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s v="technology"/>
    <s v="makerspaces"/>
    <x v="2677"/>
    <x v="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s v="technology"/>
    <s v="makerspaces"/>
    <x v="2678"/>
    <x v="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s v="technology"/>
    <s v="makerspaces"/>
    <x v="2679"/>
    <x v="0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s v="technology"/>
    <s v="makerspaces"/>
    <x v="2680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s v="food"/>
    <s v="food trucks"/>
    <x v="2681"/>
    <x v="3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s v="food"/>
    <s v="food trucks"/>
    <x v="2682"/>
    <x v="3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s v="food"/>
    <s v="food trucks"/>
    <x v="2683"/>
    <x v="0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s v="food"/>
    <s v="food trucks"/>
    <x v="2684"/>
    <x v="3"/>
    <x v="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s v="food"/>
    <s v="food trucks"/>
    <x v="2685"/>
    <x v="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s v="food"/>
    <s v="food trucks"/>
    <x v="2686"/>
    <x v="3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s v="food"/>
    <s v="food trucks"/>
    <x v="2687"/>
    <x v="0"/>
    <x v="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s v="food"/>
    <s v="food trucks"/>
    <x v="2688"/>
    <x v="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s v="food"/>
    <s v="food trucks"/>
    <x v="2689"/>
    <x v="2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s v="food"/>
    <s v="food trucks"/>
    <x v="2690"/>
    <x v="0"/>
    <x v="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s v="food"/>
    <s v="food trucks"/>
    <x v="2691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s v="food"/>
    <s v="food trucks"/>
    <x v="2692"/>
    <x v="0"/>
    <x v="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s v="food"/>
    <s v="food trucks"/>
    <x v="2693"/>
    <x v="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s v="food"/>
    <s v="food trucks"/>
    <x v="2694"/>
    <x v="3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s v="food"/>
    <s v="food trucks"/>
    <x v="2695"/>
    <x v="0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s v="food"/>
    <s v="food trucks"/>
    <x v="2696"/>
    <x v="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s v="food"/>
    <s v="food trucks"/>
    <x v="2697"/>
    <x v="0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s v="food"/>
    <s v="food trucks"/>
    <x v="2698"/>
    <x v="3"/>
    <x v="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s v="food"/>
    <s v="food trucks"/>
    <x v="2699"/>
    <x v="3"/>
    <x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s v="food"/>
    <s v="food trucks"/>
    <x v="2700"/>
    <x v="3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s v="theater"/>
    <s v="spaces"/>
    <x v="2701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s v="theater"/>
    <s v="spaces"/>
    <x v="2702"/>
    <x v="1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s v="theater"/>
    <s v="spaces"/>
    <x v="2703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s v="theater"/>
    <s v="spaces"/>
    <x v="2704"/>
    <x v="1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s v="theater"/>
    <s v="spaces"/>
    <x v="2705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s v="theater"/>
    <s v="spaces"/>
    <x v="2706"/>
    <x v="3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s v="theater"/>
    <s v="spaces"/>
    <x v="2707"/>
    <x v="4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s v="theater"/>
    <s v="spaces"/>
    <x v="2708"/>
    <x v="2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s v="theater"/>
    <s v="spaces"/>
    <x v="2709"/>
    <x v="2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s v="theater"/>
    <s v="spaces"/>
    <x v="2710"/>
    <x v="3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s v="theater"/>
    <s v="spaces"/>
    <x v="2711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s v="theater"/>
    <s v="spaces"/>
    <x v="2712"/>
    <x v="4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s v="theater"/>
    <s v="spaces"/>
    <x v="2713"/>
    <x v="0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s v="theater"/>
    <s v="spaces"/>
    <x v="2714"/>
    <x v="2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s v="theater"/>
    <s v="spaces"/>
    <x v="2715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s v="theater"/>
    <s v="spaces"/>
    <x v="2716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s v="theater"/>
    <s v="spaces"/>
    <x v="2717"/>
    <x v="3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s v="theater"/>
    <s v="spaces"/>
    <x v="2718"/>
    <x v="2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s v="theater"/>
    <s v="spaces"/>
    <x v="2719"/>
    <x v="2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s v="theater"/>
    <s v="spaces"/>
    <x v="2720"/>
    <x v="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s v="technology"/>
    <s v="hardware"/>
    <x v="2721"/>
    <x v="4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s v="technology"/>
    <s v="hardware"/>
    <x v="2722"/>
    <x v="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s v="technology"/>
    <s v="hardware"/>
    <x v="2723"/>
    <x v="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s v="technology"/>
    <s v="hardware"/>
    <x v="2724"/>
    <x v="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s v="technology"/>
    <s v="hardware"/>
    <x v="2725"/>
    <x v="1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s v="technology"/>
    <s v="hardware"/>
    <x v="2726"/>
    <x v="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s v="technology"/>
    <s v="hardware"/>
    <x v="2727"/>
    <x v="0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s v="technology"/>
    <s v="hardware"/>
    <x v="2728"/>
    <x v="0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s v="technology"/>
    <s v="hardware"/>
    <x v="2729"/>
    <x v="0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s v="technology"/>
    <s v="hardware"/>
    <x v="2730"/>
    <x v="4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s v="technology"/>
    <s v="hardware"/>
    <x v="2731"/>
    <x v="3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s v="technology"/>
    <s v="hardware"/>
    <x v="2732"/>
    <x v="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s v="technology"/>
    <s v="hardware"/>
    <x v="2733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s v="technology"/>
    <s v="hardware"/>
    <x v="2734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s v="technology"/>
    <s v="hardware"/>
    <x v="2735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s v="technology"/>
    <s v="hardware"/>
    <x v="2736"/>
    <x v="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s v="technology"/>
    <s v="hardware"/>
    <x v="2737"/>
    <x v="4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s v="technology"/>
    <s v="hardware"/>
    <x v="2738"/>
    <x v="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s v="technology"/>
    <s v="hardware"/>
    <x v="2739"/>
    <x v="3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s v="technology"/>
    <s v="hardware"/>
    <x v="2740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s v="publishing"/>
    <s v="children's books"/>
    <x v="2741"/>
    <x v="3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s v="publishing"/>
    <s v="children's books"/>
    <x v="2742"/>
    <x v="5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s v="publishing"/>
    <s v="children's books"/>
    <x v="2743"/>
    <x v="2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s v="publishing"/>
    <s v="children's books"/>
    <x v="2744"/>
    <x v="5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s v="publishing"/>
    <s v="children's books"/>
    <x v="2745"/>
    <x v="5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s v="publishing"/>
    <s v="children's books"/>
    <x v="274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s v="publishing"/>
    <s v="children's books"/>
    <x v="2747"/>
    <x v="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s v="publishing"/>
    <s v="children's books"/>
    <x v="2748"/>
    <x v="2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s v="publishing"/>
    <s v="children's books"/>
    <x v="2749"/>
    <x v="0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s v="publishing"/>
    <s v="children's books"/>
    <x v="2750"/>
    <x v="5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s v="publishing"/>
    <s v="children's books"/>
    <x v="2751"/>
    <x v="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s v="publishing"/>
    <s v="children's books"/>
    <x v="2752"/>
    <x v="6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s v="publishing"/>
    <s v="children's books"/>
    <x v="275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s v="publishing"/>
    <s v="children's books"/>
    <x v="2754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s v="publishing"/>
    <s v="children's books"/>
    <x v="2755"/>
    <x v="0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s v="publishing"/>
    <s v="children's books"/>
    <x v="2756"/>
    <x v="4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s v="publishing"/>
    <s v="children's books"/>
    <x v="275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s v="publishing"/>
    <s v="children's books"/>
    <x v="2758"/>
    <x v="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s v="publishing"/>
    <s v="children's books"/>
    <x v="2759"/>
    <x v="2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s v="publishing"/>
    <s v="children's books"/>
    <x v="2760"/>
    <x v="4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s v="publishing"/>
    <s v="children's books"/>
    <x v="2761"/>
    <x v="5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s v="publishing"/>
    <s v="children's books"/>
    <x v="2762"/>
    <x v="5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s v="publishing"/>
    <s v="children's books"/>
    <x v="2763"/>
    <x v="4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s v="publishing"/>
    <s v="children's books"/>
    <x v="2764"/>
    <x v="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s v="publishing"/>
    <s v="children's books"/>
    <x v="2765"/>
    <x v="5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s v="publishing"/>
    <s v="children's books"/>
    <x v="2766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s v="publishing"/>
    <s v="children's books"/>
    <x v="2767"/>
    <x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s v="publishing"/>
    <s v="children's books"/>
    <x v="2768"/>
    <x v="5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s v="publishing"/>
    <s v="children's books"/>
    <x v="2769"/>
    <x v="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s v="publishing"/>
    <s v="children's books"/>
    <x v="2770"/>
    <x v="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s v="publishing"/>
    <s v="children's books"/>
    <x v="2771"/>
    <x v="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s v="publishing"/>
    <s v="children's books"/>
    <x v="2772"/>
    <x v="4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s v="publishing"/>
    <s v="children's books"/>
    <x v="2773"/>
    <x v="2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s v="publishing"/>
    <s v="children's books"/>
    <x v="2774"/>
    <x v="4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s v="publishing"/>
    <s v="children's books"/>
    <x v="2775"/>
    <x v="6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s v="publishing"/>
    <s v="children's books"/>
    <x v="2776"/>
    <x v="0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s v="publishing"/>
    <s v="children's books"/>
    <x v="2777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s v="publishing"/>
    <s v="children's books"/>
    <x v="2778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s v="publishing"/>
    <s v="children's books"/>
    <x v="2779"/>
    <x v="0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s v="publishing"/>
    <s v="children's books"/>
    <x v="2780"/>
    <x v="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s v="theater"/>
    <s v="plays"/>
    <x v="278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s v="theater"/>
    <s v="plays"/>
    <x v="2782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s v="theater"/>
    <s v="plays"/>
    <x v="2783"/>
    <x v="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s v="theater"/>
    <s v="plays"/>
    <x v="2784"/>
    <x v="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s v="theater"/>
    <s v="plays"/>
    <x v="2785"/>
    <x v="2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s v="theater"/>
    <s v="plays"/>
    <x v="2786"/>
    <x v="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s v="theater"/>
    <s v="plays"/>
    <x v="2787"/>
    <x v="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s v="theater"/>
    <s v="plays"/>
    <x v="2788"/>
    <x v="2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s v="theater"/>
    <s v="plays"/>
    <x v="2789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s v="theater"/>
    <s v="plays"/>
    <x v="2790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s v="theater"/>
    <s v="plays"/>
    <x v="2791"/>
    <x v="2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s v="theater"/>
    <s v="plays"/>
    <x v="2792"/>
    <x v="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s v="theater"/>
    <s v="plays"/>
    <x v="2793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s v="theater"/>
    <s v="plays"/>
    <x v="2794"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s v="theater"/>
    <s v="plays"/>
    <x v="2795"/>
    <x v="3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s v="theater"/>
    <s v="plays"/>
    <x v="2796"/>
    <x v="3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s v="theater"/>
    <s v="plays"/>
    <x v="2797"/>
    <x v="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s v="theater"/>
    <s v="plays"/>
    <x v="2798"/>
    <x v="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s v="theater"/>
    <s v="plays"/>
    <x v="2799"/>
    <x v="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s v="theater"/>
    <s v="plays"/>
    <x v="2800"/>
    <x v="3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s v="theater"/>
    <s v="plays"/>
    <x v="2801"/>
    <x v="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s v="theater"/>
    <s v="plays"/>
    <x v="2802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s v="theater"/>
    <s v="plays"/>
    <x v="2803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s v="theater"/>
    <s v="plays"/>
    <x v="2804"/>
    <x v="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s v="theater"/>
    <s v="plays"/>
    <x v="2805"/>
    <x v="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s v="theater"/>
    <s v="plays"/>
    <x v="2806"/>
    <x v="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s v="theater"/>
    <s v="plays"/>
    <x v="2807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s v="theater"/>
    <s v="plays"/>
    <x v="2808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s v="theater"/>
    <s v="plays"/>
    <x v="2809"/>
    <x v="2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s v="theater"/>
    <s v="plays"/>
    <x v="2810"/>
    <x v="3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s v="theater"/>
    <s v="plays"/>
    <x v="281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s v="theater"/>
    <s v="plays"/>
    <x v="2812"/>
    <x v="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s v="theater"/>
    <s v="plays"/>
    <x v="2813"/>
    <x v="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s v="theater"/>
    <s v="plays"/>
    <x v="2814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s v="theater"/>
    <s v="plays"/>
    <x v="2815"/>
    <x v="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s v="theater"/>
    <s v="plays"/>
    <x v="2816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s v="theater"/>
    <s v="plays"/>
    <x v="2817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s v="theater"/>
    <s v="plays"/>
    <x v="2818"/>
    <x v="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s v="theater"/>
    <s v="plays"/>
    <x v="281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s v="theater"/>
    <s v="plays"/>
    <x v="2820"/>
    <x v="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s v="theater"/>
    <s v="plays"/>
    <x v="2821"/>
    <x v="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s v="theater"/>
    <s v="plays"/>
    <x v="282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s v="theater"/>
    <s v="plays"/>
    <x v="2823"/>
    <x v="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s v="theater"/>
    <s v="plays"/>
    <x v="2824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s v="theater"/>
    <s v="plays"/>
    <x v="2825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s v="theater"/>
    <s v="plays"/>
    <x v="2826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s v="theater"/>
    <s v="plays"/>
    <x v="2827"/>
    <x v="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s v="theater"/>
    <s v="plays"/>
    <x v="2828"/>
    <x v="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s v="theater"/>
    <s v="plays"/>
    <x v="2829"/>
    <x v="2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s v="theater"/>
    <s v="plays"/>
    <x v="2830"/>
    <x v="3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s v="theater"/>
    <s v="plays"/>
    <x v="2831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s v="theater"/>
    <s v="plays"/>
    <x v="2832"/>
    <x v="3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s v="theater"/>
    <s v="plays"/>
    <x v="2833"/>
    <x v="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s v="theater"/>
    <s v="plays"/>
    <x v="2834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s v="theater"/>
    <s v="plays"/>
    <x v="283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s v="theater"/>
    <s v="plays"/>
    <x v="2836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s v="theater"/>
    <s v="plays"/>
    <x v="2837"/>
    <x v="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s v="theater"/>
    <s v="plays"/>
    <x v="2838"/>
    <x v="3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s v="theater"/>
    <s v="plays"/>
    <x v="2839"/>
    <x v="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s v="theater"/>
    <s v="plays"/>
    <x v="2840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s v="theater"/>
    <s v="plays"/>
    <x v="2841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s v="theater"/>
    <s v="plays"/>
    <x v="2842"/>
    <x v="3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s v="theater"/>
    <s v="plays"/>
    <x v="2843"/>
    <x v="2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s v="theater"/>
    <s v="plays"/>
    <x v="2844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s v="theater"/>
    <s v="plays"/>
    <x v="2845"/>
    <x v="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s v="theater"/>
    <s v="plays"/>
    <x v="2846"/>
    <x v="0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s v="theater"/>
    <s v="plays"/>
    <x v="2847"/>
    <x v="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s v="theater"/>
    <s v="plays"/>
    <x v="2848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s v="theater"/>
    <s v="plays"/>
    <x v="2849"/>
    <x v="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s v="theater"/>
    <s v="plays"/>
    <x v="2850"/>
    <x v="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s v="theater"/>
    <s v="plays"/>
    <x v="285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s v="theater"/>
    <s v="plays"/>
    <x v="2852"/>
    <x v="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s v="theater"/>
    <s v="plays"/>
    <x v="2853"/>
    <x v="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s v="theater"/>
    <s v="plays"/>
    <x v="2854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s v="theater"/>
    <s v="plays"/>
    <x v="2855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s v="theater"/>
    <s v="plays"/>
    <x v="2856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s v="theater"/>
    <s v="plays"/>
    <x v="2857"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s v="theater"/>
    <s v="plays"/>
    <x v="2858"/>
    <x v="3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s v="theater"/>
    <s v="plays"/>
    <x v="2859"/>
    <x v="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s v="theater"/>
    <s v="plays"/>
    <x v="2860"/>
    <x v="2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s v="theater"/>
    <s v="plays"/>
    <x v="2861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s v="theater"/>
    <s v="plays"/>
    <x v="2862"/>
    <x v="3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s v="theater"/>
    <s v="plays"/>
    <x v="2863"/>
    <x v="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s v="theater"/>
    <s v="plays"/>
    <x v="2864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s v="theater"/>
    <s v="plays"/>
    <x v="2865"/>
    <x v="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s v="theater"/>
    <s v="plays"/>
    <x v="2866"/>
    <x v="2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s v="theater"/>
    <s v="plays"/>
    <x v="2867"/>
    <x v="2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s v="theater"/>
    <s v="plays"/>
    <x v="2868"/>
    <x v="2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s v="theater"/>
    <s v="plays"/>
    <x v="2869"/>
    <x v="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s v="theater"/>
    <s v="plays"/>
    <x v="2870"/>
    <x v="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s v="theater"/>
    <s v="plays"/>
    <x v="2871"/>
    <x v="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s v="theater"/>
    <s v="plays"/>
    <x v="2872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s v="theater"/>
    <s v="plays"/>
    <x v="2873"/>
    <x v="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s v="theater"/>
    <s v="plays"/>
    <x v="2874"/>
    <x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s v="theater"/>
    <s v="plays"/>
    <x v="2875"/>
    <x v="2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s v="theater"/>
    <s v="plays"/>
    <x v="2876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s v="theater"/>
    <s v="plays"/>
    <x v="2877"/>
    <x v="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s v="theater"/>
    <s v="plays"/>
    <x v="2878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s v="theater"/>
    <s v="plays"/>
    <x v="287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s v="theater"/>
    <s v="plays"/>
    <x v="2880"/>
    <x v="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s v="theater"/>
    <s v="plays"/>
    <x v="2881"/>
    <x v="3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s v="theater"/>
    <s v="plays"/>
    <x v="2882"/>
    <x v="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s v="theater"/>
    <s v="plays"/>
    <x v="2883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s v="theater"/>
    <s v="plays"/>
    <x v="2884"/>
    <x v="3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s v="theater"/>
    <s v="plays"/>
    <x v="2885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s v="theater"/>
    <s v="plays"/>
    <x v="2886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s v="theater"/>
    <s v="plays"/>
    <x v="2887"/>
    <x v="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s v="theater"/>
    <s v="plays"/>
    <x v="2888"/>
    <x v="3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s v="theater"/>
    <s v="plays"/>
    <x v="2889"/>
    <x v="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s v="theater"/>
    <s v="plays"/>
    <x v="2890"/>
    <x v="3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s v="theater"/>
    <s v="plays"/>
    <x v="2891"/>
    <x v="2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s v="theater"/>
    <s v="plays"/>
    <x v="2892"/>
    <x v="3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s v="theater"/>
    <s v="plays"/>
    <x v="2893"/>
    <x v="3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s v="theater"/>
    <s v="plays"/>
    <x v="2894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s v="theater"/>
    <s v="plays"/>
    <x v="2895"/>
    <x v="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s v="theater"/>
    <s v="plays"/>
    <x v="2896"/>
    <x v="2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s v="theater"/>
    <s v="plays"/>
    <x v="2897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s v="theater"/>
    <s v="plays"/>
    <x v="2898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s v="theater"/>
    <s v="plays"/>
    <x v="2899"/>
    <x v="2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s v="theater"/>
    <s v="plays"/>
    <x v="2900"/>
    <x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s v="theater"/>
    <s v="plays"/>
    <x v="2901"/>
    <x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s v="theater"/>
    <s v="plays"/>
    <x v="2902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s v="theater"/>
    <s v="plays"/>
    <x v="2903"/>
    <x v="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s v="theater"/>
    <s v="plays"/>
    <x v="2904"/>
    <x v="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s v="theater"/>
    <s v="plays"/>
    <x v="2905"/>
    <x v="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s v="theater"/>
    <s v="plays"/>
    <x v="2906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s v="theater"/>
    <s v="plays"/>
    <x v="2907"/>
    <x v="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s v="theater"/>
    <s v="plays"/>
    <x v="2908"/>
    <x v="2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s v="theater"/>
    <s v="plays"/>
    <x v="2909"/>
    <x v="3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s v="theater"/>
    <s v="plays"/>
    <x v="2910"/>
    <x v="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s v="theater"/>
    <s v="plays"/>
    <x v="2911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s v="theater"/>
    <s v="plays"/>
    <x v="2912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s v="theater"/>
    <s v="plays"/>
    <x v="2913"/>
    <x v="3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s v="theater"/>
    <s v="plays"/>
    <x v="291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s v="theater"/>
    <s v="plays"/>
    <x v="2915"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s v="theater"/>
    <s v="plays"/>
    <x v="2916"/>
    <x v="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s v="theater"/>
    <s v="plays"/>
    <x v="2917"/>
    <x v="0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s v="theater"/>
    <s v="plays"/>
    <x v="2918"/>
    <x v="0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s v="theater"/>
    <s v="plays"/>
    <x v="2919"/>
    <x v="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s v="theater"/>
    <s v="plays"/>
    <x v="2920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s v="theater"/>
    <s v="musical"/>
    <x v="2921"/>
    <x v="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s v="theater"/>
    <s v="musical"/>
    <x v="2922"/>
    <x v="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s v="theater"/>
    <s v="musical"/>
    <x v="2923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s v="theater"/>
    <s v="musical"/>
    <x v="2924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s v="theater"/>
    <s v="musical"/>
    <x v="2925"/>
    <x v="3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s v="theater"/>
    <s v="musical"/>
    <x v="2926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s v="theater"/>
    <s v="musical"/>
    <x v="2927"/>
    <x v="3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s v="theater"/>
    <s v="musical"/>
    <x v="2928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s v="theater"/>
    <s v="musical"/>
    <x v="2929"/>
    <x v="3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s v="theater"/>
    <s v="musical"/>
    <x v="2930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s v="theater"/>
    <s v="musical"/>
    <x v="2931"/>
    <x v="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s v="theater"/>
    <s v="musical"/>
    <x v="2932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s v="theater"/>
    <s v="musical"/>
    <x v="2933"/>
    <x v="2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s v="theater"/>
    <s v="musical"/>
    <x v="2934"/>
    <x v="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s v="theater"/>
    <s v="musical"/>
    <x v="2935"/>
    <x v="2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s v="theater"/>
    <s v="musical"/>
    <x v="2936"/>
    <x v="3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s v="theater"/>
    <s v="musical"/>
    <x v="2937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s v="theater"/>
    <s v="musical"/>
    <x v="2938"/>
    <x v="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s v="theater"/>
    <s v="musical"/>
    <x v="2939"/>
    <x v="3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s v="theater"/>
    <s v="musical"/>
    <x v="2940"/>
    <x v="3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s v="theater"/>
    <s v="spaces"/>
    <x v="294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s v="theater"/>
    <s v="spaces"/>
    <x v="2942"/>
    <x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s v="theater"/>
    <s v="spaces"/>
    <x v="2943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s v="theater"/>
    <s v="spaces"/>
    <x v="2944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s v="theater"/>
    <s v="spaces"/>
    <x v="2945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s v="theater"/>
    <s v="spaces"/>
    <x v="2946"/>
    <x v="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s v="theater"/>
    <s v="spaces"/>
    <x v="2947"/>
    <x v="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s v="theater"/>
    <s v="spaces"/>
    <x v="2948"/>
    <x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s v="theater"/>
    <s v="spaces"/>
    <x v="2949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s v="theater"/>
    <s v="spaces"/>
    <x v="2950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s v="theater"/>
    <s v="spaces"/>
    <x v="2951"/>
    <x v="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s v="theater"/>
    <s v="spaces"/>
    <x v="2952"/>
    <x v="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s v="theater"/>
    <s v="spaces"/>
    <x v="2953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s v="theater"/>
    <s v="spaces"/>
    <x v="2954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s v="theater"/>
    <s v="spaces"/>
    <x v="2955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s v="theater"/>
    <s v="spaces"/>
    <x v="2956"/>
    <x v="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s v="theater"/>
    <s v="spaces"/>
    <x v="2957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s v="theater"/>
    <s v="spaces"/>
    <x v="2958"/>
    <x v="2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s v="theater"/>
    <s v="spaces"/>
    <x v="2959"/>
    <x v="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s v="theater"/>
    <s v="spaces"/>
    <x v="2960"/>
    <x v="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s v="theater"/>
    <s v="plays"/>
    <x v="2961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s v="theater"/>
    <s v="plays"/>
    <x v="2962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s v="theater"/>
    <s v="plays"/>
    <x v="296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s v="theater"/>
    <s v="plays"/>
    <x v="2964"/>
    <x v="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s v="theater"/>
    <s v="plays"/>
    <x v="2965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s v="theater"/>
    <s v="plays"/>
    <x v="2966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s v="theater"/>
    <s v="plays"/>
    <x v="2967"/>
    <x v="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s v="theater"/>
    <s v="plays"/>
    <x v="2968"/>
    <x v="2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s v="theater"/>
    <s v="plays"/>
    <x v="296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s v="theater"/>
    <s v="plays"/>
    <x v="2970"/>
    <x v="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s v="theater"/>
    <s v="plays"/>
    <x v="2971"/>
    <x v="3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s v="theater"/>
    <s v="plays"/>
    <x v="2972"/>
    <x v="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s v="theater"/>
    <s v="plays"/>
    <x v="2973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s v="theater"/>
    <s v="plays"/>
    <x v="2974"/>
    <x v="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s v="theater"/>
    <s v="plays"/>
    <x v="2975"/>
    <x v="3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s v="theater"/>
    <s v="plays"/>
    <x v="2976"/>
    <x v="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s v="theater"/>
    <s v="plays"/>
    <x v="297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s v="theater"/>
    <s v="plays"/>
    <x v="2978"/>
    <x v="3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s v="theater"/>
    <s v="plays"/>
    <x v="2979"/>
    <x v="3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s v="theater"/>
    <s v="plays"/>
    <x v="2980"/>
    <x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s v="theater"/>
    <s v="spaces"/>
    <x v="2981"/>
    <x v="0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s v="theater"/>
    <s v="spaces"/>
    <x v="2982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s v="theater"/>
    <s v="spaces"/>
    <x v="2983"/>
    <x v="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s v="theater"/>
    <s v="spaces"/>
    <x v="2984"/>
    <x v="2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s v="theater"/>
    <s v="spaces"/>
    <x v="2985"/>
    <x v="2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s v="theater"/>
    <s v="spaces"/>
    <x v="2986"/>
    <x v="2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s v="theater"/>
    <s v="spaces"/>
    <x v="2987"/>
    <x v="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s v="theater"/>
    <s v="spaces"/>
    <x v="2988"/>
    <x v="2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s v="theater"/>
    <s v="spaces"/>
    <x v="2989"/>
    <x v="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s v="theater"/>
    <s v="spaces"/>
    <x v="2990"/>
    <x v="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s v="theater"/>
    <s v="spaces"/>
    <x v="299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s v="theater"/>
    <s v="spaces"/>
    <x v="2992"/>
    <x v="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s v="theater"/>
    <s v="spaces"/>
    <x v="2993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s v="theater"/>
    <s v="spaces"/>
    <x v="2994"/>
    <x v="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s v="theater"/>
    <s v="spaces"/>
    <x v="2995"/>
    <x v="2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s v="theater"/>
    <s v="spaces"/>
    <x v="2996"/>
    <x v="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s v="theater"/>
    <s v="spaces"/>
    <x v="2997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s v="theater"/>
    <s v="spaces"/>
    <x v="2998"/>
    <x v="3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s v="theater"/>
    <s v="spaces"/>
    <x v="2999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s v="theater"/>
    <s v="spaces"/>
    <x v="30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s v="theater"/>
    <s v="spaces"/>
    <x v="3001"/>
    <x v="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s v="theater"/>
    <s v="spaces"/>
    <x v="3002"/>
    <x v="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s v="theater"/>
    <s v="spaces"/>
    <x v="300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s v="theater"/>
    <s v="spaces"/>
    <x v="3004"/>
    <x v="3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s v="theater"/>
    <s v="spaces"/>
    <x v="3005"/>
    <x v="3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s v="theater"/>
    <s v="spaces"/>
    <x v="3006"/>
    <x v="3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s v="theater"/>
    <s v="spaces"/>
    <x v="3007"/>
    <x v="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s v="theater"/>
    <s v="spaces"/>
    <x v="3008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s v="theater"/>
    <s v="spaces"/>
    <x v="3009"/>
    <x v="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s v="theater"/>
    <s v="spaces"/>
    <x v="3010"/>
    <x v="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s v="theater"/>
    <s v="spaces"/>
    <x v="3011"/>
    <x v="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s v="theater"/>
    <s v="spaces"/>
    <x v="3012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s v="theater"/>
    <s v="spaces"/>
    <x v="3013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s v="theater"/>
    <s v="spaces"/>
    <x v="3014"/>
    <x v="3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s v="theater"/>
    <s v="spaces"/>
    <x v="3015"/>
    <x v="3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s v="theater"/>
    <s v="spaces"/>
    <x v="3016"/>
    <x v="3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s v="theater"/>
    <s v="spaces"/>
    <x v="3017"/>
    <x v="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s v="theater"/>
    <s v="spaces"/>
    <x v="3018"/>
    <x v="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s v="theater"/>
    <s v="spaces"/>
    <x v="3019"/>
    <x v="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s v="theater"/>
    <s v="spaces"/>
    <x v="3020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s v="theater"/>
    <s v="spaces"/>
    <x v="3021"/>
    <x v="2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s v="theater"/>
    <s v="spaces"/>
    <x v="3022"/>
    <x v="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s v="theater"/>
    <s v="spaces"/>
    <x v="3023"/>
    <x v="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s v="theater"/>
    <s v="spaces"/>
    <x v="3024"/>
    <x v="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s v="theater"/>
    <s v="spaces"/>
    <x v="3025"/>
    <x v="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s v="theater"/>
    <s v="spaces"/>
    <x v="3026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s v="theater"/>
    <s v="spaces"/>
    <x v="3027"/>
    <x v="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s v="theater"/>
    <s v="spaces"/>
    <x v="3028"/>
    <x v="2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s v="theater"/>
    <s v="spaces"/>
    <x v="3029"/>
    <x v="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s v="theater"/>
    <s v="spaces"/>
    <x v="3030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s v="theater"/>
    <s v="spaces"/>
    <x v="3031"/>
    <x v="2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s v="theater"/>
    <s v="spaces"/>
    <x v="3032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s v="theater"/>
    <s v="spaces"/>
    <x v="3033"/>
    <x v="2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s v="theater"/>
    <s v="spaces"/>
    <x v="3034"/>
    <x v="2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s v="theater"/>
    <s v="spaces"/>
    <x v="3035"/>
    <x v="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s v="theater"/>
    <s v="spaces"/>
    <x v="3036"/>
    <x v="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s v="theater"/>
    <s v="spaces"/>
    <x v="3037"/>
    <x v="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s v="theater"/>
    <s v="spaces"/>
    <x v="3038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s v="theater"/>
    <s v="spaces"/>
    <x v="3039"/>
    <x v="4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s v="theater"/>
    <s v="spaces"/>
    <x v="3040"/>
    <x v="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s v="theater"/>
    <s v="spaces"/>
    <x v="3041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s v="theater"/>
    <s v="spaces"/>
    <x v="3042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s v="theater"/>
    <s v="spaces"/>
    <x v="3043"/>
    <x v="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s v="theater"/>
    <s v="spaces"/>
    <x v="3044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s v="theater"/>
    <s v="spaces"/>
    <x v="3045"/>
    <x v="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s v="theater"/>
    <s v="spaces"/>
    <x v="3046"/>
    <x v="3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s v="theater"/>
    <s v="spaces"/>
    <x v="3047"/>
    <x v="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s v="theater"/>
    <s v="spaces"/>
    <x v="3048"/>
    <x v="3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s v="theater"/>
    <s v="spaces"/>
    <x v="3049"/>
    <x v="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s v="theater"/>
    <s v="spaces"/>
    <x v="3050"/>
    <x v="2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s v="theater"/>
    <s v="spaces"/>
    <x v="305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s v="theater"/>
    <s v="spaces"/>
    <x v="3052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s v="theater"/>
    <s v="spaces"/>
    <x v="3053"/>
    <x v="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s v="theater"/>
    <s v="spaces"/>
    <x v="305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s v="theater"/>
    <s v="spaces"/>
    <x v="3055"/>
    <x v="3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s v="theater"/>
    <s v="spaces"/>
    <x v="3056"/>
    <x v="3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s v="theater"/>
    <s v="spaces"/>
    <x v="3057"/>
    <x v="2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s v="theater"/>
    <s v="spaces"/>
    <x v="3058"/>
    <x v="2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s v="theater"/>
    <s v="spaces"/>
    <x v="3059"/>
    <x v="3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s v="theater"/>
    <s v="spaces"/>
    <x v="3060"/>
    <x v="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s v="theater"/>
    <s v="spaces"/>
    <x v="3061"/>
    <x v="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s v="theater"/>
    <s v="spaces"/>
    <x v="3062"/>
    <x v="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s v="theater"/>
    <s v="spaces"/>
    <x v="3063"/>
    <x v="2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s v="theater"/>
    <s v="spaces"/>
    <x v="3064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s v="theater"/>
    <s v="spaces"/>
    <x v="3065"/>
    <x v="3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s v="theater"/>
    <s v="spaces"/>
    <x v="3066"/>
    <x v="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s v="theater"/>
    <s v="spaces"/>
    <x v="3067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s v="theater"/>
    <s v="spaces"/>
    <x v="3068"/>
    <x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s v="theater"/>
    <s v="spaces"/>
    <x v="3069"/>
    <x v="3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s v="theater"/>
    <s v="spaces"/>
    <x v="3070"/>
    <x v="2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s v="theater"/>
    <s v="spaces"/>
    <x v="3071"/>
    <x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s v="theater"/>
    <s v="spaces"/>
    <x v="3072"/>
    <x v="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s v="theater"/>
    <s v="spaces"/>
    <x v="3073"/>
    <x v="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s v="theater"/>
    <s v="spaces"/>
    <x v="3074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s v="theater"/>
    <s v="spaces"/>
    <x v="3075"/>
    <x v="2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s v="theater"/>
    <s v="spaces"/>
    <x v="3076"/>
    <x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s v="theater"/>
    <s v="spaces"/>
    <x v="307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s v="theater"/>
    <s v="spaces"/>
    <x v="3078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s v="theater"/>
    <s v="spaces"/>
    <x v="307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s v="theater"/>
    <s v="spaces"/>
    <x v="3080"/>
    <x v="3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s v="theater"/>
    <s v="spaces"/>
    <x v="3081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s v="theater"/>
    <s v="spaces"/>
    <x v="3082"/>
    <x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s v="theater"/>
    <s v="spaces"/>
    <x v="3083"/>
    <x v="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s v="theater"/>
    <s v="spaces"/>
    <x v="3084"/>
    <x v="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s v="theater"/>
    <s v="spaces"/>
    <x v="3085"/>
    <x v="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s v="theater"/>
    <s v="spaces"/>
    <x v="3086"/>
    <x v="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s v="theater"/>
    <s v="spaces"/>
    <x v="3087"/>
    <x v="2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s v="theater"/>
    <s v="spaces"/>
    <x v="3088"/>
    <x v="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s v="theater"/>
    <s v="spaces"/>
    <x v="3089"/>
    <x v="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s v="theater"/>
    <s v="spaces"/>
    <x v="3090"/>
    <x v="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s v="theater"/>
    <s v="spaces"/>
    <x v="3091"/>
    <x v="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s v="theater"/>
    <s v="spaces"/>
    <x v="3092"/>
    <x v="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s v="theater"/>
    <s v="spaces"/>
    <x v="3093"/>
    <x v="3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s v="theater"/>
    <s v="spaces"/>
    <x v="3094"/>
    <x v="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s v="theater"/>
    <s v="spaces"/>
    <x v="3095"/>
    <x v="2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s v="theater"/>
    <s v="spaces"/>
    <x v="3096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s v="theater"/>
    <s v="spaces"/>
    <x v="3097"/>
    <x v="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s v="theater"/>
    <s v="spaces"/>
    <x v="3098"/>
    <x v="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s v="theater"/>
    <s v="spaces"/>
    <x v="3099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s v="theater"/>
    <s v="spaces"/>
    <x v="3100"/>
    <x v="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s v="theater"/>
    <s v="spaces"/>
    <x v="3101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s v="theater"/>
    <s v="spaces"/>
    <x v="3102"/>
    <x v="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s v="theater"/>
    <s v="spaces"/>
    <x v="3103"/>
    <x v="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s v="theater"/>
    <s v="spaces"/>
    <x v="3104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s v="theater"/>
    <s v="spaces"/>
    <x v="3105"/>
    <x v="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s v="theater"/>
    <s v="spaces"/>
    <x v="3106"/>
    <x v="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s v="theater"/>
    <s v="spaces"/>
    <x v="3107"/>
    <x v="0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s v="theater"/>
    <s v="spaces"/>
    <x v="3108"/>
    <x v="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s v="theater"/>
    <s v="spaces"/>
    <x v="3109"/>
    <x v="3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s v="theater"/>
    <s v="spaces"/>
    <x v="31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s v="theater"/>
    <s v="spaces"/>
    <x v="3111"/>
    <x v="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s v="theater"/>
    <s v="spaces"/>
    <x v="3112"/>
    <x v="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s v="theater"/>
    <s v="spaces"/>
    <x v="3113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s v="theater"/>
    <s v="spaces"/>
    <x v="3114"/>
    <x v="3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s v="theater"/>
    <s v="spaces"/>
    <x v="3115"/>
    <x v="2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s v="theater"/>
    <s v="spaces"/>
    <x v="3116"/>
    <x v="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s v="theater"/>
    <s v="spaces"/>
    <x v="3117"/>
    <x v="2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s v="theater"/>
    <s v="spaces"/>
    <x v="3118"/>
    <x v="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s v="theater"/>
    <s v="spaces"/>
    <x v="3119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s v="theater"/>
    <s v="spaces"/>
    <x v="3120"/>
    <x v="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s v="theater"/>
    <s v="spaces"/>
    <x v="3121"/>
    <x v="3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s v="theater"/>
    <s v="spaces"/>
    <x v="3122"/>
    <x v="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s v="theater"/>
    <s v="spaces"/>
    <x v="3123"/>
    <x v="2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s v="theater"/>
    <s v="spaces"/>
    <x v="3124"/>
    <x v="3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s v="theater"/>
    <s v="spaces"/>
    <x v="3125"/>
    <x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s v="theater"/>
    <s v="spaces"/>
    <x v="3126"/>
    <x v="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s v="theater"/>
    <s v="spaces"/>
    <x v="3127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s v="theater"/>
    <s v="plays"/>
    <x v="3128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s v="theater"/>
    <s v="plays"/>
    <x v="3129"/>
    <x v="1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s v="theater"/>
    <s v="plays"/>
    <x v="3130"/>
    <x v="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s v="theater"/>
    <s v="plays"/>
    <x v="3131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s v="theater"/>
    <s v="plays"/>
    <x v="3132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s v="theater"/>
    <s v="plays"/>
    <x v="3133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s v="theater"/>
    <s v="plays"/>
    <x v="3134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s v="theater"/>
    <s v="plays"/>
    <x v="3135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s v="theater"/>
    <s v="plays"/>
    <x v="3136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s v="theater"/>
    <s v="plays"/>
    <x v="3137"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s v="theater"/>
    <s v="plays"/>
    <x v="3138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s v="theater"/>
    <s v="plays"/>
    <x v="3139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s v="theater"/>
    <s v="plays"/>
    <x v="3140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s v="theater"/>
    <s v="plays"/>
    <x v="3141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s v="theater"/>
    <s v="plays"/>
    <x v="3142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s v="theater"/>
    <s v="plays"/>
    <x v="3143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s v="theater"/>
    <s v="plays"/>
    <x v="3144"/>
    <x v="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s v="theater"/>
    <s v="plays"/>
    <x v="3145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s v="theater"/>
    <s v="plays"/>
    <x v="3146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s v="theater"/>
    <s v="plays"/>
    <x v="3147"/>
    <x v="3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s v="theater"/>
    <s v="plays"/>
    <x v="3148"/>
    <x v="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s v="theater"/>
    <s v="plays"/>
    <x v="3149"/>
    <x v="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s v="theater"/>
    <s v="plays"/>
    <x v="3150"/>
    <x v="7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s v="theater"/>
    <s v="plays"/>
    <x v="3151"/>
    <x v="3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s v="theater"/>
    <s v="plays"/>
    <x v="3152"/>
    <x v="4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s v="theater"/>
    <s v="plays"/>
    <x v="3153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s v="theater"/>
    <s v="plays"/>
    <x v="3154"/>
    <x v="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s v="theater"/>
    <s v="plays"/>
    <x v="3155"/>
    <x v="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s v="theater"/>
    <s v="plays"/>
    <x v="3156"/>
    <x v="5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s v="theater"/>
    <s v="plays"/>
    <x v="3157"/>
    <x v="3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s v="theater"/>
    <s v="plays"/>
    <x v="3158"/>
    <x v="4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s v="theater"/>
    <s v="plays"/>
    <x v="3159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s v="theater"/>
    <s v="plays"/>
    <x v="3160"/>
    <x v="3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s v="theater"/>
    <s v="plays"/>
    <x v="3161"/>
    <x v="3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s v="theater"/>
    <s v="plays"/>
    <x v="3162"/>
    <x v="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s v="theater"/>
    <s v="plays"/>
    <x v="3163"/>
    <x v="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s v="theater"/>
    <s v="plays"/>
    <x v="3164"/>
    <x v="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s v="theater"/>
    <s v="plays"/>
    <x v="3165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s v="theater"/>
    <s v="plays"/>
    <x v="3166"/>
    <x v="3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s v="theater"/>
    <s v="plays"/>
    <x v="3167"/>
    <x v="3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s v="theater"/>
    <s v="plays"/>
    <x v="3168"/>
    <x v="3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s v="theater"/>
    <s v="plays"/>
    <x v="3169"/>
    <x v="4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s v="theater"/>
    <s v="plays"/>
    <x v="3170"/>
    <x v="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s v="theater"/>
    <s v="plays"/>
    <x v="3171"/>
    <x v="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s v="theater"/>
    <s v="plays"/>
    <x v="3172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s v="theater"/>
    <s v="plays"/>
    <x v="3173"/>
    <x v="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s v="theater"/>
    <s v="plays"/>
    <x v="3174"/>
    <x v="3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s v="theater"/>
    <s v="plays"/>
    <x v="3175"/>
    <x v="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s v="theater"/>
    <s v="plays"/>
    <x v="3176"/>
    <x v="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s v="theater"/>
    <s v="plays"/>
    <x v="3177"/>
    <x v="3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s v="theater"/>
    <s v="plays"/>
    <x v="3178"/>
    <x v="3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s v="theater"/>
    <s v="plays"/>
    <x v="3179"/>
    <x v="4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s v="theater"/>
    <s v="plays"/>
    <x v="3180"/>
    <x v="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s v="theater"/>
    <s v="plays"/>
    <x v="3181"/>
    <x v="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s v="theater"/>
    <s v="plays"/>
    <x v="3182"/>
    <x v="6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s v="theater"/>
    <s v="plays"/>
    <x v="3183"/>
    <x v="4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s v="theater"/>
    <s v="plays"/>
    <x v="3184"/>
    <x v="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s v="theater"/>
    <s v="plays"/>
    <x v="3185"/>
    <x v="3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s v="theater"/>
    <s v="plays"/>
    <x v="3186"/>
    <x v="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s v="theater"/>
    <s v="plays"/>
    <x v="3187"/>
    <x v="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s v="theater"/>
    <s v="musical"/>
    <x v="3188"/>
    <x v="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s v="theater"/>
    <s v="musical"/>
    <x v="3189"/>
    <x v="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s v="theater"/>
    <s v="musical"/>
    <x v="3190"/>
    <x v="2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s v="theater"/>
    <s v="musical"/>
    <x v="3191"/>
    <x v="2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s v="theater"/>
    <s v="musical"/>
    <x v="319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s v="theater"/>
    <s v="musical"/>
    <x v="3193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s v="theater"/>
    <s v="musical"/>
    <x v="3194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s v="theater"/>
    <s v="musical"/>
    <x v="319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s v="theater"/>
    <s v="musical"/>
    <x v="3196"/>
    <x v="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s v="theater"/>
    <s v="musical"/>
    <x v="3197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s v="theater"/>
    <s v="musical"/>
    <x v="3198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s v="theater"/>
    <s v="musical"/>
    <x v="3199"/>
    <x v="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s v="theater"/>
    <s v="musical"/>
    <x v="3200"/>
    <x v="2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s v="theater"/>
    <s v="musical"/>
    <x v="3201"/>
    <x v="3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s v="theater"/>
    <s v="musical"/>
    <x v="3202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s v="theater"/>
    <s v="musical"/>
    <x v="3203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s v="theater"/>
    <s v="musical"/>
    <x v="3204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s v="theater"/>
    <s v="musical"/>
    <x v="3205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s v="theater"/>
    <s v="musical"/>
    <x v="3206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s v="theater"/>
    <s v="musical"/>
    <x v="3207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s v="theater"/>
    <s v="plays"/>
    <x v="3208"/>
    <x v="3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s v="theater"/>
    <s v="plays"/>
    <x v="3209"/>
    <x v="3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s v="theater"/>
    <s v="plays"/>
    <x v="3210"/>
    <x v="5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s v="theater"/>
    <s v="plays"/>
    <x v="3211"/>
    <x v="3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s v="theater"/>
    <s v="plays"/>
    <x v="3212"/>
    <x v="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s v="theater"/>
    <s v="plays"/>
    <x v="3213"/>
    <x v="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s v="theater"/>
    <s v="plays"/>
    <x v="3214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s v="theater"/>
    <s v="plays"/>
    <x v="3215"/>
    <x v="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s v="theater"/>
    <s v="plays"/>
    <x v="3216"/>
    <x v="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s v="theater"/>
    <s v="plays"/>
    <x v="3217"/>
    <x v="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s v="theater"/>
    <s v="plays"/>
    <x v="3218"/>
    <x v="3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s v="theater"/>
    <s v="plays"/>
    <x v="3219"/>
    <x v="0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s v="theater"/>
    <s v="plays"/>
    <x v="322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s v="theater"/>
    <s v="plays"/>
    <x v="3221"/>
    <x v="0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s v="theater"/>
    <s v="plays"/>
    <x v="3222"/>
    <x v="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s v="theater"/>
    <s v="plays"/>
    <x v="3223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s v="theater"/>
    <s v="plays"/>
    <x v="3224"/>
    <x v="2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s v="theater"/>
    <s v="plays"/>
    <x v="3225"/>
    <x v="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s v="theater"/>
    <s v="plays"/>
    <x v="3226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s v="theater"/>
    <s v="plays"/>
    <x v="3227"/>
    <x v="2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s v="theater"/>
    <s v="plays"/>
    <x v="3228"/>
    <x v="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s v="theater"/>
    <s v="plays"/>
    <x v="3229"/>
    <x v="3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s v="theater"/>
    <s v="plays"/>
    <x v="3230"/>
    <x v="3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s v="theater"/>
    <s v="plays"/>
    <x v="3231"/>
    <x v="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s v="theater"/>
    <s v="plays"/>
    <x v="3232"/>
    <x v="2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s v="theater"/>
    <s v="plays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s v="theater"/>
    <s v="plays"/>
    <x v="3234"/>
    <x v="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s v="theater"/>
    <s v="plays"/>
    <x v="3235"/>
    <x v="2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s v="theater"/>
    <s v="plays"/>
    <x v="3236"/>
    <x v="2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s v="theater"/>
    <s v="plays"/>
    <x v="3237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s v="theater"/>
    <s v="plays"/>
    <x v="3238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s v="theater"/>
    <s v="plays"/>
    <x v="323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s v="theater"/>
    <s v="plays"/>
    <x v="324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s v="theater"/>
    <s v="plays"/>
    <x v="3241"/>
    <x v="3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s v="theater"/>
    <s v="plays"/>
    <x v="3242"/>
    <x v="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s v="theater"/>
    <s v="plays"/>
    <x v="3243"/>
    <x v="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s v="theater"/>
    <s v="plays"/>
    <x v="3244"/>
    <x v="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s v="theater"/>
    <s v="plays"/>
    <x v="3245"/>
    <x v="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s v="theater"/>
    <s v="plays"/>
    <x v="3246"/>
    <x v="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s v="theater"/>
    <s v="plays"/>
    <x v="3247"/>
    <x v="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s v="theater"/>
    <s v="plays"/>
    <x v="3248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s v="theater"/>
    <s v="plays"/>
    <x v="3249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s v="theater"/>
    <s v="plays"/>
    <x v="3250"/>
    <x v="3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s v="theater"/>
    <s v="plays"/>
    <x v="3251"/>
    <x v="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s v="theater"/>
    <s v="plays"/>
    <x v="3252"/>
    <x v="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s v="theater"/>
    <s v="plays"/>
    <x v="3253"/>
    <x v="2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s v="theater"/>
    <s v="plays"/>
    <x v="3254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s v="theater"/>
    <s v="plays"/>
    <x v="3255"/>
    <x v="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s v="theater"/>
    <s v="plays"/>
    <x v="3256"/>
    <x v="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s v="theater"/>
    <s v="plays"/>
    <x v="3257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s v="theater"/>
    <s v="plays"/>
    <x v="3258"/>
    <x v="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s v="theater"/>
    <s v="plays"/>
    <x v="3259"/>
    <x v="2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s v="theater"/>
    <s v="plays"/>
    <x v="3260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s v="theater"/>
    <s v="plays"/>
    <x v="3261"/>
    <x v="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s v="theater"/>
    <s v="plays"/>
    <x v="3262"/>
    <x v="3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s v="theater"/>
    <s v="plays"/>
    <x v="3263"/>
    <x v="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s v="theater"/>
    <s v="plays"/>
    <x v="3264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s v="theater"/>
    <s v="plays"/>
    <x v="3265"/>
    <x v="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s v="theater"/>
    <s v="plays"/>
    <x v="3266"/>
    <x v="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s v="theater"/>
    <s v="plays"/>
    <x v="3267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s v="theater"/>
    <s v="plays"/>
    <x v="3268"/>
    <x v="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s v="theater"/>
    <s v="plays"/>
    <x v="3269"/>
    <x v="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s v="theater"/>
    <s v="plays"/>
    <x v="3270"/>
    <x v="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s v="theater"/>
    <s v="plays"/>
    <x v="3271"/>
    <x v="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s v="theater"/>
    <s v="plays"/>
    <x v="3272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s v="theater"/>
    <s v="plays"/>
    <x v="3273"/>
    <x v="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s v="theater"/>
    <s v="plays"/>
    <x v="3274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s v="theater"/>
    <s v="plays"/>
    <x v="3275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s v="theater"/>
    <s v="plays"/>
    <x v="3276"/>
    <x v="2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s v="theater"/>
    <s v="plays"/>
    <x v="3277"/>
    <x v="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s v="theater"/>
    <s v="plays"/>
    <x v="3278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s v="theater"/>
    <s v="plays"/>
    <x v="3279"/>
    <x v="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s v="theater"/>
    <s v="plays"/>
    <x v="3280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s v="theater"/>
    <s v="plays"/>
    <x v="3281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s v="theater"/>
    <s v="plays"/>
    <x v="3282"/>
    <x v="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s v="theater"/>
    <s v="plays"/>
    <x v="3283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s v="theater"/>
    <s v="plays"/>
    <x v="3284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s v="theater"/>
    <s v="plays"/>
    <x v="328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s v="theater"/>
    <s v="plays"/>
    <x v="3286"/>
    <x v="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s v="theater"/>
    <s v="plays"/>
    <x v="3287"/>
    <x v="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s v="theater"/>
    <s v="plays"/>
    <x v="3288"/>
    <x v="2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s v="theater"/>
    <s v="plays"/>
    <x v="3289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s v="theater"/>
    <s v="plays"/>
    <x v="3290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s v="theater"/>
    <s v="plays"/>
    <x v="3291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s v="theater"/>
    <s v="plays"/>
    <x v="3292"/>
    <x v="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s v="theater"/>
    <s v="plays"/>
    <x v="3293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s v="theater"/>
    <s v="plays"/>
    <x v="3294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s v="theater"/>
    <s v="plays"/>
    <x v="3295"/>
    <x v="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s v="theater"/>
    <s v="plays"/>
    <x v="3296"/>
    <x v="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s v="theater"/>
    <s v="plays"/>
    <x v="3297"/>
    <x v="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s v="theater"/>
    <s v="plays"/>
    <x v="3298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s v="theater"/>
    <s v="plays"/>
    <x v="3299"/>
    <x v="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s v="theater"/>
    <s v="plays"/>
    <x v="3300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s v="theater"/>
    <s v="plays"/>
    <x v="3301"/>
    <x v="2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s v="theater"/>
    <s v="plays"/>
    <x v="3302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s v="theater"/>
    <s v="plays"/>
    <x v="3303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s v="theater"/>
    <s v="plays"/>
    <x v="3304"/>
    <x v="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s v="theater"/>
    <s v="plays"/>
    <x v="3305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s v="theater"/>
    <s v="plays"/>
    <x v="3306"/>
    <x v="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s v="theater"/>
    <s v="plays"/>
    <x v="3307"/>
    <x v="2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s v="theater"/>
    <s v="plays"/>
    <x v="3308"/>
    <x v="2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s v="theater"/>
    <s v="plays"/>
    <x v="3309"/>
    <x v="2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s v="theater"/>
    <s v="plays"/>
    <x v="3310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s v="theater"/>
    <s v="plays"/>
    <x v="3311"/>
    <x v="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s v="theater"/>
    <s v="plays"/>
    <x v="3312"/>
    <x v="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s v="theater"/>
    <s v="plays"/>
    <x v="3313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s v="theater"/>
    <s v="plays"/>
    <x v="3314"/>
    <x v="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s v="theater"/>
    <s v="plays"/>
    <x v="3315"/>
    <x v="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s v="theater"/>
    <s v="plays"/>
    <x v="3316"/>
    <x v="3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s v="theater"/>
    <s v="plays"/>
    <x v="3317"/>
    <x v="2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s v="theater"/>
    <s v="plays"/>
    <x v="3318"/>
    <x v="2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s v="theater"/>
    <s v="plays"/>
    <x v="3319"/>
    <x v="3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s v="theater"/>
    <s v="plays"/>
    <x v="3320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s v="theater"/>
    <s v="plays"/>
    <x v="3321"/>
    <x v="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s v="theater"/>
    <s v="plays"/>
    <x v="3322"/>
    <x v="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s v="theater"/>
    <s v="plays"/>
    <x v="3323"/>
    <x v="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s v="theater"/>
    <s v="plays"/>
    <x v="3324"/>
    <x v="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s v="theater"/>
    <s v="plays"/>
    <x v="3325"/>
    <x v="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s v="theater"/>
    <s v="plays"/>
    <x v="3326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s v="theater"/>
    <s v="plays"/>
    <x v="3327"/>
    <x v="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s v="theater"/>
    <s v="plays"/>
    <x v="3328"/>
    <x v="3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s v="theater"/>
    <s v="plays"/>
    <x v="3329"/>
    <x v="3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s v="theater"/>
    <s v="plays"/>
    <x v="3330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s v="theater"/>
    <s v="plays"/>
    <x v="3331"/>
    <x v="0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s v="theater"/>
    <s v="plays"/>
    <x v="3332"/>
    <x v="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s v="theater"/>
    <s v="plays"/>
    <x v="3333"/>
    <x v="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s v="theater"/>
    <s v="plays"/>
    <x v="3334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s v="theater"/>
    <s v="plays"/>
    <x v="3335"/>
    <x v="3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s v="theater"/>
    <s v="plays"/>
    <x v="3336"/>
    <x v="2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s v="theater"/>
    <s v="plays"/>
    <x v="3337"/>
    <x v="3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s v="theater"/>
    <s v="plays"/>
    <x v="3338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s v="theater"/>
    <s v="plays"/>
    <x v="3339"/>
    <x v="2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s v="theater"/>
    <s v="plays"/>
    <x v="3340"/>
    <x v="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s v="theater"/>
    <s v="plays"/>
    <x v="3341"/>
    <x v="2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s v="theater"/>
    <s v="plays"/>
    <x v="3342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s v="theater"/>
    <s v="plays"/>
    <x v="3343"/>
    <x v="2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s v="theater"/>
    <s v="plays"/>
    <x v="3344"/>
    <x v="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s v="theater"/>
    <s v="plays"/>
    <x v="3345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s v="theater"/>
    <s v="plays"/>
    <x v="3346"/>
    <x v="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s v="theater"/>
    <s v="plays"/>
    <x v="3347"/>
    <x v="2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s v="theater"/>
    <s v="plays"/>
    <x v="3348"/>
    <x v="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s v="theater"/>
    <s v="plays"/>
    <x v="3349"/>
    <x v="2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s v="theater"/>
    <s v="plays"/>
    <x v="3350"/>
    <x v="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s v="theater"/>
    <s v="plays"/>
    <x v="3351"/>
    <x v="3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s v="theater"/>
    <s v="plays"/>
    <x v="3352"/>
    <x v="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s v="theater"/>
    <s v="plays"/>
    <x v="3353"/>
    <x v="2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s v="theater"/>
    <s v="plays"/>
    <x v="3354"/>
    <x v="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s v="theater"/>
    <s v="plays"/>
    <x v="3355"/>
    <x v="2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s v="theater"/>
    <s v="plays"/>
    <x v="3356"/>
    <x v="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s v="theater"/>
    <s v="plays"/>
    <x v="3357"/>
    <x v="3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s v="theater"/>
    <s v="plays"/>
    <x v="3358"/>
    <x v="3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s v="theater"/>
    <s v="plays"/>
    <x v="3359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s v="theater"/>
    <s v="plays"/>
    <x v="3360"/>
    <x v="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s v="theater"/>
    <s v="plays"/>
    <x v="3361"/>
    <x v="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s v="theater"/>
    <s v="plays"/>
    <x v="3362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s v="theater"/>
    <s v="plays"/>
    <x v="3363"/>
    <x v="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s v="theater"/>
    <s v="plays"/>
    <x v="3364"/>
    <x v="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s v="theater"/>
    <s v="plays"/>
    <x v="3365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s v="theater"/>
    <s v="plays"/>
    <x v="3366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s v="theater"/>
    <s v="plays"/>
    <x v="3367"/>
    <x v="0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s v="theater"/>
    <s v="plays"/>
    <x v="3368"/>
    <x v="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s v="theater"/>
    <s v="plays"/>
    <x v="3369"/>
    <x v="2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s v="theater"/>
    <s v="plays"/>
    <x v="3370"/>
    <x v="2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s v="theater"/>
    <s v="plays"/>
    <x v="3371"/>
    <x v="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s v="theater"/>
    <s v="plays"/>
    <x v="3372"/>
    <x v="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s v="theater"/>
    <s v="plays"/>
    <x v="337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s v="theater"/>
    <s v="plays"/>
    <x v="3374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s v="theater"/>
    <s v="plays"/>
    <x v="3375"/>
    <x v="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s v="theater"/>
    <s v="plays"/>
    <x v="3376"/>
    <x v="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s v="theater"/>
    <s v="plays"/>
    <x v="3377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s v="theater"/>
    <s v="plays"/>
    <x v="3378"/>
    <x v="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s v="theater"/>
    <s v="plays"/>
    <x v="3379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s v="theater"/>
    <s v="plays"/>
    <x v="3380"/>
    <x v="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s v="theater"/>
    <s v="plays"/>
    <x v="338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s v="theater"/>
    <s v="plays"/>
    <x v="3382"/>
    <x v="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s v="theater"/>
    <s v="plays"/>
    <x v="3383"/>
    <x v="2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s v="theater"/>
    <s v="plays"/>
    <x v="3384"/>
    <x v="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s v="theater"/>
    <s v="plays"/>
    <x v="3385"/>
    <x v="3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s v="theater"/>
    <s v="plays"/>
    <x v="3386"/>
    <x v="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s v="theater"/>
    <s v="plays"/>
    <x v="3387"/>
    <x v="3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s v="theater"/>
    <s v="plays"/>
    <x v="3388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s v="theater"/>
    <s v="plays"/>
    <x v="3389"/>
    <x v="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s v="theater"/>
    <s v="plays"/>
    <x v="3390"/>
    <x v="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s v="theater"/>
    <s v="plays"/>
    <x v="3391"/>
    <x v="3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s v="theater"/>
    <s v="plays"/>
    <x v="3392"/>
    <x v="2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s v="theater"/>
    <s v="plays"/>
    <x v="3393"/>
    <x v="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s v="theater"/>
    <s v="plays"/>
    <x v="3394"/>
    <x v="3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s v="theater"/>
    <s v="plays"/>
    <x v="3395"/>
    <x v="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s v="theater"/>
    <s v="plays"/>
    <x v="3396"/>
    <x v="3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s v="theater"/>
    <s v="plays"/>
    <x v="3397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s v="theater"/>
    <s v="plays"/>
    <x v="3398"/>
    <x v="3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s v="theater"/>
    <s v="plays"/>
    <x v="3399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s v="theater"/>
    <s v="plays"/>
    <x v="3400"/>
    <x v="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s v="theater"/>
    <s v="plays"/>
    <x v="3401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s v="theater"/>
    <s v="plays"/>
    <x v="3402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s v="theater"/>
    <s v="plays"/>
    <x v="3403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s v="theater"/>
    <s v="plays"/>
    <x v="3404"/>
    <x v="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s v="theater"/>
    <s v="plays"/>
    <x v="3405"/>
    <x v="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s v="theater"/>
    <s v="plays"/>
    <x v="3406"/>
    <x v="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s v="theater"/>
    <s v="plays"/>
    <x v="3407"/>
    <x v="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s v="theater"/>
    <s v="plays"/>
    <x v="3408"/>
    <x v="3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s v="theater"/>
    <s v="plays"/>
    <x v="3409"/>
    <x v="2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s v="theater"/>
    <s v="plays"/>
    <x v="3410"/>
    <x v="2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s v="theater"/>
    <s v="plays"/>
    <x v="3411"/>
    <x v="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s v="theater"/>
    <s v="plays"/>
    <x v="3412"/>
    <x v="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s v="theater"/>
    <s v="plays"/>
    <x v="3413"/>
    <x v="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s v="theater"/>
    <s v="plays"/>
    <x v="3414"/>
    <x v="2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s v="theater"/>
    <s v="plays"/>
    <x v="3415"/>
    <x v="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s v="theater"/>
    <s v="plays"/>
    <x v="3416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s v="theater"/>
    <s v="plays"/>
    <x v="3417"/>
    <x v="3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s v="theater"/>
    <s v="plays"/>
    <x v="3418"/>
    <x v="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s v="theater"/>
    <s v="plays"/>
    <x v="3419"/>
    <x v="2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s v="theater"/>
    <s v="plays"/>
    <x v="3420"/>
    <x v="2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s v="theater"/>
    <s v="plays"/>
    <x v="34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s v="theater"/>
    <s v="plays"/>
    <x v="3422"/>
    <x v="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s v="theater"/>
    <s v="plays"/>
    <x v="3423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s v="theater"/>
    <s v="plays"/>
    <x v="3424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s v="theater"/>
    <s v="plays"/>
    <x v="3425"/>
    <x v="3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s v="theater"/>
    <s v="plays"/>
    <x v="3426"/>
    <x v="3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s v="theater"/>
    <s v="plays"/>
    <x v="3427"/>
    <x v="3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s v="theater"/>
    <s v="plays"/>
    <x v="3428"/>
    <x v="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s v="theater"/>
    <s v="plays"/>
    <x v="3429"/>
    <x v="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s v="theater"/>
    <s v="plays"/>
    <x v="3430"/>
    <x v="3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s v="theater"/>
    <s v="plays"/>
    <x v="3431"/>
    <x v="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s v="theater"/>
    <s v="plays"/>
    <x v="3432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s v="theater"/>
    <s v="plays"/>
    <x v="3433"/>
    <x v="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s v="theater"/>
    <s v="plays"/>
    <x v="3434"/>
    <x v="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s v="theater"/>
    <s v="plays"/>
    <x v="3435"/>
    <x v="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s v="theater"/>
    <s v="plays"/>
    <x v="3436"/>
    <x v="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s v="theater"/>
    <s v="plays"/>
    <x v="3437"/>
    <x v="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s v="theater"/>
    <s v="plays"/>
    <x v="3438"/>
    <x v="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s v="theater"/>
    <s v="plays"/>
    <x v="3439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s v="theater"/>
    <s v="plays"/>
    <x v="3440"/>
    <x v="3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s v="theater"/>
    <s v="plays"/>
    <x v="3441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s v="theater"/>
    <s v="plays"/>
    <x v="3442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s v="theater"/>
    <s v="plays"/>
    <x v="3443"/>
    <x v="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s v="theater"/>
    <s v="plays"/>
    <x v="3444"/>
    <x v="2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s v="theater"/>
    <s v="plays"/>
    <x v="3445"/>
    <x v="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s v="theater"/>
    <s v="plays"/>
    <x v="3446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s v="theater"/>
    <s v="plays"/>
    <x v="3447"/>
    <x v="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s v="theater"/>
    <s v="plays"/>
    <x v="3448"/>
    <x v="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s v="theater"/>
    <s v="plays"/>
    <x v="3449"/>
    <x v="2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s v="theater"/>
    <s v="plays"/>
    <x v="3450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s v="theater"/>
    <s v="plays"/>
    <x v="3451"/>
    <x v="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s v="theater"/>
    <s v="plays"/>
    <x v="3452"/>
    <x v="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s v="theater"/>
    <s v="plays"/>
    <x v="3453"/>
    <x v="2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s v="theater"/>
    <s v="plays"/>
    <x v="3454"/>
    <x v="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s v="theater"/>
    <s v="plays"/>
    <x v="3455"/>
    <x v="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s v="theater"/>
    <s v="plays"/>
    <x v="3456"/>
    <x v="3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s v="theater"/>
    <s v="plays"/>
    <x v="3457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s v="theater"/>
    <s v="plays"/>
    <x v="3458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s v="theater"/>
    <s v="plays"/>
    <x v="3459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s v="theater"/>
    <s v="plays"/>
    <x v="3460"/>
    <x v="3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s v="theater"/>
    <s v="plays"/>
    <x v="3461"/>
    <x v="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s v="theater"/>
    <s v="plays"/>
    <x v="3462"/>
    <x v="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s v="theater"/>
    <s v="plays"/>
    <x v="3463"/>
    <x v="2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s v="theater"/>
    <s v="plays"/>
    <x v="3464"/>
    <x v="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s v="theater"/>
    <s v="plays"/>
    <x v="3465"/>
    <x v="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s v="theater"/>
    <s v="plays"/>
    <x v="3466"/>
    <x v="2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s v="theater"/>
    <s v="plays"/>
    <x v="346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s v="theater"/>
    <s v="plays"/>
    <x v="3468"/>
    <x v="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s v="theater"/>
    <s v="plays"/>
    <x v="3469"/>
    <x v="2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s v="theater"/>
    <s v="plays"/>
    <x v="3470"/>
    <x v="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s v="theater"/>
    <s v="plays"/>
    <x v="3471"/>
    <x v="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s v="theater"/>
    <s v="plays"/>
    <x v="3472"/>
    <x v="3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s v="theater"/>
    <s v="plays"/>
    <x v="3473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s v="theater"/>
    <s v="plays"/>
    <x v="3474"/>
    <x v="2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s v="theater"/>
    <s v="plays"/>
    <x v="3475"/>
    <x v="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s v="theater"/>
    <s v="plays"/>
    <x v="3476"/>
    <x v="3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s v="theater"/>
    <s v="plays"/>
    <x v="3477"/>
    <x v="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s v="theater"/>
    <s v="plays"/>
    <x v="3478"/>
    <x v="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s v="theater"/>
    <s v="plays"/>
    <x v="3479"/>
    <x v="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s v="theater"/>
    <s v="plays"/>
    <x v="3480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s v="theater"/>
    <s v="plays"/>
    <x v="3481"/>
    <x v="3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s v="theater"/>
    <s v="plays"/>
    <x v="3482"/>
    <x v="3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s v="theater"/>
    <s v="plays"/>
    <x v="3483"/>
    <x v="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s v="theater"/>
    <s v="plays"/>
    <x v="3484"/>
    <x v="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s v="theater"/>
    <s v="plays"/>
    <x v="3485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s v="theater"/>
    <s v="plays"/>
    <x v="3486"/>
    <x v="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s v="theater"/>
    <s v="plays"/>
    <x v="3487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s v="theater"/>
    <s v="plays"/>
    <x v="3488"/>
    <x v="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s v="theater"/>
    <s v="plays"/>
    <x v="3489"/>
    <x v="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s v="theater"/>
    <s v="plays"/>
    <x v="3490"/>
    <x v="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s v="theater"/>
    <s v="plays"/>
    <x v="3491"/>
    <x v="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s v="theater"/>
    <s v="plays"/>
    <x v="3492"/>
    <x v="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s v="theater"/>
    <s v="plays"/>
    <x v="3493"/>
    <x v="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s v="theater"/>
    <s v="plays"/>
    <x v="3494"/>
    <x v="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s v="theater"/>
    <s v="plays"/>
    <x v="3495"/>
    <x v="3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s v="theater"/>
    <s v="plays"/>
    <x v="3496"/>
    <x v="2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s v="theater"/>
    <s v="plays"/>
    <x v="3497"/>
    <x v="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s v="theater"/>
    <s v="plays"/>
    <x v="3498"/>
    <x v="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s v="theater"/>
    <s v="plays"/>
    <x v="3499"/>
    <x v="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s v="theater"/>
    <s v="plays"/>
    <x v="3500"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s v="theater"/>
    <s v="plays"/>
    <x v="3501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s v="theater"/>
    <s v="plays"/>
    <x v="3502"/>
    <x v="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s v="theater"/>
    <s v="plays"/>
    <x v="3503"/>
    <x v="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s v="theater"/>
    <s v="plays"/>
    <x v="3504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s v="theater"/>
    <s v="plays"/>
    <x v="3505"/>
    <x v="3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s v="theater"/>
    <s v="plays"/>
    <x v="3506"/>
    <x v="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s v="theater"/>
    <s v="plays"/>
    <x v="3507"/>
    <x v="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s v="theater"/>
    <s v="plays"/>
    <x v="3508"/>
    <x v="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s v="theater"/>
    <s v="plays"/>
    <x v="3509"/>
    <x v="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s v="theater"/>
    <s v="plays"/>
    <x v="3510"/>
    <x v="3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s v="theater"/>
    <s v="plays"/>
    <x v="3511"/>
    <x v="3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s v="theater"/>
    <s v="plays"/>
    <x v="3512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s v="theater"/>
    <s v="plays"/>
    <x v="3513"/>
    <x v="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s v="theater"/>
    <s v="plays"/>
    <x v="3514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s v="theater"/>
    <s v="plays"/>
    <x v="3515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s v="theater"/>
    <s v="plays"/>
    <x v="3516"/>
    <x v="3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s v="theater"/>
    <s v="plays"/>
    <x v="3517"/>
    <x v="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s v="theater"/>
    <s v="plays"/>
    <x v="3518"/>
    <x v="3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s v="theater"/>
    <s v="plays"/>
    <x v="3519"/>
    <x v="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s v="theater"/>
    <s v="plays"/>
    <x v="3520"/>
    <x v="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s v="theater"/>
    <s v="plays"/>
    <x v="3521"/>
    <x v="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s v="theater"/>
    <s v="plays"/>
    <x v="3522"/>
    <x v="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s v="theater"/>
    <s v="plays"/>
    <x v="3523"/>
    <x v="2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s v="theater"/>
    <s v="plays"/>
    <x v="3524"/>
    <x v="3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s v="theater"/>
    <s v="plays"/>
    <x v="3525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s v="theater"/>
    <s v="plays"/>
    <x v="3526"/>
    <x v="2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s v="theater"/>
    <s v="plays"/>
    <x v="3527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s v="theater"/>
    <s v="plays"/>
    <x v="3528"/>
    <x v="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s v="theater"/>
    <s v="plays"/>
    <x v="3529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s v="theater"/>
    <s v="plays"/>
    <x v="3530"/>
    <x v="2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s v="theater"/>
    <s v="plays"/>
    <x v="3531"/>
    <x v="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s v="theater"/>
    <s v="plays"/>
    <x v="3532"/>
    <x v="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s v="theater"/>
    <s v="plays"/>
    <x v="3533"/>
    <x v="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s v="theater"/>
    <s v="plays"/>
    <x v="3534"/>
    <x v="0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s v="theater"/>
    <s v="plays"/>
    <x v="3535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s v="theater"/>
    <s v="plays"/>
    <x v="3536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s v="theater"/>
    <s v="plays"/>
    <x v="3537"/>
    <x v="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s v="theater"/>
    <s v="plays"/>
    <x v="3538"/>
    <x v="2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s v="theater"/>
    <s v="plays"/>
    <x v="3539"/>
    <x v="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s v="theater"/>
    <s v="plays"/>
    <x v="3540"/>
    <x v="2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s v="theater"/>
    <s v="plays"/>
    <x v="3541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s v="theater"/>
    <s v="plays"/>
    <x v="3542"/>
    <x v="3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s v="theater"/>
    <s v="plays"/>
    <x v="3543"/>
    <x v="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s v="theater"/>
    <s v="plays"/>
    <x v="3544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s v="theater"/>
    <s v="plays"/>
    <x v="3545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s v="theater"/>
    <s v="plays"/>
    <x v="3546"/>
    <x v="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s v="theater"/>
    <s v="plays"/>
    <x v="3547"/>
    <x v="2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s v="theater"/>
    <s v="plays"/>
    <x v="3548"/>
    <x v="2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s v="theater"/>
    <s v="plays"/>
    <x v="3549"/>
    <x v="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s v="theater"/>
    <s v="plays"/>
    <x v="3550"/>
    <x v="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s v="theater"/>
    <s v="plays"/>
    <x v="3551"/>
    <x v="3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s v="theater"/>
    <s v="plays"/>
    <x v="3552"/>
    <x v="3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s v="theater"/>
    <s v="plays"/>
    <x v="3553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s v="theater"/>
    <s v="plays"/>
    <x v="3554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s v="theater"/>
    <s v="plays"/>
    <x v="3555"/>
    <x v="2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s v="theater"/>
    <s v="plays"/>
    <x v="3556"/>
    <x v="3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s v="theater"/>
    <s v="plays"/>
    <x v="3557"/>
    <x v="3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s v="theater"/>
    <s v="plays"/>
    <x v="3558"/>
    <x v="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s v="theater"/>
    <s v="plays"/>
    <x v="3559"/>
    <x v="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s v="theater"/>
    <s v="plays"/>
    <x v="3560"/>
    <x v="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s v="theater"/>
    <s v="plays"/>
    <x v="3561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s v="theater"/>
    <s v="plays"/>
    <x v="3562"/>
    <x v="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s v="theater"/>
    <s v="plays"/>
    <x v="3563"/>
    <x v="2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s v="theater"/>
    <s v="plays"/>
    <x v="3564"/>
    <x v="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s v="theater"/>
    <s v="plays"/>
    <x v="3565"/>
    <x v="3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s v="theater"/>
    <s v="plays"/>
    <x v="3566"/>
    <x v="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s v="theater"/>
    <s v="plays"/>
    <x v="3567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s v="theater"/>
    <s v="plays"/>
    <x v="3568"/>
    <x v="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s v="theater"/>
    <s v="plays"/>
    <x v="3569"/>
    <x v="3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s v="theater"/>
    <s v="plays"/>
    <x v="3570"/>
    <x v="3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s v="theater"/>
    <s v="plays"/>
    <x v="3571"/>
    <x v="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s v="theater"/>
    <s v="plays"/>
    <x v="3572"/>
    <x v="0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s v="theater"/>
    <s v="plays"/>
    <x v="3573"/>
    <x v="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s v="theater"/>
    <s v="plays"/>
    <x v="3574"/>
    <x v="3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s v="theater"/>
    <s v="plays"/>
    <x v="3575"/>
    <x v="2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s v="theater"/>
    <s v="plays"/>
    <x v="3576"/>
    <x v="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s v="theater"/>
    <s v="plays"/>
    <x v="3577"/>
    <x v="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s v="theater"/>
    <s v="plays"/>
    <x v="3578"/>
    <x v="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s v="theater"/>
    <s v="plays"/>
    <x v="3579"/>
    <x v="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s v="theater"/>
    <s v="plays"/>
    <x v="358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s v="theater"/>
    <s v="plays"/>
    <x v="3581"/>
    <x v="3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s v="theater"/>
    <s v="plays"/>
    <x v="3582"/>
    <x v="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s v="theater"/>
    <s v="plays"/>
    <x v="3583"/>
    <x v="2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s v="theater"/>
    <s v="plays"/>
    <x v="358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s v="theater"/>
    <s v="plays"/>
    <x v="3585"/>
    <x v="3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s v="theater"/>
    <s v="plays"/>
    <x v="3586"/>
    <x v="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s v="theater"/>
    <s v="plays"/>
    <x v="3587"/>
    <x v="2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s v="theater"/>
    <s v="plays"/>
    <x v="3588"/>
    <x v="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s v="theater"/>
    <s v="plays"/>
    <x v="3589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s v="theater"/>
    <s v="plays"/>
    <x v="3590"/>
    <x v="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s v="theater"/>
    <s v="plays"/>
    <x v="3591"/>
    <x v="3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s v="theater"/>
    <s v="plays"/>
    <x v="3592"/>
    <x v="3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s v="theater"/>
    <s v="plays"/>
    <x v="3593"/>
    <x v="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s v="theater"/>
    <s v="plays"/>
    <x v="3594"/>
    <x v="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s v="theater"/>
    <s v="plays"/>
    <x v="3595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s v="theater"/>
    <s v="plays"/>
    <x v="3596"/>
    <x v="3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s v="theater"/>
    <s v="plays"/>
    <x v="3597"/>
    <x v="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s v="theater"/>
    <s v="plays"/>
    <x v="3598"/>
    <x v="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s v="theater"/>
    <s v="plays"/>
    <x v="3599"/>
    <x v="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s v="theater"/>
    <s v="plays"/>
    <x v="3600"/>
    <x v="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s v="theater"/>
    <s v="plays"/>
    <x v="3601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s v="theater"/>
    <s v="plays"/>
    <x v="3602"/>
    <x v="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s v="theater"/>
    <s v="plays"/>
    <x v="3603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s v="theater"/>
    <s v="plays"/>
    <x v="3604"/>
    <x v="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s v="theater"/>
    <s v="plays"/>
    <x v="3605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s v="theater"/>
    <s v="plays"/>
    <x v="3606"/>
    <x v="2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s v="theater"/>
    <s v="plays"/>
    <x v="3607"/>
    <x v="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s v="theater"/>
    <s v="plays"/>
    <x v="3608"/>
    <x v="2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s v="theater"/>
    <s v="plays"/>
    <x v="3609"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s v="theater"/>
    <s v="plays"/>
    <x v="3610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s v="theater"/>
    <s v="plays"/>
    <x v="3611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s v="theater"/>
    <s v="plays"/>
    <x v="3612"/>
    <x v="3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s v="theater"/>
    <s v="plays"/>
    <x v="3613"/>
    <x v="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s v="theater"/>
    <s v="plays"/>
    <x v="3614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s v="theater"/>
    <s v="plays"/>
    <x v="3615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s v="theater"/>
    <s v="plays"/>
    <x v="3616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s v="theater"/>
    <s v="plays"/>
    <x v="3617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s v="theater"/>
    <s v="plays"/>
    <x v="3618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s v="theater"/>
    <s v="plays"/>
    <x v="3619"/>
    <x v="2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s v="theater"/>
    <s v="plays"/>
    <x v="3620"/>
    <x v="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s v="theater"/>
    <s v="plays"/>
    <x v="3621"/>
    <x v="2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s v="theater"/>
    <s v="plays"/>
    <x v="3622"/>
    <x v="3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s v="theater"/>
    <s v="plays"/>
    <x v="3623"/>
    <x v="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s v="theater"/>
    <s v="plays"/>
    <x v="3624"/>
    <x v="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s v="theater"/>
    <s v="plays"/>
    <x v="3625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s v="theater"/>
    <s v="plays"/>
    <x v="3626"/>
    <x v="3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s v="theater"/>
    <s v="plays"/>
    <x v="3627"/>
    <x v="2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s v="theater"/>
    <s v="musical"/>
    <x v="3628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s v="theater"/>
    <s v="musical"/>
    <x v="3629"/>
    <x v="2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s v="theater"/>
    <s v="musical"/>
    <x v="3630"/>
    <x v="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s v="theater"/>
    <s v="musical"/>
    <x v="3631"/>
    <x v="3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s v="theater"/>
    <s v="musical"/>
    <x v="3632"/>
    <x v="3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s v="theater"/>
    <s v="musical"/>
    <x v="3633"/>
    <x v="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s v="theater"/>
    <s v="musical"/>
    <x v="3634"/>
    <x v="2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s v="theater"/>
    <s v="musical"/>
    <x v="3635"/>
    <x v="2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s v="theater"/>
    <s v="musical"/>
    <x v="3636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s v="theater"/>
    <s v="musical"/>
    <x v="3637"/>
    <x v="3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s v="theater"/>
    <s v="musical"/>
    <x v="3638"/>
    <x v="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s v="theater"/>
    <s v="musical"/>
    <x v="3639"/>
    <x v="2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s v="theater"/>
    <s v="musical"/>
    <x v="3640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s v="theater"/>
    <s v="musical"/>
    <x v="3641"/>
    <x v="3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s v="theater"/>
    <s v="musical"/>
    <x v="3642"/>
    <x v="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s v="theater"/>
    <s v="musical"/>
    <x v="3643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s v="theater"/>
    <s v="musical"/>
    <x v="3644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s v="theater"/>
    <s v="musical"/>
    <x v="3645"/>
    <x v="2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s v="theater"/>
    <s v="musical"/>
    <x v="3646"/>
    <x v="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s v="theater"/>
    <s v="musical"/>
    <x v="3647"/>
    <x v="2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s v="theater"/>
    <s v="plays"/>
    <x v="3648"/>
    <x v="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s v="theater"/>
    <s v="plays"/>
    <x v="3649"/>
    <x v="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s v="theater"/>
    <s v="plays"/>
    <x v="3650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s v="theater"/>
    <s v="plays"/>
    <x v="3651"/>
    <x v="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s v="theater"/>
    <s v="plays"/>
    <x v="3652"/>
    <x v="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s v="theater"/>
    <s v="plays"/>
    <x v="3653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s v="theater"/>
    <s v="plays"/>
    <x v="3654"/>
    <x v="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s v="theater"/>
    <s v="plays"/>
    <x v="3655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s v="theater"/>
    <s v="plays"/>
    <x v="365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s v="theater"/>
    <s v="plays"/>
    <x v="3657"/>
    <x v="2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s v="theater"/>
    <s v="plays"/>
    <x v="3658"/>
    <x v="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s v="theater"/>
    <s v="plays"/>
    <x v="3659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s v="theater"/>
    <s v="plays"/>
    <x v="3660"/>
    <x v="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s v="theater"/>
    <s v="plays"/>
    <x v="3661"/>
    <x v="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s v="theater"/>
    <s v="plays"/>
    <x v="3662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s v="theater"/>
    <s v="plays"/>
    <x v="3663"/>
    <x v="2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s v="theater"/>
    <s v="plays"/>
    <x v="3664"/>
    <x v="2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s v="theater"/>
    <s v="plays"/>
    <x v="3665"/>
    <x v="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s v="theater"/>
    <s v="plays"/>
    <x v="3666"/>
    <x v="3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s v="theater"/>
    <s v="plays"/>
    <x v="3667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s v="theater"/>
    <s v="plays"/>
    <x v="3668"/>
    <x v="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s v="theater"/>
    <s v="plays"/>
    <x v="3669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s v="theater"/>
    <s v="plays"/>
    <x v="3670"/>
    <x v="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s v="theater"/>
    <s v="plays"/>
    <x v="3671"/>
    <x v="3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s v="theater"/>
    <s v="plays"/>
    <x v="3672"/>
    <x v="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s v="theater"/>
    <s v="plays"/>
    <x v="3673"/>
    <x v="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s v="theater"/>
    <s v="plays"/>
    <x v="3674"/>
    <x v="2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s v="theater"/>
    <s v="plays"/>
    <x v="3675"/>
    <x v="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s v="theater"/>
    <s v="plays"/>
    <x v="3676"/>
    <x v="3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s v="theater"/>
    <s v="plays"/>
    <x v="3677"/>
    <x v="3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s v="theater"/>
    <s v="plays"/>
    <x v="3678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s v="theater"/>
    <s v="plays"/>
    <x v="3679"/>
    <x v="3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s v="theater"/>
    <s v="plays"/>
    <x v="3680"/>
    <x v="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s v="theater"/>
    <s v="plays"/>
    <x v="368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s v="theater"/>
    <s v="plays"/>
    <x v="3682"/>
    <x v="3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s v="theater"/>
    <s v="plays"/>
    <x v="3683"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s v="theater"/>
    <s v="plays"/>
    <x v="3684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s v="theater"/>
    <s v="plays"/>
    <x v="3685"/>
    <x v="3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s v="theater"/>
    <s v="plays"/>
    <x v="3686"/>
    <x v="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s v="theater"/>
    <s v="plays"/>
    <x v="3687"/>
    <x v="3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s v="theater"/>
    <s v="plays"/>
    <x v="3688"/>
    <x v="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s v="theater"/>
    <s v="plays"/>
    <x v="3689"/>
    <x v="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s v="theater"/>
    <s v="plays"/>
    <x v="3690"/>
    <x v="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s v="theater"/>
    <s v="plays"/>
    <x v="369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s v="theater"/>
    <s v="plays"/>
    <x v="3692"/>
    <x v="3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s v="theater"/>
    <s v="plays"/>
    <x v="3693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s v="theater"/>
    <s v="plays"/>
    <x v="3694"/>
    <x v="2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s v="theater"/>
    <s v="plays"/>
    <x v="3695"/>
    <x v="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s v="theater"/>
    <s v="plays"/>
    <x v="3696"/>
    <x v="3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s v="theater"/>
    <s v="plays"/>
    <x v="3697"/>
    <x v="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s v="theater"/>
    <s v="plays"/>
    <x v="3698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s v="theater"/>
    <s v="plays"/>
    <x v="3699"/>
    <x v="3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s v="theater"/>
    <s v="plays"/>
    <x v="3700"/>
    <x v="3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s v="theater"/>
    <s v="plays"/>
    <x v="3701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s v="theater"/>
    <s v="plays"/>
    <x v="3702"/>
    <x v="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s v="theater"/>
    <s v="plays"/>
    <x v="3703"/>
    <x v="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s v="theater"/>
    <s v="plays"/>
    <x v="3704"/>
    <x v="2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s v="theater"/>
    <s v="plays"/>
    <x v="3705"/>
    <x v="3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s v="theater"/>
    <s v="plays"/>
    <x v="3706"/>
    <x v="3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s v="theater"/>
    <s v="plays"/>
    <x v="3707"/>
    <x v="2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s v="theater"/>
    <s v="plays"/>
    <x v="3708"/>
    <x v="3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s v="theater"/>
    <s v="plays"/>
    <x v="3709"/>
    <x v="3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s v="theater"/>
    <s v="plays"/>
    <x v="3710"/>
    <x v="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s v="theater"/>
    <s v="plays"/>
    <x v="3711"/>
    <x v="3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s v="theater"/>
    <s v="plays"/>
    <x v="3712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s v="theater"/>
    <s v="plays"/>
    <x v="3713"/>
    <x v="2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s v="theater"/>
    <s v="plays"/>
    <x v="3714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s v="theater"/>
    <s v="plays"/>
    <x v="3715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s v="theater"/>
    <s v="plays"/>
    <x v="3716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s v="theater"/>
    <s v="plays"/>
    <x v="3717"/>
    <x v="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s v="theater"/>
    <s v="plays"/>
    <x v="3718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s v="theater"/>
    <s v="plays"/>
    <x v="3719"/>
    <x v="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s v="theater"/>
    <s v="plays"/>
    <x v="3720"/>
    <x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s v="theater"/>
    <s v="plays"/>
    <x v="3721"/>
    <x v="3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s v="theater"/>
    <s v="plays"/>
    <x v="3722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s v="theater"/>
    <s v="plays"/>
    <x v="3723"/>
    <x v="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s v="theater"/>
    <s v="plays"/>
    <x v="3724"/>
    <x v="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s v="theater"/>
    <s v="plays"/>
    <x v="3725"/>
    <x v="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s v="theater"/>
    <s v="plays"/>
    <x v="3726"/>
    <x v="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s v="theater"/>
    <s v="plays"/>
    <x v="3727"/>
    <x v="2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s v="theater"/>
    <s v="plays"/>
    <x v="3728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s v="theater"/>
    <s v="plays"/>
    <x v="3729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s v="theater"/>
    <s v="plays"/>
    <x v="3730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s v="theater"/>
    <s v="plays"/>
    <x v="3731"/>
    <x v="3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s v="theater"/>
    <s v="plays"/>
    <x v="3732"/>
    <x v="3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s v="theater"/>
    <s v="plays"/>
    <x v="3733"/>
    <x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s v="theater"/>
    <s v="plays"/>
    <x v="3734"/>
    <x v="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s v="theater"/>
    <s v="plays"/>
    <x v="3735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s v="theater"/>
    <s v="plays"/>
    <x v="3736"/>
    <x v="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s v="theater"/>
    <s v="plays"/>
    <x v="3737"/>
    <x v="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s v="theater"/>
    <s v="plays"/>
    <x v="3738"/>
    <x v="3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s v="theater"/>
    <s v="plays"/>
    <x v="3739"/>
    <x v="2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s v="theater"/>
    <s v="plays"/>
    <x v="3740"/>
    <x v="3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s v="theater"/>
    <s v="plays"/>
    <x v="3741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s v="theater"/>
    <s v="plays"/>
    <x v="3742"/>
    <x v="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s v="theater"/>
    <s v="plays"/>
    <x v="3743"/>
    <x v="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s v="theater"/>
    <s v="plays"/>
    <x v="3744"/>
    <x v="3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s v="theater"/>
    <s v="plays"/>
    <x v="3745"/>
    <x v="3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s v="theater"/>
    <s v="plays"/>
    <x v="3746"/>
    <x v="2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s v="theater"/>
    <s v="plays"/>
    <x v="3747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s v="theater"/>
    <s v="musical"/>
    <x v="3748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s v="theater"/>
    <s v="musical"/>
    <x v="3749"/>
    <x v="2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s v="theater"/>
    <s v="musical"/>
    <x v="375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s v="theater"/>
    <s v="musical"/>
    <x v="3751"/>
    <x v="2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s v="theater"/>
    <s v="musical"/>
    <x v="3752"/>
    <x v="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s v="theater"/>
    <s v="musical"/>
    <x v="3753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s v="theater"/>
    <s v="musical"/>
    <x v="3754"/>
    <x v="3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s v="theater"/>
    <s v="musical"/>
    <x v="3755"/>
    <x v="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s v="theater"/>
    <s v="musical"/>
    <x v="3756"/>
    <x v="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s v="theater"/>
    <s v="musical"/>
    <x v="3757"/>
    <x v="3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s v="theater"/>
    <s v="musical"/>
    <x v="3758"/>
    <x v="3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s v="theater"/>
    <s v="musical"/>
    <x v="3759"/>
    <x v="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s v="theater"/>
    <s v="musical"/>
    <x v="3760"/>
    <x v="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s v="theater"/>
    <s v="musical"/>
    <x v="3761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s v="theater"/>
    <s v="musical"/>
    <x v="3762"/>
    <x v="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s v="theater"/>
    <s v="musical"/>
    <x v="3763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s v="theater"/>
    <s v="musical"/>
    <x v="3764"/>
    <x v="2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s v="theater"/>
    <s v="musical"/>
    <x v="3765"/>
    <x v="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s v="theater"/>
    <s v="musical"/>
    <x v="3766"/>
    <x v="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s v="theater"/>
    <s v="musical"/>
    <x v="3767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s v="theater"/>
    <s v="musical"/>
    <x v="3768"/>
    <x v="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s v="theater"/>
    <s v="musical"/>
    <x v="3769"/>
    <x v="2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s v="theater"/>
    <s v="musical"/>
    <x v="3770"/>
    <x v="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s v="theater"/>
    <s v="musical"/>
    <x v="3771"/>
    <x v="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s v="theater"/>
    <s v="musical"/>
    <x v="3772"/>
    <x v="2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s v="theater"/>
    <s v="musical"/>
    <x v="3773"/>
    <x v="2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s v="theater"/>
    <s v="musical"/>
    <x v="3774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s v="theater"/>
    <s v="musical"/>
    <x v="3775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s v="theater"/>
    <s v="musical"/>
    <x v="3776"/>
    <x v="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s v="theater"/>
    <s v="musical"/>
    <x v="3777"/>
    <x v="3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s v="theater"/>
    <s v="musical"/>
    <x v="3778"/>
    <x v="3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s v="theater"/>
    <s v="musical"/>
    <x v="3779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s v="theater"/>
    <s v="musical"/>
    <x v="3780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s v="theater"/>
    <s v="musical"/>
    <x v="3781"/>
    <x v="3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s v="theater"/>
    <s v="musical"/>
    <x v="3782"/>
    <x v="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s v="theater"/>
    <s v="musical"/>
    <x v="3783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s v="theater"/>
    <s v="musical"/>
    <x v="3784"/>
    <x v="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s v="theater"/>
    <s v="musical"/>
    <x v="3785"/>
    <x v="2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s v="theater"/>
    <s v="musical"/>
    <x v="3786"/>
    <x v="2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s v="theater"/>
    <s v="musical"/>
    <x v="3787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s v="theater"/>
    <s v="musical"/>
    <x v="3788"/>
    <x v="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s v="theater"/>
    <s v="musical"/>
    <x v="3789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s v="theater"/>
    <s v="musical"/>
    <x v="3790"/>
    <x v="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s v="theater"/>
    <s v="musical"/>
    <x v="3791"/>
    <x v="3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s v="theater"/>
    <s v="musical"/>
    <x v="3792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s v="theater"/>
    <s v="musical"/>
    <x v="3793"/>
    <x v="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s v="theater"/>
    <s v="musical"/>
    <x v="3794"/>
    <x v="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s v="theater"/>
    <s v="musical"/>
    <x v="3795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s v="theater"/>
    <s v="musical"/>
    <x v="3796"/>
    <x v="2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s v="theater"/>
    <s v="musical"/>
    <x v="3797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s v="theater"/>
    <s v="musical"/>
    <x v="3798"/>
    <x v="3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s v="theater"/>
    <s v="musical"/>
    <x v="3799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s v="theater"/>
    <s v="musical"/>
    <x v="3800"/>
    <x v="3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s v="theater"/>
    <s v="musical"/>
    <x v="3801"/>
    <x v="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s v="theater"/>
    <s v="musical"/>
    <x v="3802"/>
    <x v="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s v="theater"/>
    <s v="musical"/>
    <x v="3803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s v="theater"/>
    <s v="musical"/>
    <x v="3804"/>
    <x v="2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s v="theater"/>
    <s v="musical"/>
    <x v="3805"/>
    <x v="3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s v="theater"/>
    <s v="musical"/>
    <x v="3806"/>
    <x v="3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s v="theater"/>
    <s v="musical"/>
    <x v="3807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s v="theater"/>
    <s v="plays"/>
    <x v="3808"/>
    <x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s v="theater"/>
    <s v="plays"/>
    <x v="3809"/>
    <x v="3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s v="theater"/>
    <s v="plays"/>
    <x v="3810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s v="theater"/>
    <s v="plays"/>
    <x v="3811"/>
    <x v="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s v="theater"/>
    <s v="plays"/>
    <x v="3812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s v="theater"/>
    <s v="plays"/>
    <x v="3813"/>
    <x v="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s v="theater"/>
    <s v="plays"/>
    <x v="3814"/>
    <x v="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s v="theater"/>
    <s v="plays"/>
    <x v="3815"/>
    <x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s v="theater"/>
    <s v="plays"/>
    <x v="3816"/>
    <x v="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s v="theater"/>
    <s v="plays"/>
    <x v="3817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s v="theater"/>
    <s v="plays"/>
    <x v="3818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s v="theater"/>
    <s v="plays"/>
    <x v="3819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s v="theater"/>
    <s v="plays"/>
    <x v="3820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s v="theater"/>
    <s v="plays"/>
    <x v="3821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s v="theater"/>
    <s v="plays"/>
    <x v="3822"/>
    <x v="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s v="theater"/>
    <s v="plays"/>
    <x v="3823"/>
    <x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s v="theater"/>
    <s v="plays"/>
    <x v="3824"/>
    <x v="2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s v="theater"/>
    <s v="plays"/>
    <x v="3825"/>
    <x v="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s v="theater"/>
    <s v="plays"/>
    <x v="3826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s v="theater"/>
    <s v="plays"/>
    <x v="3827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s v="theater"/>
    <s v="plays"/>
    <x v="3828"/>
    <x v="3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s v="theater"/>
    <s v="plays"/>
    <x v="3829"/>
    <x v="2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s v="theater"/>
    <s v="plays"/>
    <x v="3830"/>
    <x v="2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s v="theater"/>
    <s v="plays"/>
    <x v="3831"/>
    <x v="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s v="theater"/>
    <s v="plays"/>
    <x v="3832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s v="theater"/>
    <s v="plays"/>
    <x v="3833"/>
    <x v="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s v="theater"/>
    <s v="plays"/>
    <x v="3834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s v="theater"/>
    <s v="plays"/>
    <x v="3835"/>
    <x v="2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s v="theater"/>
    <s v="plays"/>
    <x v="3836"/>
    <x v="2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s v="theater"/>
    <s v="plays"/>
    <x v="3837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s v="theater"/>
    <s v="plays"/>
    <x v="3838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s v="theater"/>
    <s v="plays"/>
    <x v="3839"/>
    <x v="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s v="theater"/>
    <s v="plays"/>
    <x v="3840"/>
    <x v="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s v="theater"/>
    <s v="plays"/>
    <x v="3841"/>
    <x v="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s v="theater"/>
    <s v="plays"/>
    <x v="3842"/>
    <x v="3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s v="theater"/>
    <s v="plays"/>
    <x v="3843"/>
    <x v="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s v="theater"/>
    <s v="plays"/>
    <x v="3844"/>
    <x v="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s v="theater"/>
    <s v="plays"/>
    <x v="3845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s v="theater"/>
    <s v="plays"/>
    <x v="3846"/>
    <x v="3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s v="theater"/>
    <s v="plays"/>
    <x v="3847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s v="theater"/>
    <s v="plays"/>
    <x v="3848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s v="theater"/>
    <s v="plays"/>
    <x v="3849"/>
    <x v="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s v="theater"/>
    <s v="plays"/>
    <x v="3850"/>
    <x v="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s v="theater"/>
    <s v="plays"/>
    <x v="3851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s v="theater"/>
    <s v="plays"/>
    <x v="3852"/>
    <x v="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s v="theater"/>
    <s v="plays"/>
    <x v="3853"/>
    <x v="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s v="theater"/>
    <s v="plays"/>
    <x v="3854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s v="theater"/>
    <s v="plays"/>
    <x v="385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s v="theater"/>
    <s v="plays"/>
    <x v="3856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s v="theater"/>
    <s v="plays"/>
    <x v="3857"/>
    <x v="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s v="theater"/>
    <s v="plays"/>
    <x v="3858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s v="theater"/>
    <s v="plays"/>
    <x v="3859"/>
    <x v="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s v="theater"/>
    <s v="plays"/>
    <x v="3860"/>
    <x v="3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s v="theater"/>
    <s v="plays"/>
    <x v="3861"/>
    <x v="3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s v="theater"/>
    <s v="plays"/>
    <x v="3862"/>
    <x v="2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s v="theater"/>
    <s v="plays"/>
    <x v="3863"/>
    <x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s v="theater"/>
    <s v="plays"/>
    <x v="3864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s v="theater"/>
    <s v="plays"/>
    <x v="3865"/>
    <x v="3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s v="theater"/>
    <s v="plays"/>
    <x v="3866"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s v="theater"/>
    <s v="plays"/>
    <x v="3867"/>
    <x v="2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s v="theater"/>
    <s v="musical"/>
    <x v="3868"/>
    <x v="3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s v="theater"/>
    <s v="musical"/>
    <x v="3869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s v="theater"/>
    <s v="musical"/>
    <x v="3870"/>
    <x v="3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s v="theater"/>
    <s v="musical"/>
    <x v="387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s v="theater"/>
    <s v="musical"/>
    <x v="3872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s v="theater"/>
    <s v="musical"/>
    <x v="3873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s v="theater"/>
    <s v="musical"/>
    <x v="3874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s v="theater"/>
    <s v="musical"/>
    <x v="3875"/>
    <x v="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s v="theater"/>
    <s v="musical"/>
    <x v="3876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s v="theater"/>
    <s v="musical"/>
    <x v="3877"/>
    <x v="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s v="theater"/>
    <s v="musical"/>
    <x v="3878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s v="theater"/>
    <s v="musical"/>
    <x v="3879"/>
    <x v="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s v="theater"/>
    <s v="musical"/>
    <x v="3880"/>
    <x v="3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s v="theater"/>
    <s v="musical"/>
    <x v="388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s v="theater"/>
    <s v="musical"/>
    <x v="3882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s v="theater"/>
    <s v="musical"/>
    <x v="3883"/>
    <x v="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s v="theater"/>
    <s v="musical"/>
    <x v="3884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s v="theater"/>
    <s v="musical"/>
    <x v="3885"/>
    <x v="2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s v="theater"/>
    <s v="musical"/>
    <x v="3886"/>
    <x v="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s v="theater"/>
    <s v="musical"/>
    <x v="3887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s v="theater"/>
    <s v="plays"/>
    <x v="388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s v="theater"/>
    <s v="plays"/>
    <x v="3889"/>
    <x v="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s v="theater"/>
    <s v="plays"/>
    <x v="3890"/>
    <x v="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s v="theater"/>
    <s v="plays"/>
    <x v="3891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s v="theater"/>
    <s v="plays"/>
    <x v="3892"/>
    <x v="3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s v="theater"/>
    <s v="plays"/>
    <x v="3893"/>
    <x v="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s v="theater"/>
    <s v="plays"/>
    <x v="3894"/>
    <x v="2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s v="theater"/>
    <s v="plays"/>
    <x v="3895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s v="theater"/>
    <s v="plays"/>
    <x v="3896"/>
    <x v="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s v="theater"/>
    <s v="plays"/>
    <x v="3897"/>
    <x v="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s v="theater"/>
    <s v="plays"/>
    <x v="3898"/>
    <x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s v="theater"/>
    <s v="plays"/>
    <x v="3899"/>
    <x v="3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s v="theater"/>
    <s v="plays"/>
    <x v="3900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s v="theater"/>
    <s v="plays"/>
    <x v="3901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s v="theater"/>
    <s v="plays"/>
    <x v="3902"/>
    <x v="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s v="theater"/>
    <s v="plays"/>
    <x v="3903"/>
    <x v="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s v="theater"/>
    <s v="plays"/>
    <x v="3904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s v="theater"/>
    <s v="plays"/>
    <x v="3905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s v="theater"/>
    <s v="plays"/>
    <x v="3906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s v="theater"/>
    <s v="plays"/>
    <x v="3907"/>
    <x v="3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s v="theater"/>
    <s v="plays"/>
    <x v="3908"/>
    <x v="3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s v="theater"/>
    <s v="plays"/>
    <x v="3909"/>
    <x v="3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s v="theater"/>
    <s v="plays"/>
    <x v="3910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s v="theater"/>
    <s v="plays"/>
    <x v="3911"/>
    <x v="3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s v="theater"/>
    <s v="plays"/>
    <x v="3912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s v="theater"/>
    <s v="plays"/>
    <x v="3913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s v="theater"/>
    <s v="plays"/>
    <x v="3914"/>
    <x v="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s v="theater"/>
    <s v="plays"/>
    <x v="3915"/>
    <x v="2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s v="theater"/>
    <s v="plays"/>
    <x v="3916"/>
    <x v="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s v="theater"/>
    <s v="plays"/>
    <x v="3917"/>
    <x v="3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s v="theater"/>
    <s v="plays"/>
    <x v="3918"/>
    <x v="3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s v="theater"/>
    <s v="plays"/>
    <x v="3919"/>
    <x v="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s v="theater"/>
    <s v="plays"/>
    <x v="3920"/>
    <x v="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s v="theater"/>
    <s v="plays"/>
    <x v="3921"/>
    <x v="3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s v="theater"/>
    <s v="plays"/>
    <x v="392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s v="theater"/>
    <s v="plays"/>
    <x v="3923"/>
    <x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s v="theater"/>
    <s v="plays"/>
    <x v="3924"/>
    <x v="3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s v="theater"/>
    <s v="plays"/>
    <x v="3925"/>
    <x v="3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s v="theater"/>
    <s v="plays"/>
    <x v="3926"/>
    <x v="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s v="theater"/>
    <s v="plays"/>
    <x v="3927"/>
    <x v="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s v="theater"/>
    <s v="plays"/>
    <x v="3928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s v="theater"/>
    <s v="plays"/>
    <x v="3929"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s v="theater"/>
    <s v="plays"/>
    <x v="3930"/>
    <x v="2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s v="theater"/>
    <s v="plays"/>
    <x v="3931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s v="theater"/>
    <s v="plays"/>
    <x v="3932"/>
    <x v="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s v="theater"/>
    <s v="plays"/>
    <x v="3933"/>
    <x v="2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s v="theater"/>
    <s v="plays"/>
    <x v="3934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s v="theater"/>
    <s v="plays"/>
    <x v="3935"/>
    <x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s v="theater"/>
    <s v="plays"/>
    <x v="3936"/>
    <x v="2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s v="theater"/>
    <s v="plays"/>
    <x v="3937"/>
    <x v="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s v="theater"/>
    <s v="plays"/>
    <x v="3938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s v="theater"/>
    <s v="plays"/>
    <x v="3939"/>
    <x v="3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s v="theater"/>
    <s v="plays"/>
    <x v="3940"/>
    <x v="3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s v="theater"/>
    <s v="plays"/>
    <x v="3941"/>
    <x v="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s v="theater"/>
    <s v="plays"/>
    <x v="3942"/>
    <x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s v="theater"/>
    <s v="plays"/>
    <x v="3943"/>
    <x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s v="theater"/>
    <s v="plays"/>
    <x v="3944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s v="theater"/>
    <s v="plays"/>
    <x v="3945"/>
    <x v="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s v="theater"/>
    <s v="plays"/>
    <x v="394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s v="theater"/>
    <s v="plays"/>
    <x v="3947"/>
    <x v="2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s v="theater"/>
    <s v="plays"/>
    <x v="3948"/>
    <x v="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s v="theater"/>
    <s v="plays"/>
    <x v="394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s v="theater"/>
    <s v="plays"/>
    <x v="3950"/>
    <x v="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s v="theater"/>
    <s v="plays"/>
    <x v="3951"/>
    <x v="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s v="theater"/>
    <s v="plays"/>
    <x v="3952"/>
    <x v="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s v="theater"/>
    <s v="plays"/>
    <x v="3953"/>
    <x v="2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s v="theater"/>
    <s v="plays"/>
    <x v="3954"/>
    <x v="3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s v="theater"/>
    <s v="plays"/>
    <x v="3955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s v="theater"/>
    <s v="plays"/>
    <x v="3956"/>
    <x v="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s v="theater"/>
    <s v="plays"/>
    <x v="3957"/>
    <x v="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s v="theater"/>
    <s v="plays"/>
    <x v="3958"/>
    <x v="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s v="theater"/>
    <s v="plays"/>
    <x v="3959"/>
    <x v="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s v="theater"/>
    <s v="plays"/>
    <x v="3960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s v="theater"/>
    <s v="plays"/>
    <x v="3961"/>
    <x v="3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s v="theater"/>
    <s v="plays"/>
    <x v="3962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s v="theater"/>
    <s v="plays"/>
    <x v="3963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s v="theater"/>
    <s v="plays"/>
    <x v="3964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s v="theater"/>
    <s v="plays"/>
    <x v="3965"/>
    <x v="2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s v="theater"/>
    <s v="plays"/>
    <x v="3966"/>
    <x v="3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s v="theater"/>
    <s v="plays"/>
    <x v="396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s v="theater"/>
    <s v="plays"/>
    <x v="3968"/>
    <x v="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s v="theater"/>
    <s v="plays"/>
    <x v="3969"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s v="theater"/>
    <s v="plays"/>
    <x v="3970"/>
    <x v="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s v="theater"/>
    <s v="plays"/>
    <x v="3971"/>
    <x v="3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s v="theater"/>
    <s v="plays"/>
    <x v="3972"/>
    <x v="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s v="theater"/>
    <s v="plays"/>
    <x v="3973"/>
    <x v="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s v="theater"/>
    <s v="plays"/>
    <x v="3974"/>
    <x v="2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s v="theater"/>
    <s v="plays"/>
    <x v="3975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s v="theater"/>
    <s v="plays"/>
    <x v="3976"/>
    <x v="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s v="theater"/>
    <s v="plays"/>
    <x v="3977"/>
    <x v="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s v="theater"/>
    <s v="plays"/>
    <x v="3978"/>
    <x v="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s v="theater"/>
    <s v="plays"/>
    <x v="3979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s v="theater"/>
    <s v="plays"/>
    <x v="3980"/>
    <x v="3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s v="theater"/>
    <s v="plays"/>
    <x v="3981"/>
    <x v="2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s v="theater"/>
    <s v="plays"/>
    <x v="3982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s v="theater"/>
    <s v="plays"/>
    <x v="3983"/>
    <x v="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s v="theater"/>
    <s v="plays"/>
    <x v="3984"/>
    <x v="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s v="theater"/>
    <s v="plays"/>
    <x v="398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s v="theater"/>
    <s v="plays"/>
    <x v="3986"/>
    <x v="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s v="theater"/>
    <s v="plays"/>
    <x v="3987"/>
    <x v="3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s v="theater"/>
    <s v="plays"/>
    <x v="3988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s v="theater"/>
    <s v="plays"/>
    <x v="3989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s v="theater"/>
    <s v="plays"/>
    <x v="3990"/>
    <x v="2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s v="theater"/>
    <s v="plays"/>
    <x v="3991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s v="theater"/>
    <s v="plays"/>
    <x v="3992"/>
    <x v="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s v="theater"/>
    <s v="plays"/>
    <x v="3993"/>
    <x v="0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s v="theater"/>
    <s v="plays"/>
    <x v="3994"/>
    <x v="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s v="theater"/>
    <s v="plays"/>
    <x v="399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s v="theater"/>
    <s v="plays"/>
    <x v="3996"/>
    <x v="3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s v="theater"/>
    <s v="plays"/>
    <x v="3997"/>
    <x v="0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s v="theater"/>
    <s v="plays"/>
    <x v="399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s v="theater"/>
    <s v="plays"/>
    <x v="3999"/>
    <x v="3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s v="theater"/>
    <s v="plays"/>
    <x v="4000"/>
    <x v="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s v="theater"/>
    <s v="plays"/>
    <x v="4001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s v="theater"/>
    <s v="plays"/>
    <x v="4002"/>
    <x v="3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s v="theater"/>
    <s v="plays"/>
    <x v="4003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s v="theater"/>
    <s v="plays"/>
    <x v="4004"/>
    <x v="3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s v="theater"/>
    <s v="plays"/>
    <x v="4005"/>
    <x v="3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s v="theater"/>
    <s v="plays"/>
    <x v="4006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s v="theater"/>
    <s v="plays"/>
    <x v="4007"/>
    <x v="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s v="theater"/>
    <s v="plays"/>
    <x v="4008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s v="theater"/>
    <s v="plays"/>
    <x v="4009"/>
    <x v="3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s v="theater"/>
    <s v="plays"/>
    <x v="4010"/>
    <x v="3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s v="theater"/>
    <s v="plays"/>
    <x v="4011"/>
    <x v="3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s v="theater"/>
    <s v="plays"/>
    <x v="4012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s v="theater"/>
    <s v="plays"/>
    <x v="40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s v="theater"/>
    <s v="plays"/>
    <x v="4014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s v="theater"/>
    <s v="plays"/>
    <x v="4015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s v="theater"/>
    <s v="plays"/>
    <x v="4016"/>
    <x v="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s v="theater"/>
    <s v="plays"/>
    <x v="4017"/>
    <x v="3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s v="theater"/>
    <s v="plays"/>
    <x v="4018"/>
    <x v="2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s v="theater"/>
    <s v="plays"/>
    <x v="4019"/>
    <x v="2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s v="theater"/>
    <s v="plays"/>
    <x v="4020"/>
    <x v="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s v="theater"/>
    <s v="plays"/>
    <x v="4021"/>
    <x v="3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s v="theater"/>
    <s v="plays"/>
    <x v="4022"/>
    <x v="3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s v="theater"/>
    <s v="plays"/>
    <x v="4023"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s v="theater"/>
    <s v="plays"/>
    <x v="4024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s v="theater"/>
    <s v="plays"/>
    <x v="4025"/>
    <x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s v="theater"/>
    <s v="plays"/>
    <x v="4026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s v="theater"/>
    <s v="plays"/>
    <x v="4027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s v="theater"/>
    <s v="plays"/>
    <x v="4028"/>
    <x v="3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s v="theater"/>
    <s v="plays"/>
    <x v="4029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s v="theater"/>
    <s v="plays"/>
    <x v="403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s v="theater"/>
    <s v="plays"/>
    <x v="4031"/>
    <x v="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s v="theater"/>
    <s v="plays"/>
    <x v="4032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s v="theater"/>
    <s v="plays"/>
    <x v="4033"/>
    <x v="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s v="theater"/>
    <s v="plays"/>
    <x v="4034"/>
    <x v="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s v="theater"/>
    <s v="plays"/>
    <x v="4035"/>
    <x v="3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s v="theater"/>
    <s v="plays"/>
    <x v="4036"/>
    <x v="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s v="theater"/>
    <s v="plays"/>
    <x v="4037"/>
    <x v="2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s v="theater"/>
    <s v="plays"/>
    <x v="4038"/>
    <x v="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s v="theater"/>
    <s v="plays"/>
    <x v="4039"/>
    <x v="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s v="theater"/>
    <s v="plays"/>
    <x v="4040"/>
    <x v="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s v="theater"/>
    <s v="plays"/>
    <x v="4041"/>
    <x v="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s v="theater"/>
    <s v="plays"/>
    <x v="4042"/>
    <x v="3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s v="theater"/>
    <s v="plays"/>
    <x v="4043"/>
    <x v="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s v="theater"/>
    <s v="plays"/>
    <x v="4044"/>
    <x v="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s v="theater"/>
    <s v="plays"/>
    <x v="4045"/>
    <x v="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s v="theater"/>
    <s v="plays"/>
    <x v="4046"/>
    <x v="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s v="theater"/>
    <s v="plays"/>
    <x v="4047"/>
    <x v="3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s v="theater"/>
    <s v="plays"/>
    <x v="4048"/>
    <x v="2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s v="theater"/>
    <s v="plays"/>
    <x v="4049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s v="theater"/>
    <s v="plays"/>
    <x v="4050"/>
    <x v="3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s v="theater"/>
    <s v="plays"/>
    <x v="4051"/>
    <x v="3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s v="theater"/>
    <s v="plays"/>
    <x v="4052"/>
    <x v="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s v="theater"/>
    <s v="plays"/>
    <x v="4053"/>
    <x v="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s v="theater"/>
    <s v="plays"/>
    <x v="4054"/>
    <x v="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s v="theater"/>
    <s v="plays"/>
    <x v="4055"/>
    <x v="3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s v="theater"/>
    <s v="plays"/>
    <x v="4056"/>
    <x v="2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s v="theater"/>
    <s v="plays"/>
    <x v="4057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s v="theater"/>
    <s v="plays"/>
    <x v="4058"/>
    <x v="2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s v="theater"/>
    <s v="plays"/>
    <x v="4059"/>
    <x v="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s v="theater"/>
    <s v="plays"/>
    <x v="4060"/>
    <x v="3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s v="theater"/>
    <s v="plays"/>
    <x v="4061"/>
    <x v="2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s v="theater"/>
    <s v="plays"/>
    <x v="4062"/>
    <x v="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s v="theater"/>
    <s v="plays"/>
    <x v="4063"/>
    <x v="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s v="theater"/>
    <s v="plays"/>
    <x v="4064"/>
    <x v="0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s v="theater"/>
    <s v="plays"/>
    <x v="4065"/>
    <x v="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s v="theater"/>
    <s v="plays"/>
    <x v="4066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s v="theater"/>
    <s v="plays"/>
    <x v="4067"/>
    <x v="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s v="theater"/>
    <s v="plays"/>
    <x v="4068"/>
    <x v="2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s v="theater"/>
    <s v="plays"/>
    <x v="4069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s v="theater"/>
    <s v="plays"/>
    <x v="407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s v="theater"/>
    <s v="plays"/>
    <x v="4071"/>
    <x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s v="theater"/>
    <s v="plays"/>
    <x v="4072"/>
    <x v="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s v="theater"/>
    <s v="plays"/>
    <x v="4073"/>
    <x v="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s v="theater"/>
    <s v="plays"/>
    <x v="4074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s v="theater"/>
    <s v="plays"/>
    <x v="4075"/>
    <x v="3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s v="theater"/>
    <s v="plays"/>
    <x v="4076"/>
    <x v="3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s v="theater"/>
    <s v="plays"/>
    <x v="4077"/>
    <x v="2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s v="theater"/>
    <s v="plays"/>
    <x v="4078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s v="theater"/>
    <s v="plays"/>
    <x v="4079"/>
    <x v="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s v="theater"/>
    <s v="plays"/>
    <x v="4080"/>
    <x v="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s v="theater"/>
    <s v="plays"/>
    <x v="4081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s v="theater"/>
    <s v="plays"/>
    <x v="4082"/>
    <x v="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s v="theater"/>
    <s v="plays"/>
    <x v="4083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s v="theater"/>
    <s v="plays"/>
    <x v="4084"/>
    <x v="2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s v="theater"/>
    <s v="plays"/>
    <x v="4085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s v="theater"/>
    <s v="plays"/>
    <x v="4086"/>
    <x v="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s v="theater"/>
    <s v="plays"/>
    <x v="4087"/>
    <x v="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s v="theater"/>
    <s v="plays"/>
    <x v="4088"/>
    <x v="3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s v="theater"/>
    <s v="plays"/>
    <x v="4089"/>
    <x v="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s v="theater"/>
    <s v="plays"/>
    <x v="4090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s v="theater"/>
    <s v="plays"/>
    <x v="4091"/>
    <x v="3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s v="theater"/>
    <s v="plays"/>
    <x v="4092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s v="theater"/>
    <s v="plays"/>
    <x v="4093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s v="theater"/>
    <s v="plays"/>
    <x v="4094"/>
    <x v="3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s v="theater"/>
    <s v="plays"/>
    <x v="4095"/>
    <x v="2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s v="theater"/>
    <s v="plays"/>
    <x v="4096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s v="theater"/>
    <s v="plays"/>
    <x v="4097"/>
    <x v="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s v="theater"/>
    <s v="plays"/>
    <x v="4098"/>
    <x v="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s v="theater"/>
    <s v="plays"/>
    <x v="4099"/>
    <x v="2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s v="theater"/>
    <s v="plays"/>
    <x v="4100"/>
    <x v="3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s v="theater"/>
    <s v="plays"/>
    <x v="4101"/>
    <x v="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s v="theater"/>
    <s v="plays"/>
    <x v="4102"/>
    <x v="2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s v="theater"/>
    <s v="plays"/>
    <x v="4103"/>
    <x v="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s v="theater"/>
    <s v="plays"/>
    <x v="4104"/>
    <x v="2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s v="theater"/>
    <s v="plays"/>
    <x v="4105"/>
    <x v="2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s v="theater"/>
    <s v="plays"/>
    <x v="4106"/>
    <x v="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s v="theater"/>
    <s v="plays"/>
    <x v="4107"/>
    <x v="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s v="theater"/>
    <s v="plays"/>
    <x v="4108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s v="theater"/>
    <s v="plays"/>
    <x v="4109"/>
    <x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s v="theater"/>
    <s v="plays"/>
    <x v="4110"/>
    <x v="2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s v="theater"/>
    <s v="plays"/>
    <x v="411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s v="theater"/>
    <s v="plays"/>
    <x v="4112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s v="theater"/>
    <s v="plays"/>
    <x v="4113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5BA43-B73E-4E93-BB48-EBE1F3F29BC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6" firstHeaderRow="1" firstDataRow="1" firstDataCol="1"/>
  <pivotFields count="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4AB99-E786-4A09-BDBA-AC817E107F53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item="8" hier="-1"/>
    <pageField fld="19" hier="-1"/>
  </pageFields>
  <dataFields count="1">
    <dataField name="Count of outcomes" fld="5" subtotal="count" baseField="18" baseItem="2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00241-EC04-440A-B6EB-7D7514ABCE9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4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3" baseItem="1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87030B-D2F4-4F09-9926-6ED69B8C0BD3}" name="Table2" displayName="Table2" ref="A1:R79" totalsRowShown="0">
  <autoFilter ref="A1:R79" xr:uid="{6187030B-D2F4-4F09-9926-6ED69B8C0BD3}"/>
  <tableColumns count="18">
    <tableColumn id="1" xr3:uid="{0259EE53-514B-41CE-B671-2898D1418287}" name="id"/>
    <tableColumn id="2" xr3:uid="{5E290732-B511-432B-8743-FC061B0AD6CE}" name="name"/>
    <tableColumn id="3" xr3:uid="{DA34A8E5-2F25-42BA-A0C2-46A288CDCD56}" name="blurb"/>
    <tableColumn id="4" xr3:uid="{33088A5B-2508-4F23-80E1-EABEF990C19D}" name="goal"/>
    <tableColumn id="5" xr3:uid="{E42CFA6F-FC1B-4E4C-8B60-DD6EE9D938B7}" name="pledged"/>
    <tableColumn id="6" xr3:uid="{BA705924-FA16-4F8D-ADEB-5064DD3C7D08}" name="outcomes"/>
    <tableColumn id="7" xr3:uid="{54F188B7-BC39-4DBB-9AA7-F166088563AA}" name="country"/>
    <tableColumn id="8" xr3:uid="{3628B322-20E9-4D58-95E6-5E675B86D810}" name="currency"/>
    <tableColumn id="9" xr3:uid="{EACF9C95-9E54-4625-8A17-48B91BA9ADD6}" name="deadline"/>
    <tableColumn id="10" xr3:uid="{57B3B168-63CC-440C-B62E-8152829FA10C}" name="launched_at"/>
    <tableColumn id="11" xr3:uid="{F3CCB396-7775-42CD-BC54-ACFF7E7E5663}" name="staff_pick"/>
    <tableColumn id="12" xr3:uid="{03B0619E-0A66-40C8-BBBE-802FF2EFD70F}" name="backers_count"/>
    <tableColumn id="13" xr3:uid="{BC0FEB13-A166-48D5-9932-6BCEF48F1DD0}" name="spotlight"/>
    <tableColumn id="14" xr3:uid="{8AE8530C-D4D4-4EE0-BA80-DC23A8809964}" name="Category and Subcategory"/>
    <tableColumn id="15" xr3:uid="{6EC0E093-B72D-4808-A18A-79414CE8D934}" name="Percentage Funded."/>
    <tableColumn id="16" xr3:uid="{B73B9F09-740E-4AE4-B20C-031AF94DAE16}" name="Average Donation"/>
    <tableColumn id="17" xr3:uid="{5121A68D-782B-478A-AA4A-A38D0CCB1D21}" name="Category and Subcategory2"/>
    <tableColumn id="18" xr3:uid="{E474C55F-B927-4F67-87F6-A2211380CDD9}" name="Sub B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ircuit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ircuit">
      <a:maj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ircuit">
      <a:fillStyleLst>
        <a:solidFill>
          <a:schemeClr val="phClr"/>
        </a:solidFill>
        <a:gradFill rotWithShape="1">
          <a:gsLst>
            <a:gs pos="0">
              <a:schemeClr val="phClr">
                <a:tint val="58000"/>
                <a:satMod val="108000"/>
                <a:lumMod val="110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040000" scaled="0"/>
        </a:gradFill>
        <a:gradFill rotWithShape="1">
          <a:gsLst>
            <a:gs pos="0">
              <a:schemeClr val="phClr">
                <a:tint val="94000"/>
                <a:satMod val="105000"/>
                <a:lumMod val="102000"/>
              </a:schemeClr>
            </a:gs>
            <a:gs pos="100000">
              <a:schemeClr val="phClr">
                <a:shade val="74000"/>
                <a:satMod val="128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94000"/>
                <a:satMod val="148000"/>
                <a:lumMod val="150000"/>
              </a:schemeClr>
            </a:gs>
            <a:gs pos="100000">
              <a:schemeClr val="phClr">
                <a:shade val="92000"/>
                <a:hueMod val="104000"/>
                <a:satMod val="140000"/>
                <a:lumMod val="68000"/>
              </a:schemeClr>
            </a:gs>
          </a:gsLst>
          <a:lin ang="5040000" scaled="0"/>
        </a:gradFill>
        <a:blipFill>
          <a:blip xmlns:r="http://schemas.openxmlformats.org/officeDocument/2006/relationships" r:embed="rId1">
            <a:duotone>
              <a:schemeClr val="phClr">
                <a:shade val="88000"/>
                <a:hueMod val="106000"/>
                <a:satMod val="140000"/>
                <a:lumMod val="54000"/>
              </a:schemeClr>
              <a:schemeClr val="phClr">
                <a:tint val="98000"/>
                <a:hueMod val="90000"/>
                <a:satMod val="150000"/>
                <a:lumMod val="160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ircuit" id="{0AC2F7E7-15F5-431C-B2A2-456FE929F56C}" vid="{0911B802-464C-4241-8DD9-B60FF88E379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91D33-8ED8-4EAF-9257-45B59FEA96A9}">
  <dimension ref="A3:A16"/>
  <sheetViews>
    <sheetView tabSelected="1" workbookViewId="0">
      <selection activeCell="U14" sqref="U14"/>
    </sheetView>
  </sheetViews>
  <sheetFormatPr defaultRowHeight="14.25" x14ac:dyDescent="0.2"/>
  <cols>
    <col min="1" max="1" width="13" customWidth="1"/>
    <col min="2" max="2" width="7" customWidth="1"/>
  </cols>
  <sheetData>
    <row r="3" spans="1:1" x14ac:dyDescent="0.2">
      <c r="A3" s="11" t="s">
        <v>8362</v>
      </c>
    </row>
    <row r="4" spans="1:1" x14ac:dyDescent="0.2">
      <c r="A4" s="14" t="s">
        <v>8373</v>
      </c>
    </row>
    <row r="5" spans="1:1" x14ac:dyDescent="0.2">
      <c r="A5" s="14" t="s">
        <v>8374</v>
      </c>
    </row>
    <row r="6" spans="1:1" x14ac:dyDescent="0.2">
      <c r="A6" s="14" t="s">
        <v>8375</v>
      </c>
    </row>
    <row r="7" spans="1:1" x14ac:dyDescent="0.2">
      <c r="A7" s="14" t="s">
        <v>8376</v>
      </c>
    </row>
    <row r="8" spans="1:1" x14ac:dyDescent="0.2">
      <c r="A8" s="14" t="s">
        <v>8367</v>
      </c>
    </row>
    <row r="9" spans="1:1" x14ac:dyDescent="0.2">
      <c r="A9" s="14" t="s">
        <v>8377</v>
      </c>
    </row>
    <row r="10" spans="1:1" x14ac:dyDescent="0.2">
      <c r="A10" s="14" t="s">
        <v>8368</v>
      </c>
    </row>
    <row r="11" spans="1:1" x14ac:dyDescent="0.2">
      <c r="A11" s="14" t="s">
        <v>8369</v>
      </c>
    </row>
    <row r="12" spans="1:1" x14ac:dyDescent="0.2">
      <c r="A12" s="14" t="s">
        <v>8370</v>
      </c>
    </row>
    <row r="13" spans="1:1" x14ac:dyDescent="0.2">
      <c r="A13" s="14" t="s">
        <v>8371</v>
      </c>
    </row>
    <row r="14" spans="1:1" x14ac:dyDescent="0.2">
      <c r="A14" s="14" t="s">
        <v>8372</v>
      </c>
    </row>
    <row r="15" spans="1:1" x14ac:dyDescent="0.2">
      <c r="A15" s="14" t="s">
        <v>8378</v>
      </c>
    </row>
    <row r="16" spans="1:1" x14ac:dyDescent="0.2">
      <c r="A16" s="14" t="s">
        <v>8361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11550-16B2-43F4-83A1-5031E3183342}">
  <sheetPr>
    <tabColor theme="4" tint="-0.249977111117893"/>
  </sheetPr>
  <dimension ref="A1:E18"/>
  <sheetViews>
    <sheetView workbookViewId="0">
      <selection activeCell="U25" sqref="U25"/>
    </sheetView>
  </sheetViews>
  <sheetFormatPr defaultRowHeight="14.25" x14ac:dyDescent="0.2"/>
  <cols>
    <col min="1" max="1" width="17.875" customWidth="1"/>
    <col min="2" max="2" width="16.25" customWidth="1"/>
    <col min="3" max="3" width="6" customWidth="1"/>
    <col min="4" max="4" width="8.75" customWidth="1"/>
    <col min="5" max="6" width="11.25" customWidth="1"/>
  </cols>
  <sheetData>
    <row r="1" spans="1:5" x14ac:dyDescent="0.2">
      <c r="A1" s="11" t="s">
        <v>8380</v>
      </c>
      <c r="B1" t="s">
        <v>8316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8381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4" t="s">
        <v>8371</v>
      </c>
      <c r="B15">
        <v>65</v>
      </c>
      <c r="C15">
        <v>50</v>
      </c>
      <c r="E15">
        <v>115</v>
      </c>
    </row>
    <row r="16" spans="1:5" x14ac:dyDescent="0.2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49B4-40A6-46CA-A31D-9AE2B40F272C}">
  <dimension ref="A1:I13"/>
  <sheetViews>
    <sheetView workbookViewId="0">
      <selection activeCell="H15" sqref="H15"/>
    </sheetView>
  </sheetViews>
  <sheetFormatPr defaultRowHeight="14.25" x14ac:dyDescent="0.2"/>
  <cols>
    <col min="1" max="1" width="19.25" customWidth="1"/>
    <col min="2" max="2" width="11.875" customWidth="1"/>
    <col min="3" max="3" width="8.75" customWidth="1"/>
    <col min="4" max="4" width="12.75" bestFit="1" customWidth="1"/>
    <col min="5" max="5" width="12.125" customWidth="1"/>
    <col min="6" max="6" width="9.375" customWidth="1"/>
    <col min="7" max="7" width="9.125" customWidth="1"/>
    <col min="8" max="8" width="10.125" bestFit="1" customWidth="1"/>
  </cols>
  <sheetData>
    <row r="1" spans="1:9" x14ac:dyDescent="0.2">
      <c r="A1" s="15" t="s">
        <v>8382</v>
      </c>
      <c r="B1" s="15" t="s">
        <v>8383</v>
      </c>
      <c r="C1" s="15" t="s">
        <v>8384</v>
      </c>
      <c r="D1" s="15" t="s">
        <v>8401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9" x14ac:dyDescent="0.2">
      <c r="A2" t="s">
        <v>8396</v>
      </c>
      <c r="B2">
        <f>COUNTIFS(Sheet1!F:F,"successful",Sheet1!D:D,"&lt;1000",Sheet1!R:R,"plays")</f>
        <v>141</v>
      </c>
      <c r="C2">
        <f>COUNTIFS(Sheet1!$F:$F,"=failed",Sheet1!D:D,"&lt;1000",Sheet1!R:R,"plays")</f>
        <v>45</v>
      </c>
      <c r="D2">
        <f>COUNTIFS(Sheet1!$F:$F,"=cancelled",Sheet1!E:E,"&lt;1000",Sheet1!S:S,"plays")</f>
        <v>0</v>
      </c>
      <c r="E2">
        <f>SUM(B2:D2)</f>
        <v>186</v>
      </c>
      <c r="F2" s="17">
        <f>B2/$E2</f>
        <v>0.75806451612903225</v>
      </c>
      <c r="G2" s="16">
        <f>C2/$E2</f>
        <v>0.24193548387096775</v>
      </c>
      <c r="H2" s="16">
        <f>D2/$E2</f>
        <v>0</v>
      </c>
      <c r="I2" s="16"/>
    </row>
    <row r="3" spans="1:9" x14ac:dyDescent="0.2">
      <c r="A3" t="s">
        <v>8397</v>
      </c>
      <c r="B3">
        <f>COUNTIFS(Sheet1!F:F,"successful",Sheet1!D:D,"&gt;=1000",Sheet1!D:D,"&lt;=4999",Sheet1!R:R,"plays")</f>
        <v>388</v>
      </c>
      <c r="C3">
        <f>COUNTIFS(Sheet1!F:F,"failed",Sheet1!D:D,"&gt;=1000",Sheet1!D:D,"&lt;=4999",Sheet1!R:R,"plays")</f>
        <v>146</v>
      </c>
      <c r="D3">
        <f>COUNTIFS(Sheet1!G:G,"cancelled",Sheet1!E:E,"&gt;=1000",Sheet1!E:E,"&lt;=4999",Sheet1!S:S,"plays")</f>
        <v>0</v>
      </c>
      <c r="E3">
        <f t="shared" ref="E3:E13" si="0">SUM(B3:D3)</f>
        <v>534</v>
      </c>
      <c r="F3" s="17">
        <f t="shared" ref="F3:F13" si="1">B3/$E3</f>
        <v>0.72659176029962547</v>
      </c>
      <c r="G3" s="16">
        <f t="shared" ref="G3:G13" si="2">C3/$E3</f>
        <v>0.27340823970037453</v>
      </c>
      <c r="H3" s="16">
        <f t="shared" ref="H3:H13" si="3">D3/$E3</f>
        <v>0</v>
      </c>
      <c r="I3" s="16"/>
    </row>
    <row r="4" spans="1:9" x14ac:dyDescent="0.2">
      <c r="A4" t="s">
        <v>8398</v>
      </c>
      <c r="B4">
        <f>COUNTIFS(Sheet1!F:F,"successful",Sheet1!D:D,"&gt;=5000",Sheet1!D:D,"&lt;=9999",Sheet1!R:R,"plays")</f>
        <v>93</v>
      </c>
      <c r="C4">
        <f>COUNTIFS(Sheet1!F:F,"failed",Sheet1!D:D,"&gt;=5000",Sheet1!D:D,"&lt;=9999",Sheet1!R:R,"plays")</f>
        <v>76</v>
      </c>
      <c r="D4">
        <f>COUNTIFS(Sheet1!G:G,"cancelled",Sheet1!E:E,"&gt;=5000",Sheet1!E:E,"&lt;=9999",Sheet1!S:S,"plays")</f>
        <v>0</v>
      </c>
      <c r="E4">
        <f t="shared" si="0"/>
        <v>169</v>
      </c>
      <c r="F4" s="17">
        <f t="shared" si="1"/>
        <v>0.55029585798816572</v>
      </c>
      <c r="G4" s="16">
        <f t="shared" si="2"/>
        <v>0.44970414201183434</v>
      </c>
      <c r="H4" s="16">
        <f t="shared" si="3"/>
        <v>0</v>
      </c>
      <c r="I4" s="16"/>
    </row>
    <row r="5" spans="1:9" x14ac:dyDescent="0.2">
      <c r="A5" t="s">
        <v>8390</v>
      </c>
      <c r="B5">
        <f>COUNTIFS(Sheet1!F:F,"successful",Sheet1!D:D,"&gt;=10000",Sheet1!D:D,"&lt;=14999",Sheet1!R:R,"plays")</f>
        <v>39</v>
      </c>
      <c r="C5">
        <f>COUNTIFS(Sheet1!F:F,"failed",Sheet1!D:D,"&gt;=10000",Sheet1!D:D,"&lt;=14999",Sheet1!R:R,"plays")</f>
        <v>33</v>
      </c>
      <c r="D5">
        <f>COUNTIFS(Sheet1!G:G,"cancelled",Sheet1!E:E,"&gt;=10000",Sheet1!E:E,"&lt;=14999",Sheet1!S:S,"plays")</f>
        <v>0</v>
      </c>
      <c r="E5">
        <f t="shared" si="0"/>
        <v>72</v>
      </c>
      <c r="F5" s="17">
        <f t="shared" si="1"/>
        <v>0.54166666666666663</v>
      </c>
      <c r="G5" s="16">
        <f t="shared" si="2"/>
        <v>0.45833333333333331</v>
      </c>
      <c r="H5" s="16">
        <f t="shared" si="3"/>
        <v>0</v>
      </c>
      <c r="I5" s="16"/>
    </row>
    <row r="6" spans="1:9" x14ac:dyDescent="0.2">
      <c r="A6" t="s">
        <v>8389</v>
      </c>
      <c r="B6">
        <f>COUNTIFS(Sheet1!F:F,"successful",Sheet1!D:D,"&gt;=15000",Sheet1!D:D,"&lt;=19999",Sheet1!R:R,"plays")</f>
        <v>12</v>
      </c>
      <c r="C6">
        <f>COUNTIFS(Sheet1!F:F,"failed",Sheet1!D:D,"&gt;=15000",Sheet1!D:D,"&lt;=19999",Sheet1!R:R,"plays")</f>
        <v>12</v>
      </c>
      <c r="D6">
        <f>COUNTIFS(Sheet1!G:G,"cancelled",Sheet1!E:E,"&gt;=15000",Sheet1!E:E,"&lt;=19999",Sheet1!S:S,"plays")</f>
        <v>0</v>
      </c>
      <c r="E6">
        <f t="shared" si="0"/>
        <v>24</v>
      </c>
      <c r="F6" s="17">
        <f t="shared" si="1"/>
        <v>0.5</v>
      </c>
      <c r="G6" s="16">
        <f t="shared" si="2"/>
        <v>0.5</v>
      </c>
      <c r="H6" s="16">
        <f t="shared" si="3"/>
        <v>0</v>
      </c>
      <c r="I6" s="16"/>
    </row>
    <row r="7" spans="1:9" x14ac:dyDescent="0.2">
      <c r="A7" t="s">
        <v>8391</v>
      </c>
      <c r="B7">
        <f>COUNTIFS(Sheet1!F:F,"successful",Sheet1!D:D,"&gt;=20000",Sheet1!D:D,"&lt;=249999",Sheet1!R:R,"plays")</f>
        <v>21</v>
      </c>
      <c r="C7">
        <f>COUNTIFS(Sheet1!F:F,"failed",Sheet1!D:D,"&gt;=20000",Sheet1!D:D,"&lt;=24999",Sheet1!R:R,"plays")</f>
        <v>11</v>
      </c>
      <c r="D7">
        <f>COUNTIFS(Sheet1!G:G,"cancelled",Sheet1!E:E,"&gt;=20000",Sheet1!E:E,"&lt;=24999",Sheet1!S:S,"plays")</f>
        <v>0</v>
      </c>
      <c r="E7">
        <f t="shared" si="0"/>
        <v>32</v>
      </c>
      <c r="F7" s="17">
        <f t="shared" si="1"/>
        <v>0.65625</v>
      </c>
      <c r="G7" s="16">
        <f t="shared" si="2"/>
        <v>0.34375</v>
      </c>
      <c r="H7" s="16">
        <f t="shared" si="3"/>
        <v>0</v>
      </c>
      <c r="I7" s="16"/>
    </row>
    <row r="8" spans="1:9" x14ac:dyDescent="0.2">
      <c r="A8" t="s">
        <v>8392</v>
      </c>
      <c r="B8">
        <f>COUNTIFS(Sheet1!F:F,"successful",Sheet1!D:D,"&gt;=25000",Sheet1!D:D,"&lt;=29999",Sheet1!R:R,"plays")</f>
        <v>1</v>
      </c>
      <c r="C8">
        <f>COUNTIFS(Sheet1!F:F,"failed",Sheet1!D:D,"&gt;=25000",Sheet1!D:D,"&lt;=29999",Sheet1!R:R,"plays")</f>
        <v>4</v>
      </c>
      <c r="D8">
        <f>COUNTIFS(Sheet1!G:G,"cancelled",Sheet1!E:E,"&gt;=25000",Sheet1!E:E,"&lt;=29999",Sheet1!S:S,"plays")</f>
        <v>0</v>
      </c>
      <c r="E8">
        <f t="shared" si="0"/>
        <v>5</v>
      </c>
      <c r="F8" s="17">
        <f t="shared" si="1"/>
        <v>0.2</v>
      </c>
      <c r="G8" s="16">
        <f t="shared" si="2"/>
        <v>0.8</v>
      </c>
      <c r="H8" s="16">
        <f t="shared" si="3"/>
        <v>0</v>
      </c>
      <c r="I8" s="16"/>
    </row>
    <row r="9" spans="1:9" x14ac:dyDescent="0.2">
      <c r="A9" t="s">
        <v>8393</v>
      </c>
      <c r="B9">
        <f>COUNTIFS(Sheet1!F:F,"successful",Sheet1!D:D,"&gt;=30000",Sheet1!D:D,"&lt;=34999",Sheet1!R:R,"plays")</f>
        <v>3</v>
      </c>
      <c r="C9">
        <f>COUNTIFS(Sheet1!F:F,"failed",Sheet1!D:D,"&gt;=30000",Sheet1!D:D,"&lt;=34999",Sheet1!R:R,"plays")</f>
        <v>8</v>
      </c>
      <c r="D9">
        <f>COUNTIFS(Sheet1!G:G,"cancelled",Sheet1!E:E,"&gt;=30000",Sheet1!E:E,"&lt;=34999",Sheet1!S:S,"plays")</f>
        <v>0</v>
      </c>
      <c r="E9">
        <f t="shared" si="0"/>
        <v>11</v>
      </c>
      <c r="F9" s="17">
        <f t="shared" si="1"/>
        <v>0.27272727272727271</v>
      </c>
      <c r="G9" s="16">
        <f t="shared" si="2"/>
        <v>0.72727272727272729</v>
      </c>
      <c r="H9" s="16">
        <f t="shared" si="3"/>
        <v>0</v>
      </c>
      <c r="I9" s="16"/>
    </row>
    <row r="10" spans="1:9" x14ac:dyDescent="0.2">
      <c r="A10" t="s">
        <v>8394</v>
      </c>
      <c r="B10">
        <f>COUNTIFS(Sheet1!F:F,"successful",Sheet1!D:D,"&gt;=35000",Sheet1!D:D,"&lt;=39999",Sheet1!R:R,"plays")</f>
        <v>4</v>
      </c>
      <c r="C10">
        <f>COUNTIFS(Sheet1!F:F,"failed",Sheet1!D:D,"&gt;=35000",Sheet1!D:D,"&lt;=39999",Sheet1!R:R,"plays")</f>
        <v>2</v>
      </c>
      <c r="D10">
        <f>COUNTIFS(Sheet1!G:G,"cancelled",Sheet1!E:E,"&gt;=35000",Sheet1!E:E,"&lt;=39999",Sheet1!S:S,"plays")</f>
        <v>0</v>
      </c>
      <c r="E10">
        <f t="shared" si="0"/>
        <v>6</v>
      </c>
      <c r="F10" s="17">
        <f t="shared" si="1"/>
        <v>0.66666666666666663</v>
      </c>
      <c r="G10" s="16">
        <f t="shared" si="2"/>
        <v>0.33333333333333331</v>
      </c>
      <c r="H10" s="16">
        <f t="shared" si="3"/>
        <v>0</v>
      </c>
      <c r="I10" s="16"/>
    </row>
    <row r="11" spans="1:9" x14ac:dyDescent="0.2">
      <c r="A11" t="s">
        <v>8395</v>
      </c>
      <c r="B11">
        <f>COUNTIFS(Sheet1!F:F,"successful",Sheet1!D:D,"&gt;=40000",Sheet1!D:D,"&lt;=44999",Sheet1!R:R,"plays")</f>
        <v>2</v>
      </c>
      <c r="C11">
        <f>COUNTIFS(Sheet1!F:F,"failed",Sheet1!D:D,"&gt;=40000",Sheet1!D:D,"&lt;=44999",Sheet1!R:R,"plays")</f>
        <v>1</v>
      </c>
      <c r="D11">
        <f>COUNTIFS(Sheet1!G:G,"cancelled",Sheet1!E:E,"&gt;=40000",Sheet1!E:E,"&lt;=44999",Sheet1!S:S,"plays")</f>
        <v>0</v>
      </c>
      <c r="E11">
        <f t="shared" si="0"/>
        <v>3</v>
      </c>
      <c r="F11" s="17">
        <f t="shared" si="1"/>
        <v>0.66666666666666663</v>
      </c>
      <c r="G11" s="16">
        <f t="shared" si="2"/>
        <v>0.33333333333333331</v>
      </c>
      <c r="H11" s="16">
        <f t="shared" si="3"/>
        <v>0</v>
      </c>
      <c r="I11" s="16"/>
    </row>
    <row r="12" spans="1:9" x14ac:dyDescent="0.2">
      <c r="A12" t="s">
        <v>8399</v>
      </c>
      <c r="B12">
        <f>COUNTIFS(Sheet1!F:F,"successful",Sheet1!D:D,"&gt;=45000",Sheet1!D:D,"&lt;=49999",Sheet1!R:R,"plays")</f>
        <v>0</v>
      </c>
      <c r="C12">
        <f>COUNTIFS(Sheet1!F:F,"failed",Sheet1!D:D,"&gt;=45000",Sheet1!D:D,"&lt;=49999",Sheet1!R:R,"plays")</f>
        <v>1</v>
      </c>
      <c r="D12">
        <f>COUNTIFS(Sheet1!G:G,"cancelled",Sheet1!E:E,"&gt;=45000",Sheet1!E:E,"&lt;=49999",Sheet1!S:S,"plays")</f>
        <v>0</v>
      </c>
      <c r="E12">
        <f t="shared" si="0"/>
        <v>1</v>
      </c>
      <c r="F12" s="17">
        <f t="shared" si="1"/>
        <v>0</v>
      </c>
      <c r="G12" s="16">
        <f t="shared" si="2"/>
        <v>1</v>
      </c>
      <c r="H12" s="16">
        <f t="shared" si="3"/>
        <v>0</v>
      </c>
      <c r="I12" s="16"/>
    </row>
    <row r="13" spans="1:9" x14ac:dyDescent="0.2">
      <c r="A13" t="s">
        <v>8400</v>
      </c>
      <c r="B13">
        <f>COUNTIFS(Sheet1!F:F,"=successful",Sheet1!D:D,"&gt;=50000",Sheet1!R:R,"plays")</f>
        <v>2</v>
      </c>
      <c r="C13">
        <f>COUNTIFS(Sheet1!F:F,"=failed",Sheet1!D:D,"&gt;=50000",Sheet1!R:R,"plays")</f>
        <v>14</v>
      </c>
      <c r="D13">
        <f>COUNTIFS(Sheet1!G:G,"=cancelled",Sheet1!E:E,"&gt;=50000",Sheet1!S:S,"plays")</f>
        <v>0</v>
      </c>
      <c r="E13">
        <f t="shared" si="0"/>
        <v>16</v>
      </c>
      <c r="F13" s="17">
        <f t="shared" si="1"/>
        <v>0.125</v>
      </c>
      <c r="G13" s="16">
        <f t="shared" si="2"/>
        <v>0.875</v>
      </c>
      <c r="H13" s="16">
        <f t="shared" si="3"/>
        <v>0</v>
      </c>
      <c r="I13" s="16"/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72" zoomScaleNormal="72" workbookViewId="0">
      <selection activeCell="F1" sqref="F1:F1048576"/>
    </sheetView>
  </sheetViews>
  <sheetFormatPr defaultColWidth="8.75" defaultRowHeight="14.25" x14ac:dyDescent="0.2"/>
  <cols>
    <col min="2" max="2" width="38.375" style="3" customWidth="1"/>
    <col min="3" max="3" width="40.25" style="3" customWidth="1"/>
    <col min="4" max="4" width="15.625" style="6" customWidth="1"/>
    <col min="5" max="5" width="16.375" style="8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375" customWidth="1"/>
    <col min="12" max="12" width="24.375" customWidth="1"/>
    <col min="13" max="13" width="36.375" customWidth="1"/>
    <col min="14" max="14" width="41" customWidth="1"/>
    <col min="15" max="15" width="31.25" customWidth="1"/>
    <col min="16" max="16" width="19.5" customWidth="1"/>
    <col min="17" max="17" width="41" customWidth="1"/>
    <col min="18" max="18" width="20.875" customWidth="1"/>
    <col min="19" max="19" width="43.75" customWidth="1"/>
    <col min="20" max="20" width="26.625" customWidth="1"/>
    <col min="21" max="21" width="37" customWidth="1"/>
  </cols>
  <sheetData>
    <row r="1" spans="1:21" ht="19.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8305</v>
      </c>
      <c r="R1" s="1" t="s">
        <v>8359</v>
      </c>
      <c r="S1" s="9" t="s">
        <v>8366</v>
      </c>
      <c r="T1" t="s">
        <v>8379</v>
      </c>
      <c r="U1" s="1" t="s">
        <v>8380</v>
      </c>
    </row>
    <row r="2" spans="1:21" ht="42.75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ROUND(E2/L2,2)</f>
        <v>63.92</v>
      </c>
      <c r="Q2" t="s">
        <v>8309</v>
      </c>
      <c r="R2" t="s">
        <v>8310</v>
      </c>
      <c r="S2" s="13">
        <f>(((J2/60)/60)/24)+DATE(1970,1,1)</f>
        <v>42177.007071759261</v>
      </c>
      <c r="T2">
        <f>YEAR(S2)</f>
        <v>2015</v>
      </c>
      <c r="U2" t="str">
        <f>LEFT(N2,SEARCH("/",N2)-1)</f>
        <v>film &amp; video</v>
      </c>
    </row>
    <row r="3" spans="1:21" ht="28.5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ROUND(E3/L3,2)</f>
        <v>185.48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>
        <f t="shared" ref="T3:T66" si="3">YEAR(S3)</f>
        <v>2017</v>
      </c>
      <c r="U3" t="str">
        <f t="shared" ref="U3:U66" si="4">LEFT(N3,SEARCH("/",N3)-1)</f>
        <v>film &amp; video</v>
      </c>
    </row>
    <row r="4" spans="1:21" ht="42.75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>
        <f t="shared" si="3"/>
        <v>2016</v>
      </c>
      <c r="U4" t="str">
        <f t="shared" si="4"/>
        <v>film &amp; video</v>
      </c>
    </row>
    <row r="5" spans="1:21" ht="28.5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t="s">
        <v>8309</v>
      </c>
      <c r="R5" t="s">
        <v>8310</v>
      </c>
      <c r="S5" s="13">
        <f t="shared" si="2"/>
        <v>41828.515127314815</v>
      </c>
      <c r="T5">
        <f t="shared" si="3"/>
        <v>2014</v>
      </c>
      <c r="U5" t="str">
        <f t="shared" si="4"/>
        <v>film &amp; video</v>
      </c>
    </row>
    <row r="6" spans="1:21" ht="57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t="s">
        <v>8309</v>
      </c>
      <c r="R6" t="s">
        <v>8310</v>
      </c>
      <c r="S6" s="13">
        <f t="shared" si="2"/>
        <v>42327.834247685183</v>
      </c>
      <c r="T6">
        <f t="shared" si="3"/>
        <v>2015</v>
      </c>
      <c r="U6" t="str">
        <f t="shared" si="4"/>
        <v>film &amp; video</v>
      </c>
    </row>
    <row r="7" spans="1:21" ht="42.75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t="s">
        <v>8309</v>
      </c>
      <c r="R7" t="s">
        <v>8310</v>
      </c>
      <c r="S7" s="13">
        <f t="shared" si="2"/>
        <v>42563.932951388888</v>
      </c>
      <c r="T7">
        <f t="shared" si="3"/>
        <v>2016</v>
      </c>
      <c r="U7" t="str">
        <f t="shared" si="4"/>
        <v>film &amp; video</v>
      </c>
    </row>
    <row r="8" spans="1:21" ht="42.75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t="s">
        <v>8309</v>
      </c>
      <c r="R8" t="s">
        <v>8310</v>
      </c>
      <c r="S8" s="13">
        <f t="shared" si="2"/>
        <v>41794.072337962964</v>
      </c>
      <c r="T8">
        <f t="shared" si="3"/>
        <v>2014</v>
      </c>
      <c r="U8" t="str">
        <f t="shared" si="4"/>
        <v>film &amp; video</v>
      </c>
    </row>
    <row r="9" spans="1:21" ht="42.75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t="s">
        <v>8309</v>
      </c>
      <c r="R9" t="s">
        <v>8310</v>
      </c>
      <c r="S9" s="13">
        <f t="shared" si="2"/>
        <v>42516.047071759262</v>
      </c>
      <c r="T9">
        <f t="shared" si="3"/>
        <v>2016</v>
      </c>
      <c r="U9" t="str">
        <f t="shared" si="4"/>
        <v>film &amp; video</v>
      </c>
    </row>
    <row r="10" spans="1:2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t="s">
        <v>8309</v>
      </c>
      <c r="R10" t="s">
        <v>8310</v>
      </c>
      <c r="S10" s="13">
        <f t="shared" si="2"/>
        <v>42468.94458333333</v>
      </c>
      <c r="T10">
        <f t="shared" si="3"/>
        <v>2016</v>
      </c>
      <c r="U10" t="str">
        <f t="shared" si="4"/>
        <v>film &amp; video</v>
      </c>
    </row>
    <row r="11" spans="1:21" ht="42.75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t="s">
        <v>8309</v>
      </c>
      <c r="R11" t="s">
        <v>8310</v>
      </c>
      <c r="S11" s="13">
        <f t="shared" si="2"/>
        <v>42447.103518518517</v>
      </c>
      <c r="T11">
        <f t="shared" si="3"/>
        <v>2016</v>
      </c>
      <c r="U11" t="str">
        <f t="shared" si="4"/>
        <v>film &amp; video</v>
      </c>
    </row>
    <row r="12" spans="1:21" ht="42.75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t="s">
        <v>8309</v>
      </c>
      <c r="R12" t="s">
        <v>8310</v>
      </c>
      <c r="S12" s="13">
        <f t="shared" si="2"/>
        <v>41780.068043981482</v>
      </c>
      <c r="T12">
        <f t="shared" si="3"/>
        <v>2014</v>
      </c>
      <c r="U12" t="str">
        <f t="shared" si="4"/>
        <v>film &amp; video</v>
      </c>
    </row>
    <row r="13" spans="1:21" ht="42.75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t="s">
        <v>8309</v>
      </c>
      <c r="R13" t="s">
        <v>8310</v>
      </c>
      <c r="S13" s="13">
        <f t="shared" si="2"/>
        <v>42572.778495370367</v>
      </c>
      <c r="T13">
        <f t="shared" si="3"/>
        <v>2016</v>
      </c>
      <c r="U13" t="str">
        <f t="shared" si="4"/>
        <v>film &amp; video</v>
      </c>
    </row>
    <row r="14" spans="1:21" ht="42.75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t="s">
        <v>8309</v>
      </c>
      <c r="R14" t="s">
        <v>8310</v>
      </c>
      <c r="S14" s="13">
        <f t="shared" si="2"/>
        <v>41791.713252314818</v>
      </c>
      <c r="T14">
        <f t="shared" si="3"/>
        <v>2014</v>
      </c>
      <c r="U14" t="str">
        <f t="shared" si="4"/>
        <v>film &amp; video</v>
      </c>
    </row>
    <row r="15" spans="1:21" ht="28.5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t="s">
        <v>8309</v>
      </c>
      <c r="R15" t="s">
        <v>8310</v>
      </c>
      <c r="S15" s="13">
        <f t="shared" si="2"/>
        <v>42508.677187499998</v>
      </c>
      <c r="T15">
        <f t="shared" si="3"/>
        <v>2016</v>
      </c>
      <c r="U15" t="str">
        <f t="shared" si="4"/>
        <v>film &amp; video</v>
      </c>
    </row>
    <row r="16" spans="1:21" ht="28.5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t="s">
        <v>8309</v>
      </c>
      <c r="R16" t="s">
        <v>8310</v>
      </c>
      <c r="S16" s="13">
        <f t="shared" si="2"/>
        <v>41808.02648148148</v>
      </c>
      <c r="T16">
        <f t="shared" si="3"/>
        <v>2014</v>
      </c>
      <c r="U16" t="str">
        <f t="shared" si="4"/>
        <v>film &amp; video</v>
      </c>
    </row>
    <row r="17" spans="1:21" ht="42.75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t="s">
        <v>8309</v>
      </c>
      <c r="R17" t="s">
        <v>8310</v>
      </c>
      <c r="S17" s="13">
        <f t="shared" si="2"/>
        <v>42256.391875000001</v>
      </c>
      <c r="T17">
        <f t="shared" si="3"/>
        <v>2015</v>
      </c>
      <c r="U17" t="str">
        <f t="shared" si="4"/>
        <v>film &amp; video</v>
      </c>
    </row>
    <row r="18" spans="1:21" ht="42.75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t="s">
        <v>8309</v>
      </c>
      <c r="R18" t="s">
        <v>8310</v>
      </c>
      <c r="S18" s="13">
        <f t="shared" si="2"/>
        <v>41760.796423611115</v>
      </c>
      <c r="T18">
        <f t="shared" si="3"/>
        <v>2014</v>
      </c>
      <c r="U18" t="str">
        <f t="shared" si="4"/>
        <v>film &amp; video</v>
      </c>
    </row>
    <row r="19" spans="1:21" ht="42.75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t="s">
        <v>8309</v>
      </c>
      <c r="R19" t="s">
        <v>8310</v>
      </c>
      <c r="S19" s="13">
        <f t="shared" si="2"/>
        <v>41917.731736111113</v>
      </c>
      <c r="T19">
        <f t="shared" si="3"/>
        <v>2014</v>
      </c>
      <c r="U19" t="str">
        <f t="shared" si="4"/>
        <v>film &amp; video</v>
      </c>
    </row>
    <row r="20" spans="1:21" ht="42.75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t="s">
        <v>8309</v>
      </c>
      <c r="R20" t="s">
        <v>8310</v>
      </c>
      <c r="S20" s="13">
        <f t="shared" si="2"/>
        <v>41869.542314814818</v>
      </c>
      <c r="T20">
        <f t="shared" si="3"/>
        <v>2014</v>
      </c>
      <c r="U20" t="str">
        <f t="shared" si="4"/>
        <v>film &amp; video</v>
      </c>
    </row>
    <row r="21" spans="1:21" ht="42.75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t="s">
        <v>8309</v>
      </c>
      <c r="R21" t="s">
        <v>8310</v>
      </c>
      <c r="S21" s="13">
        <f t="shared" si="2"/>
        <v>42175.816365740742</v>
      </c>
      <c r="T21">
        <f t="shared" si="3"/>
        <v>2015</v>
      </c>
      <c r="U21" t="str">
        <f t="shared" si="4"/>
        <v>film &amp; video</v>
      </c>
    </row>
    <row r="22" spans="1:21" ht="42.75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>
        <f t="shared" si="3"/>
        <v>2015</v>
      </c>
      <c r="U22" t="str">
        <f t="shared" si="4"/>
        <v>film &amp; video</v>
      </c>
    </row>
    <row r="23" spans="1:21" ht="42.75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t="s">
        <v>8309</v>
      </c>
      <c r="R23" t="s">
        <v>8310</v>
      </c>
      <c r="S23" s="13">
        <f t="shared" si="2"/>
        <v>41878.627187500002</v>
      </c>
      <c r="T23">
        <f t="shared" si="3"/>
        <v>2014</v>
      </c>
      <c r="U23" t="str">
        <f t="shared" si="4"/>
        <v>film &amp; video</v>
      </c>
    </row>
    <row r="24" spans="1:21" ht="28.5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>
        <f t="shared" si="3"/>
        <v>2014</v>
      </c>
      <c r="U24" t="str">
        <f t="shared" si="4"/>
        <v>film &amp; video</v>
      </c>
    </row>
    <row r="25" spans="1:21" ht="42.75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t="s">
        <v>8309</v>
      </c>
      <c r="R25" t="s">
        <v>8310</v>
      </c>
      <c r="S25" s="13">
        <f t="shared" si="2"/>
        <v>42097.778946759259</v>
      </c>
      <c r="T25">
        <f t="shared" si="3"/>
        <v>2015</v>
      </c>
      <c r="U25" t="str">
        <f t="shared" si="4"/>
        <v>film &amp; video</v>
      </c>
    </row>
    <row r="26" spans="1:21" ht="28.5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t="s">
        <v>8309</v>
      </c>
      <c r="R26" t="s">
        <v>8310</v>
      </c>
      <c r="S26" s="13">
        <f t="shared" si="2"/>
        <v>42229.820173611108</v>
      </c>
      <c r="T26">
        <f t="shared" si="3"/>
        <v>2015</v>
      </c>
      <c r="U26" t="str">
        <f t="shared" si="4"/>
        <v>film &amp; video</v>
      </c>
    </row>
    <row r="27" spans="1:21" ht="42.75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t="s">
        <v>8309</v>
      </c>
      <c r="R27" t="s">
        <v>8310</v>
      </c>
      <c r="S27" s="13">
        <f t="shared" si="2"/>
        <v>42318.025011574078</v>
      </c>
      <c r="T27">
        <f t="shared" si="3"/>
        <v>2015</v>
      </c>
      <c r="U27" t="str">
        <f t="shared" si="4"/>
        <v>film &amp; video</v>
      </c>
    </row>
    <row r="28" spans="1:21" ht="28.5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t="s">
        <v>8309</v>
      </c>
      <c r="R28" t="s">
        <v>8310</v>
      </c>
      <c r="S28" s="13">
        <f t="shared" si="2"/>
        <v>41828.515555555554</v>
      </c>
      <c r="T28">
        <f t="shared" si="3"/>
        <v>2014</v>
      </c>
      <c r="U28" t="str">
        <f t="shared" si="4"/>
        <v>film &amp; video</v>
      </c>
    </row>
    <row r="29" spans="1:21" ht="42.75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t="s">
        <v>8309</v>
      </c>
      <c r="R29" t="s">
        <v>8310</v>
      </c>
      <c r="S29" s="13">
        <f t="shared" si="2"/>
        <v>41929.164733796293</v>
      </c>
      <c r="T29">
        <f t="shared" si="3"/>
        <v>2014</v>
      </c>
      <c r="U29" t="str">
        <f t="shared" si="4"/>
        <v>film &amp; video</v>
      </c>
    </row>
    <row r="30" spans="1:21" ht="28.5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t="s">
        <v>8309</v>
      </c>
      <c r="R30" t="s">
        <v>8310</v>
      </c>
      <c r="S30" s="13">
        <f t="shared" si="2"/>
        <v>42324.96393518518</v>
      </c>
      <c r="T30">
        <f t="shared" si="3"/>
        <v>2015</v>
      </c>
      <c r="U30" t="str">
        <f t="shared" si="4"/>
        <v>film &amp; video</v>
      </c>
    </row>
    <row r="31" spans="1:21" ht="42.75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t="s">
        <v>8309</v>
      </c>
      <c r="R31" t="s">
        <v>8310</v>
      </c>
      <c r="S31" s="13">
        <f t="shared" si="2"/>
        <v>41812.67324074074</v>
      </c>
      <c r="T31">
        <f t="shared" si="3"/>
        <v>2014</v>
      </c>
      <c r="U31" t="str">
        <f t="shared" si="4"/>
        <v>film &amp; video</v>
      </c>
    </row>
    <row r="32" spans="1:21" ht="42.75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t="s">
        <v>8309</v>
      </c>
      <c r="R32" t="s">
        <v>8310</v>
      </c>
      <c r="S32" s="13">
        <f t="shared" si="2"/>
        <v>41842.292997685188</v>
      </c>
      <c r="T32">
        <f t="shared" si="3"/>
        <v>2014</v>
      </c>
      <c r="U32" t="str">
        <f t="shared" si="4"/>
        <v>film &amp; video</v>
      </c>
    </row>
    <row r="33" spans="1:21" ht="42.75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>
        <f t="shared" si="3"/>
        <v>2016</v>
      </c>
      <c r="U33" t="str">
        <f t="shared" si="4"/>
        <v>film &amp; video</v>
      </c>
    </row>
    <row r="34" spans="1:21" ht="42.75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t="s">
        <v>8309</v>
      </c>
      <c r="R34" t="s">
        <v>8310</v>
      </c>
      <c r="S34" s="13">
        <f t="shared" si="2"/>
        <v>42461.627511574072</v>
      </c>
      <c r="T34">
        <f t="shared" si="3"/>
        <v>2016</v>
      </c>
      <c r="U34" t="str">
        <f t="shared" si="4"/>
        <v>film &amp; video</v>
      </c>
    </row>
    <row r="35" spans="1:21" ht="42.75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>
        <f t="shared" si="3"/>
        <v>2015</v>
      </c>
      <c r="U35" t="str">
        <f t="shared" si="4"/>
        <v>film &amp; video</v>
      </c>
    </row>
    <row r="36" spans="1:21" ht="42.75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t="s">
        <v>8309</v>
      </c>
      <c r="R36" t="s">
        <v>8310</v>
      </c>
      <c r="S36" s="13">
        <f t="shared" si="2"/>
        <v>41841.321770833332</v>
      </c>
      <c r="T36">
        <f t="shared" si="3"/>
        <v>2014</v>
      </c>
      <c r="U36" t="str">
        <f t="shared" si="4"/>
        <v>film &amp; video</v>
      </c>
    </row>
    <row r="37" spans="1:21" ht="42.75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t="s">
        <v>8309</v>
      </c>
      <c r="R37" t="s">
        <v>8310</v>
      </c>
      <c r="S37" s="13">
        <f t="shared" si="2"/>
        <v>42098.291828703703</v>
      </c>
      <c r="T37">
        <f t="shared" si="3"/>
        <v>2015</v>
      </c>
      <c r="U37" t="str">
        <f t="shared" si="4"/>
        <v>film &amp; video</v>
      </c>
    </row>
    <row r="38" spans="1:21" ht="28.5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t="s">
        <v>8309</v>
      </c>
      <c r="R38" t="s">
        <v>8310</v>
      </c>
      <c r="S38" s="13">
        <f t="shared" si="2"/>
        <v>42068.307002314818</v>
      </c>
      <c r="T38">
        <f t="shared" si="3"/>
        <v>2015</v>
      </c>
      <c r="U38" t="str">
        <f t="shared" si="4"/>
        <v>film &amp; video</v>
      </c>
    </row>
    <row r="39" spans="1:21" ht="42.75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t="s">
        <v>8309</v>
      </c>
      <c r="R39" t="s">
        <v>8310</v>
      </c>
      <c r="S39" s="13">
        <f t="shared" si="2"/>
        <v>42032.693043981482</v>
      </c>
      <c r="T39">
        <f t="shared" si="3"/>
        <v>2015</v>
      </c>
      <c r="U39" t="str">
        <f t="shared" si="4"/>
        <v>film &amp; video</v>
      </c>
    </row>
    <row r="40" spans="1:21" ht="42.75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t="s">
        <v>8309</v>
      </c>
      <c r="R40" t="s">
        <v>8310</v>
      </c>
      <c r="S40" s="13">
        <f t="shared" si="2"/>
        <v>41375.057222222218</v>
      </c>
      <c r="T40">
        <f t="shared" si="3"/>
        <v>2013</v>
      </c>
      <c r="U40" t="str">
        <f t="shared" si="4"/>
        <v>film &amp; video</v>
      </c>
    </row>
    <row r="41" spans="1:21" ht="42.75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t="s">
        <v>8309</v>
      </c>
      <c r="R41" t="s">
        <v>8310</v>
      </c>
      <c r="S41" s="13">
        <f t="shared" si="2"/>
        <v>41754.047083333331</v>
      </c>
      <c r="T41">
        <f t="shared" si="3"/>
        <v>2014</v>
      </c>
      <c r="U41" t="str">
        <f t="shared" si="4"/>
        <v>film &amp; video</v>
      </c>
    </row>
    <row r="42" spans="1:21" ht="42.75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t="s">
        <v>8309</v>
      </c>
      <c r="R42" t="s">
        <v>8310</v>
      </c>
      <c r="S42" s="13">
        <f t="shared" si="2"/>
        <v>41789.21398148148</v>
      </c>
      <c r="T42">
        <f t="shared" si="3"/>
        <v>2014</v>
      </c>
      <c r="U42" t="str">
        <f t="shared" si="4"/>
        <v>film &amp; video</v>
      </c>
    </row>
    <row r="43" spans="1:21" ht="42.75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t="s">
        <v>8309</v>
      </c>
      <c r="R43" t="s">
        <v>8310</v>
      </c>
      <c r="S43" s="13">
        <f t="shared" si="2"/>
        <v>41887.568912037037</v>
      </c>
      <c r="T43">
        <f t="shared" si="3"/>
        <v>2014</v>
      </c>
      <c r="U43" t="str">
        <f t="shared" si="4"/>
        <v>film &amp; video</v>
      </c>
    </row>
    <row r="44" spans="1:21" ht="42.75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t="s">
        <v>8309</v>
      </c>
      <c r="R44" t="s">
        <v>8310</v>
      </c>
      <c r="S44" s="13">
        <f t="shared" si="2"/>
        <v>41971.639189814814</v>
      </c>
      <c r="T44">
        <f t="shared" si="3"/>
        <v>2014</v>
      </c>
      <c r="U44" t="str">
        <f t="shared" si="4"/>
        <v>film &amp; video</v>
      </c>
    </row>
    <row r="45" spans="1:21" ht="42.75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t="s">
        <v>8309</v>
      </c>
      <c r="R45" t="s">
        <v>8310</v>
      </c>
      <c r="S45" s="13">
        <f t="shared" si="2"/>
        <v>41802.790347222224</v>
      </c>
      <c r="T45">
        <f t="shared" si="3"/>
        <v>2014</v>
      </c>
      <c r="U45" t="str">
        <f t="shared" si="4"/>
        <v>film &amp; video</v>
      </c>
    </row>
    <row r="46" spans="1:21" ht="42.75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t="s">
        <v>8309</v>
      </c>
      <c r="R46" t="s">
        <v>8310</v>
      </c>
      <c r="S46" s="13">
        <f t="shared" si="2"/>
        <v>41874.098807870374</v>
      </c>
      <c r="T46">
        <f t="shared" si="3"/>
        <v>2014</v>
      </c>
      <c r="U46" t="str">
        <f t="shared" si="4"/>
        <v>film &amp; video</v>
      </c>
    </row>
    <row r="47" spans="1:21" ht="42.75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t="s">
        <v>8309</v>
      </c>
      <c r="R47" t="s">
        <v>8310</v>
      </c>
      <c r="S47" s="13">
        <f t="shared" si="2"/>
        <v>42457.623923611114</v>
      </c>
      <c r="T47">
        <f t="shared" si="3"/>
        <v>2016</v>
      </c>
      <c r="U47" t="str">
        <f t="shared" si="4"/>
        <v>film &amp; video</v>
      </c>
    </row>
    <row r="48" spans="1:21" ht="42.75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t="s">
        <v>8309</v>
      </c>
      <c r="R48" t="s">
        <v>8310</v>
      </c>
      <c r="S48" s="13">
        <f t="shared" si="2"/>
        <v>42323.964976851858</v>
      </c>
      <c r="T48">
        <f t="shared" si="3"/>
        <v>2015</v>
      </c>
      <c r="U48" t="str">
        <f t="shared" si="4"/>
        <v>film &amp; video</v>
      </c>
    </row>
    <row r="49" spans="1:21" ht="42.75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t="s">
        <v>8309</v>
      </c>
      <c r="R49" t="s">
        <v>8310</v>
      </c>
      <c r="S49" s="13">
        <f t="shared" si="2"/>
        <v>41932.819525462961</v>
      </c>
      <c r="T49">
        <f t="shared" si="3"/>
        <v>2014</v>
      </c>
      <c r="U49" t="str">
        <f t="shared" si="4"/>
        <v>film &amp; video</v>
      </c>
    </row>
    <row r="50" spans="1:21" ht="42.75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t="s">
        <v>8309</v>
      </c>
      <c r="R50" t="s">
        <v>8310</v>
      </c>
      <c r="S50" s="13">
        <f t="shared" si="2"/>
        <v>42033.516898148147</v>
      </c>
      <c r="T50">
        <f t="shared" si="3"/>
        <v>2015</v>
      </c>
      <c r="U50" t="str">
        <f t="shared" si="4"/>
        <v>film &amp; video</v>
      </c>
    </row>
    <row r="51" spans="1:2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t="s">
        <v>8309</v>
      </c>
      <c r="R51" t="s">
        <v>8310</v>
      </c>
      <c r="S51" s="13">
        <f t="shared" si="2"/>
        <v>42271.176446759258</v>
      </c>
      <c r="T51">
        <f t="shared" si="3"/>
        <v>2015</v>
      </c>
      <c r="U51" t="str">
        <f t="shared" si="4"/>
        <v>film &amp; video</v>
      </c>
    </row>
    <row r="52" spans="1:21" ht="42.75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t="s">
        <v>8309</v>
      </c>
      <c r="R52" t="s">
        <v>8310</v>
      </c>
      <c r="S52" s="13">
        <f t="shared" si="2"/>
        <v>41995.752986111111</v>
      </c>
      <c r="T52">
        <f t="shared" si="3"/>
        <v>2014</v>
      </c>
      <c r="U52" t="str">
        <f t="shared" si="4"/>
        <v>film &amp; video</v>
      </c>
    </row>
    <row r="53" spans="1:21" ht="42.75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t="s">
        <v>8309</v>
      </c>
      <c r="R53" t="s">
        <v>8310</v>
      </c>
      <c r="S53" s="13">
        <f t="shared" si="2"/>
        <v>42196.928668981483</v>
      </c>
      <c r="T53">
        <f t="shared" si="3"/>
        <v>2015</v>
      </c>
      <c r="U53" t="str">
        <f t="shared" si="4"/>
        <v>film &amp; video</v>
      </c>
    </row>
    <row r="54" spans="1:21" ht="42.75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t="s">
        <v>8309</v>
      </c>
      <c r="R54" t="s">
        <v>8310</v>
      </c>
      <c r="S54" s="13">
        <f t="shared" si="2"/>
        <v>41807.701921296299</v>
      </c>
      <c r="T54">
        <f t="shared" si="3"/>
        <v>2014</v>
      </c>
      <c r="U54" t="str">
        <f t="shared" si="4"/>
        <v>film &amp; video</v>
      </c>
    </row>
    <row r="55" spans="1:21" ht="28.5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t="s">
        <v>8309</v>
      </c>
      <c r="R55" t="s">
        <v>8310</v>
      </c>
      <c r="S55" s="13">
        <f t="shared" si="2"/>
        <v>41719.549131944441</v>
      </c>
      <c r="T55">
        <f t="shared" si="3"/>
        <v>2014</v>
      </c>
      <c r="U55" t="str">
        <f t="shared" si="4"/>
        <v>film &amp; video</v>
      </c>
    </row>
    <row r="56" spans="1:21" ht="42.75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t="s">
        <v>8309</v>
      </c>
      <c r="R56" t="s">
        <v>8310</v>
      </c>
      <c r="S56" s="13">
        <f t="shared" si="2"/>
        <v>42333.713206018518</v>
      </c>
      <c r="T56">
        <f t="shared" si="3"/>
        <v>2015</v>
      </c>
      <c r="U56" t="str">
        <f t="shared" si="4"/>
        <v>film &amp; video</v>
      </c>
    </row>
    <row r="57" spans="1:21" ht="42.75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t="s">
        <v>8309</v>
      </c>
      <c r="R57" t="s">
        <v>8310</v>
      </c>
      <c r="S57" s="13">
        <f t="shared" si="2"/>
        <v>42496.968935185185</v>
      </c>
      <c r="T57">
        <f t="shared" si="3"/>
        <v>2016</v>
      </c>
      <c r="U57" t="str">
        <f t="shared" si="4"/>
        <v>film &amp; video</v>
      </c>
    </row>
    <row r="58" spans="1:21" ht="28.5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t="s">
        <v>8309</v>
      </c>
      <c r="R58" t="s">
        <v>8310</v>
      </c>
      <c r="S58" s="13">
        <f t="shared" si="2"/>
        <v>42149.548888888887</v>
      </c>
      <c r="T58">
        <f t="shared" si="3"/>
        <v>2015</v>
      </c>
      <c r="U58" t="str">
        <f t="shared" si="4"/>
        <v>film &amp; video</v>
      </c>
    </row>
    <row r="59" spans="1:21" ht="42.75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t="s">
        <v>8309</v>
      </c>
      <c r="R59" t="s">
        <v>8310</v>
      </c>
      <c r="S59" s="13">
        <f t="shared" si="2"/>
        <v>42089.83289351852</v>
      </c>
      <c r="T59">
        <f t="shared" si="3"/>
        <v>2015</v>
      </c>
      <c r="U59" t="str">
        <f t="shared" si="4"/>
        <v>film &amp; video</v>
      </c>
    </row>
    <row r="60" spans="1:21" ht="42.75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t="s">
        <v>8309</v>
      </c>
      <c r="R60" t="s">
        <v>8310</v>
      </c>
      <c r="S60" s="13">
        <f t="shared" si="2"/>
        <v>41932.745046296295</v>
      </c>
      <c r="T60">
        <f t="shared" si="3"/>
        <v>2014</v>
      </c>
      <c r="U60" t="str">
        <f t="shared" si="4"/>
        <v>film &amp; video</v>
      </c>
    </row>
    <row r="61" spans="1:21" ht="42.75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t="s">
        <v>8309</v>
      </c>
      <c r="R61" t="s">
        <v>8310</v>
      </c>
      <c r="S61" s="13">
        <f t="shared" si="2"/>
        <v>42230.23583333334</v>
      </c>
      <c r="T61">
        <f t="shared" si="3"/>
        <v>2015</v>
      </c>
      <c r="U61" t="str">
        <f t="shared" si="4"/>
        <v>film &amp; video</v>
      </c>
    </row>
    <row r="62" spans="1:21" ht="42.75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t="s">
        <v>8309</v>
      </c>
      <c r="R62" t="s">
        <v>8311</v>
      </c>
      <c r="S62" s="13">
        <f t="shared" si="2"/>
        <v>41701.901817129627</v>
      </c>
      <c r="T62">
        <f t="shared" si="3"/>
        <v>2014</v>
      </c>
      <c r="U62" t="str">
        <f t="shared" si="4"/>
        <v>film &amp; video</v>
      </c>
    </row>
    <row r="63" spans="1:21" ht="42.75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t="s">
        <v>8309</v>
      </c>
      <c r="R63" t="s">
        <v>8311</v>
      </c>
      <c r="S63" s="13">
        <f t="shared" si="2"/>
        <v>41409.814317129632</v>
      </c>
      <c r="T63">
        <f t="shared" si="3"/>
        <v>2013</v>
      </c>
      <c r="U63" t="str">
        <f t="shared" si="4"/>
        <v>film &amp; video</v>
      </c>
    </row>
    <row r="64" spans="1:21" ht="42.75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t="s">
        <v>8309</v>
      </c>
      <c r="R64" t="s">
        <v>8311</v>
      </c>
      <c r="S64" s="13">
        <f t="shared" si="2"/>
        <v>41311.799513888887</v>
      </c>
      <c r="T64">
        <f t="shared" si="3"/>
        <v>2013</v>
      </c>
      <c r="U64" t="str">
        <f t="shared" si="4"/>
        <v>film &amp; video</v>
      </c>
    </row>
    <row r="65" spans="1:21" ht="42.75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t="s">
        <v>8309</v>
      </c>
      <c r="R65" t="s">
        <v>8311</v>
      </c>
      <c r="S65" s="13">
        <f t="shared" si="2"/>
        <v>41612.912187499998</v>
      </c>
      <c r="T65">
        <f t="shared" si="3"/>
        <v>2013</v>
      </c>
      <c r="U65" t="str">
        <f t="shared" si="4"/>
        <v>film &amp; video</v>
      </c>
    </row>
    <row r="66" spans="1:21" ht="42.75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t="s">
        <v>8309</v>
      </c>
      <c r="R66" t="s">
        <v>8311</v>
      </c>
      <c r="S66" s="13">
        <f t="shared" si="2"/>
        <v>41433.01829861111</v>
      </c>
      <c r="T66">
        <f t="shared" si="3"/>
        <v>2013</v>
      </c>
      <c r="U66" t="str">
        <f t="shared" si="4"/>
        <v>film &amp; video</v>
      </c>
    </row>
    <row r="67" spans="1:21" ht="28.5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0">
        <f t="shared" ref="P67:P130" si="6">ROUND(E67/L67,2)</f>
        <v>132.05000000000001</v>
      </c>
      <c r="Q67" t="s">
        <v>8309</v>
      </c>
      <c r="R67" t="s">
        <v>8311</v>
      </c>
      <c r="S67" s="13">
        <f t="shared" ref="S67:S130" si="7">(((J67/60)/60)/24)+DATE(1970,1,1)</f>
        <v>41835.821226851855</v>
      </c>
      <c r="T67">
        <f t="shared" ref="T67:T130" si="8">YEAR(S67)</f>
        <v>2014</v>
      </c>
      <c r="U67" t="str">
        <f t="shared" ref="U67:U130" si="9">LEFT(N67,SEARCH("/",N67)-1)</f>
        <v>film &amp; video</v>
      </c>
    </row>
    <row r="68" spans="1:21" ht="28.5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t="s">
        <v>8309</v>
      </c>
      <c r="R68" t="s">
        <v>8311</v>
      </c>
      <c r="S68" s="13">
        <f t="shared" si="7"/>
        <v>42539.849768518514</v>
      </c>
      <c r="T68">
        <f t="shared" si="8"/>
        <v>2016</v>
      </c>
      <c r="U68" t="str">
        <f t="shared" si="9"/>
        <v>film &amp; video</v>
      </c>
    </row>
    <row r="69" spans="1:21" ht="42.75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t="s">
        <v>8309</v>
      </c>
      <c r="R69" t="s">
        <v>8311</v>
      </c>
      <c r="S69" s="13">
        <f t="shared" si="7"/>
        <v>41075.583379629628</v>
      </c>
      <c r="T69">
        <f t="shared" si="8"/>
        <v>2012</v>
      </c>
      <c r="U69" t="str">
        <f t="shared" si="9"/>
        <v>film &amp; video</v>
      </c>
    </row>
    <row r="70" spans="1:21" ht="57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t="s">
        <v>8309</v>
      </c>
      <c r="R70" t="s">
        <v>8311</v>
      </c>
      <c r="S70" s="13">
        <f t="shared" si="7"/>
        <v>41663.569340277776</v>
      </c>
      <c r="T70">
        <f t="shared" si="8"/>
        <v>2014</v>
      </c>
      <c r="U70" t="str">
        <f t="shared" si="9"/>
        <v>film &amp; video</v>
      </c>
    </row>
    <row r="71" spans="1:21" ht="42.75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t="s">
        <v>8309</v>
      </c>
      <c r="R71" t="s">
        <v>8311</v>
      </c>
      <c r="S71" s="13">
        <f t="shared" si="7"/>
        <v>40786.187789351854</v>
      </c>
      <c r="T71">
        <f t="shared" si="8"/>
        <v>2011</v>
      </c>
      <c r="U71" t="str">
        <f t="shared" si="9"/>
        <v>film &amp; video</v>
      </c>
    </row>
    <row r="72" spans="1:21" ht="42.75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t="s">
        <v>8309</v>
      </c>
      <c r="R72" t="s">
        <v>8311</v>
      </c>
      <c r="S72" s="13">
        <f t="shared" si="7"/>
        <v>40730.896354166667</v>
      </c>
      <c r="T72">
        <f t="shared" si="8"/>
        <v>2011</v>
      </c>
      <c r="U72" t="str">
        <f t="shared" si="9"/>
        <v>film &amp; video</v>
      </c>
    </row>
    <row r="73" spans="1:21" ht="42.75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t="s">
        <v>8309</v>
      </c>
      <c r="R73" t="s">
        <v>8311</v>
      </c>
      <c r="S73" s="13">
        <f t="shared" si="7"/>
        <v>40997.271493055552</v>
      </c>
      <c r="T73">
        <f t="shared" si="8"/>
        <v>2012</v>
      </c>
      <c r="U73" t="str">
        <f t="shared" si="9"/>
        <v>film &amp; video</v>
      </c>
    </row>
    <row r="74" spans="1:21" ht="42.75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t="s">
        <v>8309</v>
      </c>
      <c r="R74" t="s">
        <v>8311</v>
      </c>
      <c r="S74" s="13">
        <f t="shared" si="7"/>
        <v>41208.010196759256</v>
      </c>
      <c r="T74">
        <f t="shared" si="8"/>
        <v>2012</v>
      </c>
      <c r="U74" t="str">
        <f t="shared" si="9"/>
        <v>film &amp; video</v>
      </c>
    </row>
    <row r="75" spans="1:21" ht="42.75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t="s">
        <v>8309</v>
      </c>
      <c r="R75" t="s">
        <v>8311</v>
      </c>
      <c r="S75" s="13">
        <f t="shared" si="7"/>
        <v>40587.75675925926</v>
      </c>
      <c r="T75">
        <f t="shared" si="8"/>
        <v>2011</v>
      </c>
      <c r="U75" t="str">
        <f t="shared" si="9"/>
        <v>film &amp; video</v>
      </c>
    </row>
    <row r="76" spans="1:21" ht="42.75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t="s">
        <v>8309</v>
      </c>
      <c r="R76" t="s">
        <v>8311</v>
      </c>
      <c r="S76" s="13">
        <f t="shared" si="7"/>
        <v>42360.487210648149</v>
      </c>
      <c r="T76">
        <f t="shared" si="8"/>
        <v>2015</v>
      </c>
      <c r="U76" t="str">
        <f t="shared" si="9"/>
        <v>film &amp; video</v>
      </c>
    </row>
    <row r="77" spans="1:21" ht="42.75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t="s">
        <v>8309</v>
      </c>
      <c r="R77" t="s">
        <v>8311</v>
      </c>
      <c r="S77" s="13">
        <f t="shared" si="7"/>
        <v>41357.209166666667</v>
      </c>
      <c r="T77">
        <f t="shared" si="8"/>
        <v>2013</v>
      </c>
      <c r="U77" t="str">
        <f t="shared" si="9"/>
        <v>film &amp; video</v>
      </c>
    </row>
    <row r="78" spans="1:21" ht="42.75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t="s">
        <v>8309</v>
      </c>
      <c r="R78" t="s">
        <v>8311</v>
      </c>
      <c r="S78" s="13">
        <f t="shared" si="7"/>
        <v>40844.691643518519</v>
      </c>
      <c r="T78">
        <f t="shared" si="8"/>
        <v>2011</v>
      </c>
      <c r="U78" t="str">
        <f t="shared" si="9"/>
        <v>film &amp; video</v>
      </c>
    </row>
    <row r="79" spans="1:21" ht="42.75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t="s">
        <v>8309</v>
      </c>
      <c r="R79" t="s">
        <v>8311</v>
      </c>
      <c r="S79" s="13">
        <f t="shared" si="7"/>
        <v>40997.144872685189</v>
      </c>
      <c r="T79">
        <f t="shared" si="8"/>
        <v>2012</v>
      </c>
      <c r="U79" t="str">
        <f t="shared" si="9"/>
        <v>film &amp; video</v>
      </c>
    </row>
    <row r="80" spans="1:21" ht="85.5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t="s">
        <v>8309</v>
      </c>
      <c r="R80" t="s">
        <v>8311</v>
      </c>
      <c r="S80" s="13">
        <f t="shared" si="7"/>
        <v>42604.730567129634</v>
      </c>
      <c r="T80">
        <f t="shared" si="8"/>
        <v>2016</v>
      </c>
      <c r="U80" t="str">
        <f t="shared" si="9"/>
        <v>film &amp; video</v>
      </c>
    </row>
    <row r="81" spans="1:21" ht="42.75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t="s">
        <v>8309</v>
      </c>
      <c r="R81" t="s">
        <v>8311</v>
      </c>
      <c r="S81" s="13">
        <f t="shared" si="7"/>
        <v>41724.776539351849</v>
      </c>
      <c r="T81">
        <f t="shared" si="8"/>
        <v>2014</v>
      </c>
      <c r="U81" t="str">
        <f t="shared" si="9"/>
        <v>film &amp; video</v>
      </c>
    </row>
    <row r="82" spans="1:21" ht="42.75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t="s">
        <v>8309</v>
      </c>
      <c r="R82" t="s">
        <v>8311</v>
      </c>
      <c r="S82" s="13">
        <f t="shared" si="7"/>
        <v>41583.083981481483</v>
      </c>
      <c r="T82">
        <f t="shared" si="8"/>
        <v>2013</v>
      </c>
      <c r="U82" t="str">
        <f t="shared" si="9"/>
        <v>film &amp; video</v>
      </c>
    </row>
    <row r="83" spans="1:21" ht="42.75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t="s">
        <v>8309</v>
      </c>
      <c r="R83" t="s">
        <v>8311</v>
      </c>
      <c r="S83" s="13">
        <f t="shared" si="7"/>
        <v>41100.158877314818</v>
      </c>
      <c r="T83">
        <f t="shared" si="8"/>
        <v>2012</v>
      </c>
      <c r="U83" t="str">
        <f t="shared" si="9"/>
        <v>film &amp; video</v>
      </c>
    </row>
    <row r="84" spans="1:21" ht="42.75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t="s">
        <v>8309</v>
      </c>
      <c r="R84" t="s">
        <v>8311</v>
      </c>
      <c r="S84" s="13">
        <f t="shared" si="7"/>
        <v>40795.820150462961</v>
      </c>
      <c r="T84">
        <f t="shared" si="8"/>
        <v>2011</v>
      </c>
      <c r="U84" t="str">
        <f t="shared" si="9"/>
        <v>film &amp; video</v>
      </c>
    </row>
    <row r="85" spans="1:21" ht="42.75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t="s">
        <v>8309</v>
      </c>
      <c r="R85" t="s">
        <v>8311</v>
      </c>
      <c r="S85" s="13">
        <f t="shared" si="7"/>
        <v>42042.615613425922</v>
      </c>
      <c r="T85">
        <f t="shared" si="8"/>
        <v>2015</v>
      </c>
      <c r="U85" t="str">
        <f t="shared" si="9"/>
        <v>film &amp; video</v>
      </c>
    </row>
    <row r="86" spans="1:21" ht="42.75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t="s">
        <v>8309</v>
      </c>
      <c r="R86" t="s">
        <v>8311</v>
      </c>
      <c r="S86" s="13">
        <f t="shared" si="7"/>
        <v>40648.757939814815</v>
      </c>
      <c r="T86">
        <f t="shared" si="8"/>
        <v>2011</v>
      </c>
      <c r="U86" t="str">
        <f t="shared" si="9"/>
        <v>film &amp; video</v>
      </c>
    </row>
    <row r="87" spans="1:21" ht="42.75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t="s">
        <v>8309</v>
      </c>
      <c r="R87" t="s">
        <v>8311</v>
      </c>
      <c r="S87" s="13">
        <f t="shared" si="7"/>
        <v>40779.125428240739</v>
      </c>
      <c r="T87">
        <f t="shared" si="8"/>
        <v>2011</v>
      </c>
      <c r="U87" t="str">
        <f t="shared" si="9"/>
        <v>film &amp; video</v>
      </c>
    </row>
    <row r="88" spans="1:21" ht="42.75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t="s">
        <v>8309</v>
      </c>
      <c r="R88" t="s">
        <v>8311</v>
      </c>
      <c r="S88" s="13">
        <f t="shared" si="7"/>
        <v>42291.556076388893</v>
      </c>
      <c r="T88">
        <f t="shared" si="8"/>
        <v>2015</v>
      </c>
      <c r="U88" t="str">
        <f t="shared" si="9"/>
        <v>film &amp; video</v>
      </c>
    </row>
    <row r="89" spans="1:21" ht="42.75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t="s">
        <v>8309</v>
      </c>
      <c r="R89" t="s">
        <v>8311</v>
      </c>
      <c r="S89" s="13">
        <f t="shared" si="7"/>
        <v>40322.53938657407</v>
      </c>
      <c r="T89">
        <f t="shared" si="8"/>
        <v>2010</v>
      </c>
      <c r="U89" t="str">
        <f t="shared" si="9"/>
        <v>film &amp; video</v>
      </c>
    </row>
    <row r="90" spans="1:21" ht="42.75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t="s">
        <v>8309</v>
      </c>
      <c r="R90" t="s">
        <v>8311</v>
      </c>
      <c r="S90" s="13">
        <f t="shared" si="7"/>
        <v>41786.65892361111</v>
      </c>
      <c r="T90">
        <f t="shared" si="8"/>
        <v>2014</v>
      </c>
      <c r="U90" t="str">
        <f t="shared" si="9"/>
        <v>film &amp; video</v>
      </c>
    </row>
    <row r="91" spans="1:21" ht="42.75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t="s">
        <v>8309</v>
      </c>
      <c r="R91" t="s">
        <v>8311</v>
      </c>
      <c r="S91" s="13">
        <f t="shared" si="7"/>
        <v>41402.752222222225</v>
      </c>
      <c r="T91">
        <f t="shared" si="8"/>
        <v>2013</v>
      </c>
      <c r="U91" t="str">
        <f t="shared" si="9"/>
        <v>film &amp; video</v>
      </c>
    </row>
    <row r="92" spans="1:21" ht="28.5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t="s">
        <v>8309</v>
      </c>
      <c r="R92" t="s">
        <v>8311</v>
      </c>
      <c r="S92" s="13">
        <f t="shared" si="7"/>
        <v>40706.297442129631</v>
      </c>
      <c r="T92">
        <f t="shared" si="8"/>
        <v>2011</v>
      </c>
      <c r="U92" t="str">
        <f t="shared" si="9"/>
        <v>film &amp; video</v>
      </c>
    </row>
    <row r="93" spans="1:21" ht="42.75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t="s">
        <v>8309</v>
      </c>
      <c r="R93" t="s">
        <v>8311</v>
      </c>
      <c r="S93" s="13">
        <f t="shared" si="7"/>
        <v>40619.402361111112</v>
      </c>
      <c r="T93">
        <f t="shared" si="8"/>
        <v>2011</v>
      </c>
      <c r="U93" t="str">
        <f t="shared" si="9"/>
        <v>film &amp; video</v>
      </c>
    </row>
    <row r="94" spans="1:21" ht="42.75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t="s">
        <v>8309</v>
      </c>
      <c r="R94" t="s">
        <v>8311</v>
      </c>
      <c r="S94" s="13">
        <f t="shared" si="7"/>
        <v>42721.198877314819</v>
      </c>
      <c r="T94">
        <f t="shared" si="8"/>
        <v>2016</v>
      </c>
      <c r="U94" t="str">
        <f t="shared" si="9"/>
        <v>film &amp; video</v>
      </c>
    </row>
    <row r="95" spans="1:21" ht="42.75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t="s">
        <v>8309</v>
      </c>
      <c r="R95" t="s">
        <v>8311</v>
      </c>
      <c r="S95" s="13">
        <f t="shared" si="7"/>
        <v>41065.858067129629</v>
      </c>
      <c r="T95">
        <f t="shared" si="8"/>
        <v>2012</v>
      </c>
      <c r="U95" t="str">
        <f t="shared" si="9"/>
        <v>film &amp; video</v>
      </c>
    </row>
    <row r="96" spans="1:21" ht="42.75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t="s">
        <v>8309</v>
      </c>
      <c r="R96" t="s">
        <v>8311</v>
      </c>
      <c r="S96" s="13">
        <f t="shared" si="7"/>
        <v>41716.717847222222</v>
      </c>
      <c r="T96">
        <f t="shared" si="8"/>
        <v>2014</v>
      </c>
      <c r="U96" t="str">
        <f t="shared" si="9"/>
        <v>film &amp; video</v>
      </c>
    </row>
    <row r="97" spans="1:21" ht="42.75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t="s">
        <v>8309</v>
      </c>
      <c r="R97" t="s">
        <v>8311</v>
      </c>
      <c r="S97" s="13">
        <f t="shared" si="7"/>
        <v>40935.005104166667</v>
      </c>
      <c r="T97">
        <f t="shared" si="8"/>
        <v>2012</v>
      </c>
      <c r="U97" t="str">
        <f t="shared" si="9"/>
        <v>film &amp; video</v>
      </c>
    </row>
    <row r="98" spans="1:21" ht="42.75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t="s">
        <v>8309</v>
      </c>
      <c r="R98" t="s">
        <v>8311</v>
      </c>
      <c r="S98" s="13">
        <f t="shared" si="7"/>
        <v>40324.662511574075</v>
      </c>
      <c r="T98">
        <f t="shared" si="8"/>
        <v>2010</v>
      </c>
      <c r="U98" t="str">
        <f t="shared" si="9"/>
        <v>film &amp; video</v>
      </c>
    </row>
    <row r="99" spans="1:21" ht="42.75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t="s">
        <v>8309</v>
      </c>
      <c r="R99" t="s">
        <v>8311</v>
      </c>
      <c r="S99" s="13">
        <f t="shared" si="7"/>
        <v>40706.135208333333</v>
      </c>
      <c r="T99">
        <f t="shared" si="8"/>
        <v>2011</v>
      </c>
      <c r="U99" t="str">
        <f t="shared" si="9"/>
        <v>film &amp; video</v>
      </c>
    </row>
    <row r="100" spans="1:21" ht="42.75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t="s">
        <v>8309</v>
      </c>
      <c r="R100" t="s">
        <v>8311</v>
      </c>
      <c r="S100" s="13">
        <f t="shared" si="7"/>
        <v>41214.79483796296</v>
      </c>
      <c r="T100">
        <f t="shared" si="8"/>
        <v>2012</v>
      </c>
      <c r="U100" t="str">
        <f t="shared" si="9"/>
        <v>film &amp; video</v>
      </c>
    </row>
    <row r="101" spans="1:21" ht="28.5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t="s">
        <v>8309</v>
      </c>
      <c r="R101" t="s">
        <v>8311</v>
      </c>
      <c r="S101" s="13">
        <f t="shared" si="7"/>
        <v>41631.902766203704</v>
      </c>
      <c r="T101">
        <f t="shared" si="8"/>
        <v>2013</v>
      </c>
      <c r="U101" t="str">
        <f t="shared" si="9"/>
        <v>film &amp; video</v>
      </c>
    </row>
    <row r="102" spans="1:21" ht="42.75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t="s">
        <v>8309</v>
      </c>
      <c r="R102" t="s">
        <v>8311</v>
      </c>
      <c r="S102" s="13">
        <f t="shared" si="7"/>
        <v>41197.753310185188</v>
      </c>
      <c r="T102">
        <f t="shared" si="8"/>
        <v>2012</v>
      </c>
      <c r="U102" t="str">
        <f t="shared" si="9"/>
        <v>film &amp; video</v>
      </c>
    </row>
    <row r="103" spans="1:21" ht="42.75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t="s">
        <v>8309</v>
      </c>
      <c r="R103" t="s">
        <v>8311</v>
      </c>
      <c r="S103" s="13">
        <f t="shared" si="7"/>
        <v>41274.776736111111</v>
      </c>
      <c r="T103">
        <f t="shared" si="8"/>
        <v>2012</v>
      </c>
      <c r="U103" t="str">
        <f t="shared" si="9"/>
        <v>film &amp; video</v>
      </c>
    </row>
    <row r="104" spans="1:21" ht="42.75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t="s">
        <v>8309</v>
      </c>
      <c r="R104" t="s">
        <v>8311</v>
      </c>
      <c r="S104" s="13">
        <f t="shared" si="7"/>
        <v>40505.131168981483</v>
      </c>
      <c r="T104">
        <f t="shared" si="8"/>
        <v>2010</v>
      </c>
      <c r="U104" t="str">
        <f t="shared" si="9"/>
        <v>film &amp; video</v>
      </c>
    </row>
    <row r="105" spans="1:21" ht="28.5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t="s">
        <v>8309</v>
      </c>
      <c r="R105" t="s">
        <v>8311</v>
      </c>
      <c r="S105" s="13">
        <f t="shared" si="7"/>
        <v>41682.805902777778</v>
      </c>
      <c r="T105">
        <f t="shared" si="8"/>
        <v>2014</v>
      </c>
      <c r="U105" t="str">
        <f t="shared" si="9"/>
        <v>film &amp; video</v>
      </c>
    </row>
    <row r="106" spans="1:21" ht="28.5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t="s">
        <v>8309</v>
      </c>
      <c r="R106" t="s">
        <v>8311</v>
      </c>
      <c r="S106" s="13">
        <f t="shared" si="7"/>
        <v>40612.695208333331</v>
      </c>
      <c r="T106">
        <f t="shared" si="8"/>
        <v>2011</v>
      </c>
      <c r="U106" t="str">
        <f t="shared" si="9"/>
        <v>film &amp; video</v>
      </c>
    </row>
    <row r="107" spans="1:21" ht="42.75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t="s">
        <v>8309</v>
      </c>
      <c r="R107" t="s">
        <v>8311</v>
      </c>
      <c r="S107" s="13">
        <f t="shared" si="7"/>
        <v>42485.724768518514</v>
      </c>
      <c r="T107">
        <f t="shared" si="8"/>
        <v>2016</v>
      </c>
      <c r="U107" t="str">
        <f t="shared" si="9"/>
        <v>film &amp; video</v>
      </c>
    </row>
    <row r="108" spans="1:2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t="s">
        <v>8309</v>
      </c>
      <c r="R108" t="s">
        <v>8311</v>
      </c>
      <c r="S108" s="13">
        <f t="shared" si="7"/>
        <v>40987.776631944449</v>
      </c>
      <c r="T108">
        <f t="shared" si="8"/>
        <v>2012</v>
      </c>
      <c r="U108" t="str">
        <f t="shared" si="9"/>
        <v>film &amp; video</v>
      </c>
    </row>
    <row r="109" spans="1:21" ht="42.75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t="s">
        <v>8309</v>
      </c>
      <c r="R109" t="s">
        <v>8311</v>
      </c>
      <c r="S109" s="13">
        <f t="shared" si="7"/>
        <v>40635.982488425929</v>
      </c>
      <c r="T109">
        <f t="shared" si="8"/>
        <v>2011</v>
      </c>
      <c r="U109" t="str">
        <f t="shared" si="9"/>
        <v>film &amp; video</v>
      </c>
    </row>
    <row r="110" spans="1:21" ht="42.75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t="s">
        <v>8309</v>
      </c>
      <c r="R110" t="s">
        <v>8311</v>
      </c>
      <c r="S110" s="13">
        <f t="shared" si="7"/>
        <v>41365.613078703704</v>
      </c>
      <c r="T110">
        <f t="shared" si="8"/>
        <v>2013</v>
      </c>
      <c r="U110" t="str">
        <f t="shared" si="9"/>
        <v>film &amp; video</v>
      </c>
    </row>
    <row r="111" spans="1:21" ht="42.75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t="s">
        <v>8309</v>
      </c>
      <c r="R111" t="s">
        <v>8311</v>
      </c>
      <c r="S111" s="13">
        <f t="shared" si="7"/>
        <v>40570.025810185187</v>
      </c>
      <c r="T111">
        <f t="shared" si="8"/>
        <v>2011</v>
      </c>
      <c r="U111" t="str">
        <f t="shared" si="9"/>
        <v>film &amp; video</v>
      </c>
    </row>
    <row r="112" spans="1:21" ht="42.75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t="s">
        <v>8309</v>
      </c>
      <c r="R112" t="s">
        <v>8311</v>
      </c>
      <c r="S112" s="13">
        <f t="shared" si="7"/>
        <v>41557.949687500004</v>
      </c>
      <c r="T112">
        <f t="shared" si="8"/>
        <v>2013</v>
      </c>
      <c r="U112" t="str">
        <f t="shared" si="9"/>
        <v>film &amp; video</v>
      </c>
    </row>
    <row r="113" spans="1:21" ht="42.75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t="s">
        <v>8309</v>
      </c>
      <c r="R113" t="s">
        <v>8311</v>
      </c>
      <c r="S113" s="13">
        <f t="shared" si="7"/>
        <v>42125.333182870367</v>
      </c>
      <c r="T113">
        <f t="shared" si="8"/>
        <v>2015</v>
      </c>
      <c r="U113" t="str">
        <f t="shared" si="9"/>
        <v>film &amp; video</v>
      </c>
    </row>
    <row r="114" spans="1:21" ht="42.75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t="s">
        <v>8309</v>
      </c>
      <c r="R114" t="s">
        <v>8311</v>
      </c>
      <c r="S114" s="13">
        <f t="shared" si="7"/>
        <v>41718.043032407404</v>
      </c>
      <c r="T114">
        <f t="shared" si="8"/>
        <v>2014</v>
      </c>
      <c r="U114" t="str">
        <f t="shared" si="9"/>
        <v>film &amp; video</v>
      </c>
    </row>
    <row r="115" spans="1:21" ht="28.5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t="s">
        <v>8309</v>
      </c>
      <c r="R115" t="s">
        <v>8311</v>
      </c>
      <c r="S115" s="13">
        <f t="shared" si="7"/>
        <v>40753.758425925924</v>
      </c>
      <c r="T115">
        <f t="shared" si="8"/>
        <v>2011</v>
      </c>
      <c r="U115" t="str">
        <f t="shared" si="9"/>
        <v>film &amp; video</v>
      </c>
    </row>
    <row r="116" spans="1:21" ht="42.75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t="s">
        <v>8309</v>
      </c>
      <c r="R116" t="s">
        <v>8311</v>
      </c>
      <c r="S116" s="13">
        <f t="shared" si="7"/>
        <v>40861.27416666667</v>
      </c>
      <c r="T116">
        <f t="shared" si="8"/>
        <v>2011</v>
      </c>
      <c r="U116" t="str">
        <f t="shared" si="9"/>
        <v>film &amp; video</v>
      </c>
    </row>
    <row r="117" spans="1:2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t="s">
        <v>8309</v>
      </c>
      <c r="R117" t="s">
        <v>8311</v>
      </c>
      <c r="S117" s="13">
        <f t="shared" si="7"/>
        <v>40918.738935185182</v>
      </c>
      <c r="T117">
        <f t="shared" si="8"/>
        <v>2012</v>
      </c>
      <c r="U117" t="str">
        <f t="shared" si="9"/>
        <v>film &amp; video</v>
      </c>
    </row>
    <row r="118" spans="1:21" ht="42.75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t="s">
        <v>8309</v>
      </c>
      <c r="R118" t="s">
        <v>8311</v>
      </c>
      <c r="S118" s="13">
        <f t="shared" si="7"/>
        <v>40595.497164351851</v>
      </c>
      <c r="T118">
        <f t="shared" si="8"/>
        <v>2011</v>
      </c>
      <c r="U118" t="str">
        <f t="shared" si="9"/>
        <v>film &amp; video</v>
      </c>
    </row>
    <row r="119" spans="1:21" ht="42.75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t="s">
        <v>8309</v>
      </c>
      <c r="R119" t="s">
        <v>8311</v>
      </c>
      <c r="S119" s="13">
        <f t="shared" si="7"/>
        <v>40248.834999999999</v>
      </c>
      <c r="T119">
        <f t="shared" si="8"/>
        <v>2010</v>
      </c>
      <c r="U119" t="str">
        <f t="shared" si="9"/>
        <v>film &amp; video</v>
      </c>
    </row>
    <row r="120" spans="1:21" ht="28.5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t="s">
        <v>8309</v>
      </c>
      <c r="R120" t="s">
        <v>8311</v>
      </c>
      <c r="S120" s="13">
        <f t="shared" si="7"/>
        <v>40723.053657407407</v>
      </c>
      <c r="T120">
        <f t="shared" si="8"/>
        <v>2011</v>
      </c>
      <c r="U120" t="str">
        <f t="shared" si="9"/>
        <v>film &amp; video</v>
      </c>
    </row>
    <row r="121" spans="1:21" ht="42.75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t="s">
        <v>8309</v>
      </c>
      <c r="R121" t="s">
        <v>8311</v>
      </c>
      <c r="S121" s="13">
        <f t="shared" si="7"/>
        <v>40739.069282407407</v>
      </c>
      <c r="T121">
        <f t="shared" si="8"/>
        <v>2011</v>
      </c>
      <c r="U121" t="str">
        <f t="shared" si="9"/>
        <v>film &amp; video</v>
      </c>
    </row>
    <row r="122" spans="1:21" ht="42.75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t="s">
        <v>8309</v>
      </c>
      <c r="R122" t="s">
        <v>8312</v>
      </c>
      <c r="S122" s="13">
        <f t="shared" si="7"/>
        <v>42616.049849537041</v>
      </c>
      <c r="T122">
        <f t="shared" si="8"/>
        <v>2016</v>
      </c>
      <c r="U122" t="str">
        <f t="shared" si="9"/>
        <v>film &amp; video</v>
      </c>
    </row>
    <row r="123" spans="1:21" ht="42.75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t="s">
        <v>8309</v>
      </c>
      <c r="R123" t="s">
        <v>8312</v>
      </c>
      <c r="S123" s="13">
        <f t="shared" si="7"/>
        <v>42096.704976851848</v>
      </c>
      <c r="T123">
        <f t="shared" si="8"/>
        <v>2015</v>
      </c>
      <c r="U123" t="str">
        <f t="shared" si="9"/>
        <v>film &amp; video</v>
      </c>
    </row>
    <row r="124" spans="1:21" ht="28.5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 t="s">
        <v>8308</v>
      </c>
      <c r="Q124" t="s">
        <v>8309</v>
      </c>
      <c r="R124" t="s">
        <v>8312</v>
      </c>
      <c r="S124" s="13">
        <f t="shared" si="7"/>
        <v>42593.431793981479</v>
      </c>
      <c r="T124">
        <f t="shared" si="8"/>
        <v>2016</v>
      </c>
      <c r="U124" t="str">
        <f t="shared" si="9"/>
        <v>film &amp; video</v>
      </c>
    </row>
    <row r="125" spans="1:21" ht="42.75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t="s">
        <v>8309</v>
      </c>
      <c r="R125" t="s">
        <v>8312</v>
      </c>
      <c r="S125" s="13">
        <f t="shared" si="7"/>
        <v>41904.781990740739</v>
      </c>
      <c r="T125">
        <f t="shared" si="8"/>
        <v>2014</v>
      </c>
      <c r="U125" t="str">
        <f t="shared" si="9"/>
        <v>film &amp; video</v>
      </c>
    </row>
    <row r="126" spans="1:21" ht="42.75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 t="e">
        <f t="shared" si="6"/>
        <v>#DIV/0!</v>
      </c>
      <c r="Q126" t="s">
        <v>8309</v>
      </c>
      <c r="R126" t="s">
        <v>8312</v>
      </c>
      <c r="S126" s="13">
        <f t="shared" si="7"/>
        <v>42114.928726851853</v>
      </c>
      <c r="T126">
        <f t="shared" si="8"/>
        <v>2015</v>
      </c>
      <c r="U126" t="str">
        <f t="shared" si="9"/>
        <v>film &amp; video</v>
      </c>
    </row>
    <row r="127" spans="1:21" ht="42.75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t="s">
        <v>8309</v>
      </c>
      <c r="R127" t="s">
        <v>8312</v>
      </c>
      <c r="S127" s="13">
        <f t="shared" si="7"/>
        <v>42709.993981481486</v>
      </c>
      <c r="T127">
        <f t="shared" si="8"/>
        <v>2016</v>
      </c>
      <c r="U127" t="str">
        <f t="shared" si="9"/>
        <v>film &amp; video</v>
      </c>
    </row>
    <row r="128" spans="1:21" ht="42.75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t="s">
        <v>8309</v>
      </c>
      <c r="R128" t="s">
        <v>8312</v>
      </c>
      <c r="S128" s="13">
        <f t="shared" si="7"/>
        <v>42135.589548611111</v>
      </c>
      <c r="T128">
        <f t="shared" si="8"/>
        <v>2015</v>
      </c>
      <c r="U128" t="str">
        <f t="shared" si="9"/>
        <v>film &amp; video</v>
      </c>
    </row>
    <row r="129" spans="1:21" ht="42.75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t="s">
        <v>8309</v>
      </c>
      <c r="R129" t="s">
        <v>8312</v>
      </c>
      <c r="S129" s="13">
        <f t="shared" si="7"/>
        <v>42067.62431712963</v>
      </c>
      <c r="T129">
        <f t="shared" si="8"/>
        <v>2015</v>
      </c>
      <c r="U129" t="str">
        <f t="shared" si="9"/>
        <v>film &amp; video</v>
      </c>
    </row>
    <row r="130" spans="1:21" ht="28.5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0">
        <f t="shared" si="6"/>
        <v>311.17</v>
      </c>
      <c r="Q130" t="s">
        <v>8309</v>
      </c>
      <c r="R130" t="s">
        <v>8312</v>
      </c>
      <c r="S130" s="13">
        <f t="shared" si="7"/>
        <v>42628.22792824074</v>
      </c>
      <c r="T130">
        <f t="shared" si="8"/>
        <v>2016</v>
      </c>
      <c r="U130" t="str">
        <f t="shared" si="9"/>
        <v>film &amp; video</v>
      </c>
    </row>
    <row r="131" spans="1:21" ht="42.75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0" t="e">
        <f t="shared" ref="P131:P194" si="11">ROUND(E131/L131,2)</f>
        <v>#DIV/0!</v>
      </c>
      <c r="Q131" t="s">
        <v>8309</v>
      </c>
      <c r="R131" t="s">
        <v>8312</v>
      </c>
      <c r="S131" s="13">
        <f t="shared" ref="S131:S194" si="12">(((J131/60)/60)/24)+DATE(1970,1,1)</f>
        <v>41882.937303240738</v>
      </c>
      <c r="T131">
        <f t="shared" ref="T131:T194" si="13">YEAR(S131)</f>
        <v>2014</v>
      </c>
      <c r="U131" t="str">
        <f t="shared" ref="U131:U194" si="14">LEFT(N131,SEARCH("/",N131)-1)</f>
        <v>film &amp; video</v>
      </c>
    </row>
    <row r="132" spans="1:21" ht="42.75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 t="e">
        <f t="shared" si="11"/>
        <v>#DIV/0!</v>
      </c>
      <c r="Q132" t="s">
        <v>8309</v>
      </c>
      <c r="R132" t="s">
        <v>8312</v>
      </c>
      <c r="S132" s="13">
        <f t="shared" si="12"/>
        <v>41778.915416666663</v>
      </c>
      <c r="T132">
        <f t="shared" si="13"/>
        <v>2014</v>
      </c>
      <c r="U132" t="str">
        <f t="shared" si="14"/>
        <v>film &amp; video</v>
      </c>
    </row>
    <row r="133" spans="1:2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 t="e">
        <f t="shared" si="11"/>
        <v>#DIV/0!</v>
      </c>
      <c r="Q133" t="s">
        <v>8309</v>
      </c>
      <c r="R133" t="s">
        <v>8312</v>
      </c>
      <c r="S133" s="13">
        <f t="shared" si="12"/>
        <v>42541.837511574078</v>
      </c>
      <c r="T133">
        <f t="shared" si="13"/>
        <v>2016</v>
      </c>
      <c r="U133" t="str">
        <f t="shared" si="14"/>
        <v>film &amp; video</v>
      </c>
    </row>
    <row r="134" spans="1:21" ht="42.75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t="s">
        <v>8309</v>
      </c>
      <c r="R134" t="s">
        <v>8312</v>
      </c>
      <c r="S134" s="13">
        <f t="shared" si="12"/>
        <v>41905.812581018516</v>
      </c>
      <c r="T134">
        <f t="shared" si="13"/>
        <v>2014</v>
      </c>
      <c r="U134" t="str">
        <f t="shared" si="14"/>
        <v>film &amp; video</v>
      </c>
    </row>
    <row r="135" spans="1:21" ht="28.5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 t="e">
        <f t="shared" si="11"/>
        <v>#DIV/0!</v>
      </c>
      <c r="Q135" t="s">
        <v>8309</v>
      </c>
      <c r="R135" t="s">
        <v>8312</v>
      </c>
      <c r="S135" s="13">
        <f t="shared" si="12"/>
        <v>42491.80768518518</v>
      </c>
      <c r="T135">
        <f t="shared" si="13"/>
        <v>2016</v>
      </c>
      <c r="U135" t="str">
        <f t="shared" si="14"/>
        <v>film &amp; video</v>
      </c>
    </row>
    <row r="136" spans="1:21" ht="28.5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 t="e">
        <f t="shared" si="11"/>
        <v>#DIV/0!</v>
      </c>
      <c r="Q136" t="s">
        <v>8309</v>
      </c>
      <c r="R136" t="s">
        <v>8312</v>
      </c>
      <c r="S136" s="13">
        <f t="shared" si="12"/>
        <v>42221.909930555557</v>
      </c>
      <c r="T136">
        <f t="shared" si="13"/>
        <v>2015</v>
      </c>
      <c r="U136" t="str">
        <f t="shared" si="14"/>
        <v>film &amp; video</v>
      </c>
    </row>
    <row r="137" spans="1:21" ht="42.75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t="s">
        <v>8309</v>
      </c>
      <c r="R137" t="s">
        <v>8312</v>
      </c>
      <c r="S137" s="13">
        <f t="shared" si="12"/>
        <v>41788.381909722222</v>
      </c>
      <c r="T137">
        <f t="shared" si="13"/>
        <v>2014</v>
      </c>
      <c r="U137" t="str">
        <f t="shared" si="14"/>
        <v>film &amp; video</v>
      </c>
    </row>
    <row r="138" spans="1:21" ht="42.75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 t="e">
        <f t="shared" si="11"/>
        <v>#DIV/0!</v>
      </c>
      <c r="Q138" t="s">
        <v>8309</v>
      </c>
      <c r="R138" t="s">
        <v>8312</v>
      </c>
      <c r="S138" s="13">
        <f t="shared" si="12"/>
        <v>42096.410115740742</v>
      </c>
      <c r="T138">
        <f t="shared" si="13"/>
        <v>2015</v>
      </c>
      <c r="U138" t="str">
        <f t="shared" si="14"/>
        <v>film &amp; video</v>
      </c>
    </row>
    <row r="139" spans="1:21" ht="42.75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 t="e">
        <f t="shared" si="11"/>
        <v>#DIV/0!</v>
      </c>
      <c r="Q139" t="s">
        <v>8309</v>
      </c>
      <c r="R139" t="s">
        <v>8312</v>
      </c>
      <c r="S139" s="13">
        <f t="shared" si="12"/>
        <v>42239.573993055557</v>
      </c>
      <c r="T139">
        <f t="shared" si="13"/>
        <v>2015</v>
      </c>
      <c r="U139" t="str">
        <f t="shared" si="14"/>
        <v>film &amp; video</v>
      </c>
    </row>
    <row r="140" spans="1:21" ht="42.75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t="s">
        <v>8309</v>
      </c>
      <c r="R140" t="s">
        <v>8312</v>
      </c>
      <c r="S140" s="13">
        <f t="shared" si="12"/>
        <v>42186.257418981477</v>
      </c>
      <c r="T140">
        <f t="shared" si="13"/>
        <v>2015</v>
      </c>
      <c r="U140" t="str">
        <f t="shared" si="14"/>
        <v>film &amp; video</v>
      </c>
    </row>
    <row r="141" spans="1:21" ht="28.5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t="s">
        <v>8309</v>
      </c>
      <c r="R141" t="s">
        <v>8312</v>
      </c>
      <c r="S141" s="13">
        <f t="shared" si="12"/>
        <v>42187.920972222222</v>
      </c>
      <c r="T141">
        <f t="shared" si="13"/>
        <v>2015</v>
      </c>
      <c r="U141" t="str">
        <f t="shared" si="14"/>
        <v>film &amp; video</v>
      </c>
    </row>
    <row r="142" spans="1:21" ht="42.75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 t="e">
        <f t="shared" si="11"/>
        <v>#DIV/0!</v>
      </c>
      <c r="Q142" t="s">
        <v>8309</v>
      </c>
      <c r="R142" t="s">
        <v>8312</v>
      </c>
      <c r="S142" s="13">
        <f t="shared" si="12"/>
        <v>42053.198287037041</v>
      </c>
      <c r="T142">
        <f t="shared" si="13"/>
        <v>2015</v>
      </c>
      <c r="U142" t="str">
        <f t="shared" si="14"/>
        <v>film &amp; video</v>
      </c>
    </row>
    <row r="143" spans="1:21" ht="42.75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t="s">
        <v>8309</v>
      </c>
      <c r="R143" t="s">
        <v>8312</v>
      </c>
      <c r="S143" s="13">
        <f t="shared" si="12"/>
        <v>42110.153043981481</v>
      </c>
      <c r="T143">
        <f t="shared" si="13"/>
        <v>2015</v>
      </c>
      <c r="U143" t="str">
        <f t="shared" si="14"/>
        <v>film &amp; video</v>
      </c>
    </row>
    <row r="144" spans="1:21" ht="42.75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t="s">
        <v>8309</v>
      </c>
      <c r="R144" t="s">
        <v>8312</v>
      </c>
      <c r="S144" s="13">
        <f t="shared" si="12"/>
        <v>41938.893263888887</v>
      </c>
      <c r="T144">
        <f t="shared" si="13"/>
        <v>2014</v>
      </c>
      <c r="U144" t="str">
        <f t="shared" si="14"/>
        <v>film &amp; video</v>
      </c>
    </row>
    <row r="145" spans="1:21" ht="42.75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 t="e">
        <f t="shared" si="11"/>
        <v>#DIV/0!</v>
      </c>
      <c r="Q145" t="s">
        <v>8309</v>
      </c>
      <c r="R145" t="s">
        <v>8312</v>
      </c>
      <c r="S145" s="13">
        <f t="shared" si="12"/>
        <v>42559.064143518524</v>
      </c>
      <c r="T145">
        <f t="shared" si="13"/>
        <v>2016</v>
      </c>
      <c r="U145" t="str">
        <f t="shared" si="14"/>
        <v>film &amp; video</v>
      </c>
    </row>
    <row r="146" spans="1:21" ht="42.75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t="s">
        <v>8309</v>
      </c>
      <c r="R146" t="s">
        <v>8312</v>
      </c>
      <c r="S146" s="13">
        <f t="shared" si="12"/>
        <v>42047.762407407412</v>
      </c>
      <c r="T146">
        <f t="shared" si="13"/>
        <v>2015</v>
      </c>
      <c r="U146" t="str">
        <f t="shared" si="14"/>
        <v>film &amp; video</v>
      </c>
    </row>
    <row r="147" spans="1:21" ht="42.75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t="s">
        <v>8309</v>
      </c>
      <c r="R147" t="s">
        <v>8312</v>
      </c>
      <c r="S147" s="13">
        <f t="shared" si="12"/>
        <v>42200.542268518519</v>
      </c>
      <c r="T147">
        <f t="shared" si="13"/>
        <v>2015</v>
      </c>
      <c r="U147" t="str">
        <f t="shared" si="14"/>
        <v>film &amp; video</v>
      </c>
    </row>
    <row r="148" spans="1:21" ht="42.75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t="s">
        <v>8309</v>
      </c>
      <c r="R148" t="s">
        <v>8312</v>
      </c>
      <c r="S148" s="13">
        <f t="shared" si="12"/>
        <v>42693.016180555554</v>
      </c>
      <c r="T148">
        <f t="shared" si="13"/>
        <v>2016</v>
      </c>
      <c r="U148" t="str">
        <f t="shared" si="14"/>
        <v>film &amp; video</v>
      </c>
    </row>
    <row r="149" spans="1:21" ht="28.5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 t="e">
        <f t="shared" si="11"/>
        <v>#DIV/0!</v>
      </c>
      <c r="Q149" t="s">
        <v>8309</v>
      </c>
      <c r="R149" t="s">
        <v>8312</v>
      </c>
      <c r="S149" s="13">
        <f t="shared" si="12"/>
        <v>41969.767824074079</v>
      </c>
      <c r="T149">
        <f t="shared" si="13"/>
        <v>2014</v>
      </c>
      <c r="U149" t="str">
        <f t="shared" si="14"/>
        <v>film &amp; video</v>
      </c>
    </row>
    <row r="150" spans="1:21" ht="42.75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t="s">
        <v>8309</v>
      </c>
      <c r="R150" t="s">
        <v>8312</v>
      </c>
      <c r="S150" s="13">
        <f t="shared" si="12"/>
        <v>42397.281666666662</v>
      </c>
      <c r="T150">
        <f t="shared" si="13"/>
        <v>2016</v>
      </c>
      <c r="U150" t="str">
        <f t="shared" si="14"/>
        <v>film &amp; video</v>
      </c>
    </row>
    <row r="151" spans="1:21" ht="42.75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t="s">
        <v>8309</v>
      </c>
      <c r="R151" t="s">
        <v>8312</v>
      </c>
      <c r="S151" s="13">
        <f t="shared" si="12"/>
        <v>41968.172106481477</v>
      </c>
      <c r="T151">
        <f t="shared" si="13"/>
        <v>2014</v>
      </c>
      <c r="U151" t="str">
        <f t="shared" si="14"/>
        <v>film &amp; video</v>
      </c>
    </row>
    <row r="152" spans="1:21" ht="42.75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t="s">
        <v>8309</v>
      </c>
      <c r="R152" t="s">
        <v>8312</v>
      </c>
      <c r="S152" s="13">
        <f t="shared" si="12"/>
        <v>42090.161828703705</v>
      </c>
      <c r="T152">
        <f t="shared" si="13"/>
        <v>2015</v>
      </c>
      <c r="U152" t="str">
        <f t="shared" si="14"/>
        <v>film &amp; video</v>
      </c>
    </row>
    <row r="153" spans="1:21" ht="42.75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t="s">
        <v>8309</v>
      </c>
      <c r="R153" t="s">
        <v>8312</v>
      </c>
      <c r="S153" s="13">
        <f t="shared" si="12"/>
        <v>42113.550821759258</v>
      </c>
      <c r="T153">
        <f t="shared" si="13"/>
        <v>2015</v>
      </c>
      <c r="U153" t="str">
        <f t="shared" si="14"/>
        <v>film &amp; video</v>
      </c>
    </row>
    <row r="154" spans="1:21" ht="28.5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t="s">
        <v>8309</v>
      </c>
      <c r="R154" t="s">
        <v>8312</v>
      </c>
      <c r="S154" s="13">
        <f t="shared" si="12"/>
        <v>41875.077546296299</v>
      </c>
      <c r="T154">
        <f t="shared" si="13"/>
        <v>2014</v>
      </c>
      <c r="U154" t="str">
        <f t="shared" si="14"/>
        <v>film &amp; video</v>
      </c>
    </row>
    <row r="155" spans="1:21" ht="42.75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t="s">
        <v>8309</v>
      </c>
      <c r="R155" t="s">
        <v>8312</v>
      </c>
      <c r="S155" s="13">
        <f t="shared" si="12"/>
        <v>41933.586157407408</v>
      </c>
      <c r="T155">
        <f t="shared" si="13"/>
        <v>2014</v>
      </c>
      <c r="U155" t="str">
        <f t="shared" si="14"/>
        <v>film &amp; video</v>
      </c>
    </row>
    <row r="156" spans="1:21" ht="28.5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t="s">
        <v>8309</v>
      </c>
      <c r="R156" t="s">
        <v>8312</v>
      </c>
      <c r="S156" s="13">
        <f t="shared" si="12"/>
        <v>42115.547395833331</v>
      </c>
      <c r="T156">
        <f t="shared" si="13"/>
        <v>2015</v>
      </c>
      <c r="U156" t="str">
        <f t="shared" si="14"/>
        <v>film &amp; video</v>
      </c>
    </row>
    <row r="157" spans="1:21" ht="57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t="s">
        <v>8309</v>
      </c>
      <c r="R157" t="s">
        <v>8312</v>
      </c>
      <c r="S157" s="13">
        <f t="shared" si="12"/>
        <v>42168.559432870374</v>
      </c>
      <c r="T157">
        <f t="shared" si="13"/>
        <v>2015</v>
      </c>
      <c r="U157" t="str">
        <f t="shared" si="14"/>
        <v>film &amp; video</v>
      </c>
    </row>
    <row r="158" spans="1:21" ht="42.75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t="s">
        <v>8309</v>
      </c>
      <c r="R158" t="s">
        <v>8312</v>
      </c>
      <c r="S158" s="13">
        <f t="shared" si="12"/>
        <v>41794.124953703707</v>
      </c>
      <c r="T158">
        <f t="shared" si="13"/>
        <v>2014</v>
      </c>
      <c r="U158" t="str">
        <f t="shared" si="14"/>
        <v>film &amp; video</v>
      </c>
    </row>
    <row r="159" spans="1:21" ht="42.75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t="s">
        <v>8309</v>
      </c>
      <c r="R159" t="s">
        <v>8312</v>
      </c>
      <c r="S159" s="13">
        <f t="shared" si="12"/>
        <v>42396.911712962959</v>
      </c>
      <c r="T159">
        <f t="shared" si="13"/>
        <v>2016</v>
      </c>
      <c r="U159" t="str">
        <f t="shared" si="14"/>
        <v>film &amp; video</v>
      </c>
    </row>
    <row r="160" spans="1:21" ht="42.75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 t="e">
        <f t="shared" si="11"/>
        <v>#DIV/0!</v>
      </c>
      <c r="Q160" t="s">
        <v>8309</v>
      </c>
      <c r="R160" t="s">
        <v>8312</v>
      </c>
      <c r="S160" s="13">
        <f t="shared" si="12"/>
        <v>41904.07671296296</v>
      </c>
      <c r="T160">
        <f t="shared" si="13"/>
        <v>2014</v>
      </c>
      <c r="U160" t="str">
        <f t="shared" si="14"/>
        <v>film &amp; video</v>
      </c>
    </row>
    <row r="161" spans="1:21" ht="42.75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t="s">
        <v>8309</v>
      </c>
      <c r="R161" t="s">
        <v>8312</v>
      </c>
      <c r="S161" s="13">
        <f t="shared" si="12"/>
        <v>42514.434548611112</v>
      </c>
      <c r="T161">
        <f t="shared" si="13"/>
        <v>2016</v>
      </c>
      <c r="U161" t="str">
        <f t="shared" si="14"/>
        <v>film &amp; video</v>
      </c>
    </row>
    <row r="162" spans="1:21" ht="42.75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 t="e">
        <f t="shared" si="11"/>
        <v>#DIV/0!</v>
      </c>
      <c r="Q162" t="s">
        <v>8309</v>
      </c>
      <c r="R162" t="s">
        <v>8313</v>
      </c>
      <c r="S162" s="13">
        <f t="shared" si="12"/>
        <v>42171.913090277783</v>
      </c>
      <c r="T162">
        <f t="shared" si="13"/>
        <v>2015</v>
      </c>
      <c r="U162" t="str">
        <f t="shared" si="14"/>
        <v>film &amp; video</v>
      </c>
    </row>
    <row r="163" spans="1:21" ht="42.75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t="s">
        <v>8309</v>
      </c>
      <c r="R163" t="s">
        <v>8313</v>
      </c>
      <c r="S163" s="13">
        <f t="shared" si="12"/>
        <v>41792.687442129631</v>
      </c>
      <c r="T163">
        <f t="shared" si="13"/>
        <v>2014</v>
      </c>
      <c r="U163" t="str">
        <f t="shared" si="14"/>
        <v>film &amp; video</v>
      </c>
    </row>
    <row r="164" spans="1:21" ht="42.75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t="s">
        <v>8309</v>
      </c>
      <c r="R164" t="s">
        <v>8313</v>
      </c>
      <c r="S164" s="13">
        <f t="shared" si="12"/>
        <v>41835.126805555556</v>
      </c>
      <c r="T164">
        <f t="shared" si="13"/>
        <v>2014</v>
      </c>
      <c r="U164" t="str">
        <f t="shared" si="14"/>
        <v>film &amp; video</v>
      </c>
    </row>
    <row r="165" spans="1:21" ht="57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 t="e">
        <f t="shared" si="11"/>
        <v>#DIV/0!</v>
      </c>
      <c r="Q165" t="s">
        <v>8309</v>
      </c>
      <c r="R165" t="s">
        <v>8313</v>
      </c>
      <c r="S165" s="13">
        <f t="shared" si="12"/>
        <v>42243.961273148147</v>
      </c>
      <c r="T165">
        <f t="shared" si="13"/>
        <v>2015</v>
      </c>
      <c r="U165" t="str">
        <f t="shared" si="14"/>
        <v>film &amp; video</v>
      </c>
    </row>
    <row r="166" spans="1:21" ht="42.75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t="s">
        <v>8309</v>
      </c>
      <c r="R166" t="s">
        <v>8313</v>
      </c>
      <c r="S166" s="13">
        <f t="shared" si="12"/>
        <v>41841.762743055559</v>
      </c>
      <c r="T166">
        <f t="shared" si="13"/>
        <v>2014</v>
      </c>
      <c r="U166" t="str">
        <f t="shared" si="14"/>
        <v>film &amp; video</v>
      </c>
    </row>
    <row r="167" spans="1:21" ht="28.5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 t="e">
        <f t="shared" si="11"/>
        <v>#DIV/0!</v>
      </c>
      <c r="Q167" t="s">
        <v>8309</v>
      </c>
      <c r="R167" t="s">
        <v>8313</v>
      </c>
      <c r="S167" s="13">
        <f t="shared" si="12"/>
        <v>42351.658842592587</v>
      </c>
      <c r="T167">
        <f t="shared" si="13"/>
        <v>2015</v>
      </c>
      <c r="U167" t="str">
        <f t="shared" si="14"/>
        <v>film &amp; video</v>
      </c>
    </row>
    <row r="168" spans="1:21" ht="42.75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t="s">
        <v>8309</v>
      </c>
      <c r="R168" t="s">
        <v>8313</v>
      </c>
      <c r="S168" s="13">
        <f t="shared" si="12"/>
        <v>42721.075949074075</v>
      </c>
      <c r="T168">
        <f t="shared" si="13"/>
        <v>2016</v>
      </c>
      <c r="U168" t="str">
        <f t="shared" si="14"/>
        <v>film &amp; video</v>
      </c>
    </row>
    <row r="169" spans="1:21" ht="42.75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t="s">
        <v>8309</v>
      </c>
      <c r="R169" t="s">
        <v>8313</v>
      </c>
      <c r="S169" s="13">
        <f t="shared" si="12"/>
        <v>42160.927488425921</v>
      </c>
      <c r="T169">
        <f t="shared" si="13"/>
        <v>2015</v>
      </c>
      <c r="U169" t="str">
        <f t="shared" si="14"/>
        <v>film &amp; video</v>
      </c>
    </row>
    <row r="170" spans="1:21" ht="42.75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t="s">
        <v>8309</v>
      </c>
      <c r="R170" t="s">
        <v>8313</v>
      </c>
      <c r="S170" s="13">
        <f t="shared" si="12"/>
        <v>42052.83530092593</v>
      </c>
      <c r="T170">
        <f t="shared" si="13"/>
        <v>2015</v>
      </c>
      <c r="U170" t="str">
        <f t="shared" si="14"/>
        <v>film &amp; video</v>
      </c>
    </row>
    <row r="171" spans="1:21" ht="42.75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t="s">
        <v>8309</v>
      </c>
      <c r="R171" t="s">
        <v>8313</v>
      </c>
      <c r="S171" s="13">
        <f t="shared" si="12"/>
        <v>41900.505312499998</v>
      </c>
      <c r="T171">
        <f t="shared" si="13"/>
        <v>2014</v>
      </c>
      <c r="U171" t="str">
        <f t="shared" si="14"/>
        <v>film &amp; video</v>
      </c>
    </row>
    <row r="172" spans="1:21" ht="42.75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t="s">
        <v>8309</v>
      </c>
      <c r="R172" t="s">
        <v>8313</v>
      </c>
      <c r="S172" s="13">
        <f t="shared" si="12"/>
        <v>42216.977812500001</v>
      </c>
      <c r="T172">
        <f t="shared" si="13"/>
        <v>2015</v>
      </c>
      <c r="U172" t="str">
        <f t="shared" si="14"/>
        <v>film &amp; video</v>
      </c>
    </row>
    <row r="173" spans="1:21" ht="42.75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t="s">
        <v>8309</v>
      </c>
      <c r="R173" t="s">
        <v>8313</v>
      </c>
      <c r="S173" s="13">
        <f t="shared" si="12"/>
        <v>42534.180717592593</v>
      </c>
      <c r="T173">
        <f t="shared" si="13"/>
        <v>2016</v>
      </c>
      <c r="U173" t="str">
        <f t="shared" si="14"/>
        <v>film &amp; video</v>
      </c>
    </row>
    <row r="174" spans="1:21" ht="42.75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 t="e">
        <f t="shared" si="11"/>
        <v>#DIV/0!</v>
      </c>
      <c r="Q174" t="s">
        <v>8309</v>
      </c>
      <c r="R174" t="s">
        <v>8313</v>
      </c>
      <c r="S174" s="13">
        <f t="shared" si="12"/>
        <v>42047.394942129627</v>
      </c>
      <c r="T174">
        <f t="shared" si="13"/>
        <v>2015</v>
      </c>
      <c r="U174" t="str">
        <f t="shared" si="14"/>
        <v>film &amp; video</v>
      </c>
    </row>
    <row r="175" spans="1:21" ht="42.75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 t="e">
        <f t="shared" si="11"/>
        <v>#DIV/0!</v>
      </c>
      <c r="Q175" t="s">
        <v>8309</v>
      </c>
      <c r="R175" t="s">
        <v>8313</v>
      </c>
      <c r="S175" s="13">
        <f t="shared" si="12"/>
        <v>42033.573009259257</v>
      </c>
      <c r="T175">
        <f t="shared" si="13"/>
        <v>2015</v>
      </c>
      <c r="U175" t="str">
        <f t="shared" si="14"/>
        <v>film &amp; video</v>
      </c>
    </row>
    <row r="176" spans="1:21" ht="42.75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 t="e">
        <f t="shared" si="11"/>
        <v>#DIV/0!</v>
      </c>
      <c r="Q176" t="s">
        <v>8309</v>
      </c>
      <c r="R176" t="s">
        <v>8313</v>
      </c>
      <c r="S176" s="13">
        <f t="shared" si="12"/>
        <v>42072.758981481486</v>
      </c>
      <c r="T176">
        <f t="shared" si="13"/>
        <v>2015</v>
      </c>
      <c r="U176" t="str">
        <f t="shared" si="14"/>
        <v>film &amp; video</v>
      </c>
    </row>
    <row r="177" spans="1:21" ht="42.75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t="s">
        <v>8309</v>
      </c>
      <c r="R177" t="s">
        <v>8313</v>
      </c>
      <c r="S177" s="13">
        <f t="shared" si="12"/>
        <v>41855.777905092589</v>
      </c>
      <c r="T177">
        <f t="shared" si="13"/>
        <v>2014</v>
      </c>
      <c r="U177" t="str">
        <f t="shared" si="14"/>
        <v>film &amp; video</v>
      </c>
    </row>
    <row r="178" spans="1:21" ht="42.75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 t="e">
        <f t="shared" si="11"/>
        <v>#DIV/0!</v>
      </c>
      <c r="Q178" t="s">
        <v>8309</v>
      </c>
      <c r="R178" t="s">
        <v>8313</v>
      </c>
      <c r="S178" s="13">
        <f t="shared" si="12"/>
        <v>42191.824062500003</v>
      </c>
      <c r="T178">
        <f t="shared" si="13"/>
        <v>2015</v>
      </c>
      <c r="U178" t="str">
        <f t="shared" si="14"/>
        <v>film &amp; video</v>
      </c>
    </row>
    <row r="179" spans="1:21" ht="28.5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t="s">
        <v>8309</v>
      </c>
      <c r="R179" t="s">
        <v>8313</v>
      </c>
      <c r="S179" s="13">
        <f t="shared" si="12"/>
        <v>42070.047754629632</v>
      </c>
      <c r="T179">
        <f t="shared" si="13"/>
        <v>2015</v>
      </c>
      <c r="U179" t="str">
        <f t="shared" si="14"/>
        <v>film &amp; video</v>
      </c>
    </row>
    <row r="180" spans="1:21" ht="28.5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 t="e">
        <f t="shared" si="11"/>
        <v>#DIV/0!</v>
      </c>
      <c r="Q180" t="s">
        <v>8309</v>
      </c>
      <c r="R180" t="s">
        <v>8313</v>
      </c>
      <c r="S180" s="13">
        <f t="shared" si="12"/>
        <v>42304.955381944441</v>
      </c>
      <c r="T180">
        <f t="shared" si="13"/>
        <v>2015</v>
      </c>
      <c r="U180" t="str">
        <f t="shared" si="14"/>
        <v>film &amp; video</v>
      </c>
    </row>
    <row r="181" spans="1:21" ht="28.5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t="s">
        <v>8309</v>
      </c>
      <c r="R181" t="s">
        <v>8313</v>
      </c>
      <c r="S181" s="13">
        <f t="shared" si="12"/>
        <v>42403.080497685187</v>
      </c>
      <c r="T181">
        <f t="shared" si="13"/>
        <v>2016</v>
      </c>
      <c r="U181" t="str">
        <f t="shared" si="14"/>
        <v>film &amp; video</v>
      </c>
    </row>
    <row r="182" spans="1:21" ht="42.75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t="s">
        <v>8309</v>
      </c>
      <c r="R182" t="s">
        <v>8313</v>
      </c>
      <c r="S182" s="13">
        <f t="shared" si="12"/>
        <v>42067.991238425922</v>
      </c>
      <c r="T182">
        <f t="shared" si="13"/>
        <v>2015</v>
      </c>
      <c r="U182" t="str">
        <f t="shared" si="14"/>
        <v>film &amp; video</v>
      </c>
    </row>
    <row r="183" spans="1:21" ht="42.75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t="s">
        <v>8309</v>
      </c>
      <c r="R183" t="s">
        <v>8313</v>
      </c>
      <c r="S183" s="13">
        <f t="shared" si="12"/>
        <v>42147.741840277777</v>
      </c>
      <c r="T183">
        <f t="shared" si="13"/>
        <v>2015</v>
      </c>
      <c r="U183" t="str">
        <f t="shared" si="14"/>
        <v>film &amp; video</v>
      </c>
    </row>
    <row r="184" spans="1:21" ht="42.75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 t="e">
        <f t="shared" si="11"/>
        <v>#DIV/0!</v>
      </c>
      <c r="Q184" t="s">
        <v>8309</v>
      </c>
      <c r="R184" t="s">
        <v>8313</v>
      </c>
      <c r="S184" s="13">
        <f t="shared" si="12"/>
        <v>42712.011944444443</v>
      </c>
      <c r="T184">
        <f t="shared" si="13"/>
        <v>2016</v>
      </c>
      <c r="U184" t="str">
        <f t="shared" si="14"/>
        <v>film &amp; video</v>
      </c>
    </row>
    <row r="185" spans="1:2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t="s">
        <v>8309</v>
      </c>
      <c r="R185" t="s">
        <v>8313</v>
      </c>
      <c r="S185" s="13">
        <f t="shared" si="12"/>
        <v>41939.810300925928</v>
      </c>
      <c r="T185">
        <f t="shared" si="13"/>
        <v>2014</v>
      </c>
      <c r="U185" t="str">
        <f t="shared" si="14"/>
        <v>film &amp; video</v>
      </c>
    </row>
    <row r="186" spans="1:21" ht="42.75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t="s">
        <v>8309</v>
      </c>
      <c r="R186" t="s">
        <v>8313</v>
      </c>
      <c r="S186" s="13">
        <f t="shared" si="12"/>
        <v>41825.791226851856</v>
      </c>
      <c r="T186">
        <f t="shared" si="13"/>
        <v>2014</v>
      </c>
      <c r="U186" t="str">
        <f t="shared" si="14"/>
        <v>film &amp; video</v>
      </c>
    </row>
    <row r="187" spans="1:2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t="s">
        <v>8309</v>
      </c>
      <c r="R187" t="s">
        <v>8313</v>
      </c>
      <c r="S187" s="13">
        <f t="shared" si="12"/>
        <v>42570.91133101852</v>
      </c>
      <c r="T187">
        <f t="shared" si="13"/>
        <v>2016</v>
      </c>
      <c r="U187" t="str">
        <f t="shared" si="14"/>
        <v>film &amp; video</v>
      </c>
    </row>
    <row r="188" spans="1:21" ht="42.75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 t="e">
        <f t="shared" si="11"/>
        <v>#DIV/0!</v>
      </c>
      <c r="Q188" t="s">
        <v>8309</v>
      </c>
      <c r="R188" t="s">
        <v>8313</v>
      </c>
      <c r="S188" s="13">
        <f t="shared" si="12"/>
        <v>42767.812893518523</v>
      </c>
      <c r="T188">
        <f t="shared" si="13"/>
        <v>2017</v>
      </c>
      <c r="U188" t="str">
        <f t="shared" si="14"/>
        <v>film &amp; video</v>
      </c>
    </row>
    <row r="189" spans="1:21" ht="28.5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t="s">
        <v>8309</v>
      </c>
      <c r="R189" t="s">
        <v>8313</v>
      </c>
      <c r="S189" s="13">
        <f t="shared" si="12"/>
        <v>42182.234456018516</v>
      </c>
      <c r="T189">
        <f t="shared" si="13"/>
        <v>2015</v>
      </c>
      <c r="U189" t="str">
        <f t="shared" si="14"/>
        <v>film &amp; video</v>
      </c>
    </row>
    <row r="190" spans="1:21" ht="42.75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 t="e">
        <f t="shared" si="11"/>
        <v>#DIV/0!</v>
      </c>
      <c r="Q190" t="s">
        <v>8309</v>
      </c>
      <c r="R190" t="s">
        <v>8313</v>
      </c>
      <c r="S190" s="13">
        <f t="shared" si="12"/>
        <v>41857.18304398148</v>
      </c>
      <c r="T190">
        <f t="shared" si="13"/>
        <v>2014</v>
      </c>
      <c r="U190" t="str">
        <f t="shared" si="14"/>
        <v>film &amp; video</v>
      </c>
    </row>
    <row r="191" spans="1:21" ht="42.75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t="s">
        <v>8309</v>
      </c>
      <c r="R191" t="s">
        <v>8313</v>
      </c>
      <c r="S191" s="13">
        <f t="shared" si="12"/>
        <v>42556.690706018519</v>
      </c>
      <c r="T191">
        <f t="shared" si="13"/>
        <v>2016</v>
      </c>
      <c r="U191" t="str">
        <f t="shared" si="14"/>
        <v>film &amp; video</v>
      </c>
    </row>
    <row r="192" spans="1:2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t="s">
        <v>8309</v>
      </c>
      <c r="R192" t="s">
        <v>8313</v>
      </c>
      <c r="S192" s="13">
        <f t="shared" si="12"/>
        <v>42527.650995370372</v>
      </c>
      <c r="T192">
        <f t="shared" si="13"/>
        <v>2016</v>
      </c>
      <c r="U192" t="str">
        <f t="shared" si="14"/>
        <v>film &amp; video</v>
      </c>
    </row>
    <row r="193" spans="1:21" ht="42.75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t="s">
        <v>8309</v>
      </c>
      <c r="R193" t="s">
        <v>8313</v>
      </c>
      <c r="S193" s="13">
        <f t="shared" si="12"/>
        <v>42239.441412037035</v>
      </c>
      <c r="T193">
        <f t="shared" si="13"/>
        <v>2015</v>
      </c>
      <c r="U193" t="str">
        <f t="shared" si="14"/>
        <v>film &amp; video</v>
      </c>
    </row>
    <row r="194" spans="1:21" ht="42.75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0">
        <f t="shared" si="11"/>
        <v>5.67</v>
      </c>
      <c r="Q194" t="s">
        <v>8309</v>
      </c>
      <c r="R194" t="s">
        <v>8313</v>
      </c>
      <c r="S194" s="13">
        <f t="shared" si="12"/>
        <v>41899.792037037041</v>
      </c>
      <c r="T194">
        <f t="shared" si="13"/>
        <v>2014</v>
      </c>
      <c r="U194" t="str">
        <f t="shared" si="14"/>
        <v>film &amp; video</v>
      </c>
    </row>
    <row r="195" spans="1:21" ht="42.75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0" t="e">
        <f t="shared" ref="P195:P258" si="16">ROUND(E195/L195,2)</f>
        <v>#DIV/0!</v>
      </c>
      <c r="Q195" t="s">
        <v>8309</v>
      </c>
      <c r="R195" t="s">
        <v>8313</v>
      </c>
      <c r="S195" s="13">
        <f t="shared" ref="S195:S258" si="17">(((J195/60)/60)/24)+DATE(1970,1,1)</f>
        <v>41911.934791666667</v>
      </c>
      <c r="T195">
        <f t="shared" ref="T195:T258" si="18">YEAR(S195)</f>
        <v>2014</v>
      </c>
      <c r="U195" t="str">
        <f t="shared" ref="U195:U258" si="19">LEFT(N195,SEARCH("/",N195)-1)</f>
        <v>film &amp; video</v>
      </c>
    </row>
    <row r="196" spans="1:21" ht="42.75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t="s">
        <v>8309</v>
      </c>
      <c r="R196" t="s">
        <v>8313</v>
      </c>
      <c r="S196" s="13">
        <f t="shared" si="17"/>
        <v>42375.996886574074</v>
      </c>
      <c r="T196">
        <f t="shared" si="18"/>
        <v>2016</v>
      </c>
      <c r="U196" t="str">
        <f t="shared" si="19"/>
        <v>film &amp; video</v>
      </c>
    </row>
    <row r="197" spans="1:21" ht="42.75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 t="e">
        <f t="shared" si="16"/>
        <v>#DIV/0!</v>
      </c>
      <c r="Q197" t="s">
        <v>8309</v>
      </c>
      <c r="R197" t="s">
        <v>8313</v>
      </c>
      <c r="S197" s="13">
        <f t="shared" si="17"/>
        <v>42135.67050925926</v>
      </c>
      <c r="T197">
        <f t="shared" si="18"/>
        <v>2015</v>
      </c>
      <c r="U197" t="str">
        <f t="shared" si="19"/>
        <v>film &amp; video</v>
      </c>
    </row>
    <row r="198" spans="1:21" ht="42.75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t="s">
        <v>8309</v>
      </c>
      <c r="R198" t="s">
        <v>8313</v>
      </c>
      <c r="S198" s="13">
        <f t="shared" si="17"/>
        <v>42259.542800925927</v>
      </c>
      <c r="T198">
        <f t="shared" si="18"/>
        <v>2015</v>
      </c>
      <c r="U198" t="str">
        <f t="shared" si="19"/>
        <v>film &amp; video</v>
      </c>
    </row>
    <row r="199" spans="1:21" ht="42.75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t="s">
        <v>8309</v>
      </c>
      <c r="R199" t="s">
        <v>8313</v>
      </c>
      <c r="S199" s="13">
        <f t="shared" si="17"/>
        <v>42741.848379629635</v>
      </c>
      <c r="T199">
        <f t="shared" si="18"/>
        <v>2017</v>
      </c>
      <c r="U199" t="str">
        <f t="shared" si="19"/>
        <v>film &amp; video</v>
      </c>
    </row>
    <row r="200" spans="1:21" ht="42.75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t="s">
        <v>8309</v>
      </c>
      <c r="R200" t="s">
        <v>8313</v>
      </c>
      <c r="S200" s="13">
        <f t="shared" si="17"/>
        <v>41887.383356481485</v>
      </c>
      <c r="T200">
        <f t="shared" si="18"/>
        <v>2014</v>
      </c>
      <c r="U200" t="str">
        <f t="shared" si="19"/>
        <v>film &amp; video</v>
      </c>
    </row>
    <row r="201" spans="1:21" ht="42.75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 t="e">
        <f t="shared" si="16"/>
        <v>#DIV/0!</v>
      </c>
      <c r="Q201" t="s">
        <v>8309</v>
      </c>
      <c r="R201" t="s">
        <v>8313</v>
      </c>
      <c r="S201" s="13">
        <f t="shared" si="17"/>
        <v>42584.123865740738</v>
      </c>
      <c r="T201">
        <f t="shared" si="18"/>
        <v>2016</v>
      </c>
      <c r="U201" t="str">
        <f t="shared" si="19"/>
        <v>film &amp; video</v>
      </c>
    </row>
    <row r="202" spans="1:21" ht="28.5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t="s">
        <v>8309</v>
      </c>
      <c r="R202" t="s">
        <v>8313</v>
      </c>
      <c r="S202" s="13">
        <f t="shared" si="17"/>
        <v>41867.083368055559</v>
      </c>
      <c r="T202">
        <f t="shared" si="18"/>
        <v>2014</v>
      </c>
      <c r="U202" t="str">
        <f t="shared" si="19"/>
        <v>film &amp; video</v>
      </c>
    </row>
    <row r="203" spans="1:21" ht="42.75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t="s">
        <v>8309</v>
      </c>
      <c r="R203" t="s">
        <v>8313</v>
      </c>
      <c r="S203" s="13">
        <f t="shared" si="17"/>
        <v>42023.818622685183</v>
      </c>
      <c r="T203">
        <f t="shared" si="18"/>
        <v>2015</v>
      </c>
      <c r="U203" t="str">
        <f t="shared" si="19"/>
        <v>film &amp; video</v>
      </c>
    </row>
    <row r="204" spans="1:2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 t="e">
        <f t="shared" si="16"/>
        <v>#DIV/0!</v>
      </c>
      <c r="Q204" t="s">
        <v>8309</v>
      </c>
      <c r="R204" t="s">
        <v>8313</v>
      </c>
      <c r="S204" s="13">
        <f t="shared" si="17"/>
        <v>42255.927824074075</v>
      </c>
      <c r="T204">
        <f t="shared" si="18"/>
        <v>2015</v>
      </c>
      <c r="U204" t="str">
        <f t="shared" si="19"/>
        <v>film &amp; video</v>
      </c>
    </row>
    <row r="205" spans="1:21" ht="42.75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t="s">
        <v>8309</v>
      </c>
      <c r="R205" t="s">
        <v>8313</v>
      </c>
      <c r="S205" s="13">
        <f t="shared" si="17"/>
        <v>41973.847962962958</v>
      </c>
      <c r="T205">
        <f t="shared" si="18"/>
        <v>2014</v>
      </c>
      <c r="U205" t="str">
        <f t="shared" si="19"/>
        <v>film &amp; video</v>
      </c>
    </row>
    <row r="206" spans="1:21" ht="42.75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t="s">
        <v>8309</v>
      </c>
      <c r="R206" t="s">
        <v>8313</v>
      </c>
      <c r="S206" s="13">
        <f t="shared" si="17"/>
        <v>42556.583368055552</v>
      </c>
      <c r="T206">
        <f t="shared" si="18"/>
        <v>2016</v>
      </c>
      <c r="U206" t="str">
        <f t="shared" si="19"/>
        <v>film &amp; video</v>
      </c>
    </row>
    <row r="207" spans="1:21" ht="42.75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t="s">
        <v>8309</v>
      </c>
      <c r="R207" t="s">
        <v>8313</v>
      </c>
      <c r="S207" s="13">
        <f t="shared" si="17"/>
        <v>42248.632199074069</v>
      </c>
      <c r="T207">
        <f t="shared" si="18"/>
        <v>2015</v>
      </c>
      <c r="U207" t="str">
        <f t="shared" si="19"/>
        <v>film &amp; video</v>
      </c>
    </row>
    <row r="208" spans="1:21" ht="42.75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 t="e">
        <f t="shared" si="16"/>
        <v>#DIV/0!</v>
      </c>
      <c r="Q208" t="s">
        <v>8309</v>
      </c>
      <c r="R208" t="s">
        <v>8313</v>
      </c>
      <c r="S208" s="13">
        <f t="shared" si="17"/>
        <v>42567.004432870366</v>
      </c>
      <c r="T208">
        <f t="shared" si="18"/>
        <v>2016</v>
      </c>
      <c r="U208" t="str">
        <f t="shared" si="19"/>
        <v>film &amp; video</v>
      </c>
    </row>
    <row r="209" spans="1:21" ht="42.75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t="s">
        <v>8309</v>
      </c>
      <c r="R209" t="s">
        <v>8313</v>
      </c>
      <c r="S209" s="13">
        <f t="shared" si="17"/>
        <v>41978.197199074071</v>
      </c>
      <c r="T209">
        <f t="shared" si="18"/>
        <v>2014</v>
      </c>
      <c r="U209" t="str">
        <f t="shared" si="19"/>
        <v>film &amp; video</v>
      </c>
    </row>
    <row r="210" spans="1:21" ht="42.75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 t="e">
        <f t="shared" si="16"/>
        <v>#DIV/0!</v>
      </c>
      <c r="Q210" t="s">
        <v>8309</v>
      </c>
      <c r="R210" t="s">
        <v>8313</v>
      </c>
      <c r="S210" s="13">
        <f t="shared" si="17"/>
        <v>41959.369988425926</v>
      </c>
      <c r="T210">
        <f t="shared" si="18"/>
        <v>2014</v>
      </c>
      <c r="U210" t="str">
        <f t="shared" si="19"/>
        <v>film &amp; video</v>
      </c>
    </row>
    <row r="211" spans="1:21" ht="42.75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 t="e">
        <f t="shared" si="16"/>
        <v>#DIV/0!</v>
      </c>
      <c r="Q211" t="s">
        <v>8309</v>
      </c>
      <c r="R211" t="s">
        <v>8313</v>
      </c>
      <c r="S211" s="13">
        <f t="shared" si="17"/>
        <v>42165.922858796301</v>
      </c>
      <c r="T211">
        <f t="shared" si="18"/>
        <v>2015</v>
      </c>
      <c r="U211" t="str">
        <f t="shared" si="19"/>
        <v>film &amp; video</v>
      </c>
    </row>
    <row r="212" spans="1:21" ht="42.75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t="s">
        <v>8309</v>
      </c>
      <c r="R212" t="s">
        <v>8313</v>
      </c>
      <c r="S212" s="13">
        <f t="shared" si="17"/>
        <v>42249.064722222218</v>
      </c>
      <c r="T212">
        <f t="shared" si="18"/>
        <v>2015</v>
      </c>
      <c r="U212" t="str">
        <f t="shared" si="19"/>
        <v>film &amp; video</v>
      </c>
    </row>
    <row r="213" spans="1:21" ht="42.75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t="s">
        <v>8309</v>
      </c>
      <c r="R213" t="s">
        <v>8313</v>
      </c>
      <c r="S213" s="13">
        <f t="shared" si="17"/>
        <v>42236.159918981488</v>
      </c>
      <c r="T213">
        <f t="shared" si="18"/>
        <v>2015</v>
      </c>
      <c r="U213" t="str">
        <f t="shared" si="19"/>
        <v>film &amp; video</v>
      </c>
    </row>
    <row r="214" spans="1:21" ht="28.5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t="s">
        <v>8309</v>
      </c>
      <c r="R214" t="s">
        <v>8313</v>
      </c>
      <c r="S214" s="13">
        <f t="shared" si="17"/>
        <v>42416.881018518514</v>
      </c>
      <c r="T214">
        <f t="shared" si="18"/>
        <v>2016</v>
      </c>
      <c r="U214" t="str">
        <f t="shared" si="19"/>
        <v>film &amp; video</v>
      </c>
    </row>
    <row r="215" spans="1:21" ht="42.75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t="s">
        <v>8309</v>
      </c>
      <c r="R215" t="s">
        <v>8313</v>
      </c>
      <c r="S215" s="13">
        <f t="shared" si="17"/>
        <v>42202.594293981485</v>
      </c>
      <c r="T215">
        <f t="shared" si="18"/>
        <v>2015</v>
      </c>
      <c r="U215" t="str">
        <f t="shared" si="19"/>
        <v>film &amp; video</v>
      </c>
    </row>
    <row r="216" spans="1:21" ht="42.75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t="s">
        <v>8309</v>
      </c>
      <c r="R216" t="s">
        <v>8313</v>
      </c>
      <c r="S216" s="13">
        <f t="shared" si="17"/>
        <v>42009.64061342593</v>
      </c>
      <c r="T216">
        <f t="shared" si="18"/>
        <v>2015</v>
      </c>
      <c r="U216" t="str">
        <f t="shared" si="19"/>
        <v>film &amp; video</v>
      </c>
    </row>
    <row r="217" spans="1:21" ht="42.75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t="s">
        <v>8309</v>
      </c>
      <c r="R217" t="s">
        <v>8313</v>
      </c>
      <c r="S217" s="13">
        <f t="shared" si="17"/>
        <v>42375.230115740742</v>
      </c>
      <c r="T217">
        <f t="shared" si="18"/>
        <v>2016</v>
      </c>
      <c r="U217" t="str">
        <f t="shared" si="19"/>
        <v>film &amp; video</v>
      </c>
    </row>
    <row r="218" spans="1:21" ht="42.75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t="s">
        <v>8309</v>
      </c>
      <c r="R218" t="s">
        <v>8313</v>
      </c>
      <c r="S218" s="13">
        <f t="shared" si="17"/>
        <v>42066.958761574075</v>
      </c>
      <c r="T218">
        <f t="shared" si="18"/>
        <v>2015</v>
      </c>
      <c r="U218" t="str">
        <f t="shared" si="19"/>
        <v>film &amp; video</v>
      </c>
    </row>
    <row r="219" spans="1:2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t="s">
        <v>8309</v>
      </c>
      <c r="R219" t="s">
        <v>8313</v>
      </c>
      <c r="S219" s="13">
        <f t="shared" si="17"/>
        <v>41970.64061342593</v>
      </c>
      <c r="T219">
        <f t="shared" si="18"/>
        <v>2014</v>
      </c>
      <c r="U219" t="str">
        <f t="shared" si="19"/>
        <v>film &amp; video</v>
      </c>
    </row>
    <row r="220" spans="1:21" ht="42.75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t="s">
        <v>8309</v>
      </c>
      <c r="R220" t="s">
        <v>8313</v>
      </c>
      <c r="S220" s="13">
        <f t="shared" si="17"/>
        <v>42079.628344907411</v>
      </c>
      <c r="T220">
        <f t="shared" si="18"/>
        <v>2015</v>
      </c>
      <c r="U220" t="str">
        <f t="shared" si="19"/>
        <v>film &amp; video</v>
      </c>
    </row>
    <row r="221" spans="1:21" ht="28.5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t="s">
        <v>8309</v>
      </c>
      <c r="R221" t="s">
        <v>8313</v>
      </c>
      <c r="S221" s="13">
        <f t="shared" si="17"/>
        <v>42429.326678240745</v>
      </c>
      <c r="T221">
        <f t="shared" si="18"/>
        <v>2016</v>
      </c>
      <c r="U221" t="str">
        <f t="shared" si="19"/>
        <v>film &amp; video</v>
      </c>
    </row>
    <row r="222" spans="1:21" ht="42.75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t="s">
        <v>8309</v>
      </c>
      <c r="R222" t="s">
        <v>8313</v>
      </c>
      <c r="S222" s="13">
        <f t="shared" si="17"/>
        <v>42195.643865740742</v>
      </c>
      <c r="T222">
        <f t="shared" si="18"/>
        <v>2015</v>
      </c>
      <c r="U222" t="str">
        <f t="shared" si="19"/>
        <v>film &amp; video</v>
      </c>
    </row>
    <row r="223" spans="1:2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 t="e">
        <f t="shared" si="16"/>
        <v>#DIV/0!</v>
      </c>
      <c r="Q223" t="s">
        <v>8309</v>
      </c>
      <c r="R223" t="s">
        <v>8313</v>
      </c>
      <c r="S223" s="13">
        <f t="shared" si="17"/>
        <v>42031.837546296301</v>
      </c>
      <c r="T223">
        <f t="shared" si="18"/>
        <v>2015</v>
      </c>
      <c r="U223" t="str">
        <f t="shared" si="19"/>
        <v>film &amp; video</v>
      </c>
    </row>
    <row r="224" spans="1:21" ht="42.75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t="s">
        <v>8309</v>
      </c>
      <c r="R224" t="s">
        <v>8313</v>
      </c>
      <c r="S224" s="13">
        <f t="shared" si="17"/>
        <v>42031.769884259258</v>
      </c>
      <c r="T224">
        <f t="shared" si="18"/>
        <v>2015</v>
      </c>
      <c r="U224" t="str">
        <f t="shared" si="19"/>
        <v>film &amp; video</v>
      </c>
    </row>
    <row r="225" spans="1:21" ht="42.75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 t="e">
        <f t="shared" si="16"/>
        <v>#DIV/0!</v>
      </c>
      <c r="Q225" t="s">
        <v>8309</v>
      </c>
      <c r="R225" t="s">
        <v>8313</v>
      </c>
      <c r="S225" s="13">
        <f t="shared" si="17"/>
        <v>42482.048032407409</v>
      </c>
      <c r="T225">
        <f t="shared" si="18"/>
        <v>2016</v>
      </c>
      <c r="U225" t="str">
        <f t="shared" si="19"/>
        <v>film &amp; video</v>
      </c>
    </row>
    <row r="226" spans="1:21" ht="42.75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 t="e">
        <f t="shared" si="16"/>
        <v>#DIV/0!</v>
      </c>
      <c r="Q226" t="s">
        <v>8309</v>
      </c>
      <c r="R226" t="s">
        <v>8313</v>
      </c>
      <c r="S226" s="13">
        <f t="shared" si="17"/>
        <v>42135.235254629632</v>
      </c>
      <c r="T226">
        <f t="shared" si="18"/>
        <v>2015</v>
      </c>
      <c r="U226" t="str">
        <f t="shared" si="19"/>
        <v>film &amp; video</v>
      </c>
    </row>
    <row r="227" spans="1:21" ht="42.75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 t="e">
        <f t="shared" si="16"/>
        <v>#DIV/0!</v>
      </c>
      <c r="Q227" t="s">
        <v>8309</v>
      </c>
      <c r="R227" t="s">
        <v>8313</v>
      </c>
      <c r="S227" s="13">
        <f t="shared" si="17"/>
        <v>42438.961273148147</v>
      </c>
      <c r="T227">
        <f t="shared" si="18"/>
        <v>2016</v>
      </c>
      <c r="U227" t="str">
        <f t="shared" si="19"/>
        <v>film &amp; video</v>
      </c>
    </row>
    <row r="228" spans="1:21" ht="42.75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t="s">
        <v>8309</v>
      </c>
      <c r="R228" t="s">
        <v>8313</v>
      </c>
      <c r="S228" s="13">
        <f t="shared" si="17"/>
        <v>42106.666018518517</v>
      </c>
      <c r="T228">
        <f t="shared" si="18"/>
        <v>2015</v>
      </c>
      <c r="U228" t="str">
        <f t="shared" si="19"/>
        <v>film &amp; video</v>
      </c>
    </row>
    <row r="229" spans="1:21" ht="42.75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 t="e">
        <f t="shared" si="16"/>
        <v>#DIV/0!</v>
      </c>
      <c r="Q229" t="s">
        <v>8309</v>
      </c>
      <c r="R229" t="s">
        <v>8313</v>
      </c>
      <c r="S229" s="13">
        <f t="shared" si="17"/>
        <v>42164.893993055557</v>
      </c>
      <c r="T229">
        <f t="shared" si="18"/>
        <v>2015</v>
      </c>
      <c r="U229" t="str">
        <f t="shared" si="19"/>
        <v>film &amp; video</v>
      </c>
    </row>
    <row r="230" spans="1:21" ht="28.5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 t="e">
        <f t="shared" si="16"/>
        <v>#DIV/0!</v>
      </c>
      <c r="Q230" t="s">
        <v>8309</v>
      </c>
      <c r="R230" t="s">
        <v>8313</v>
      </c>
      <c r="S230" s="13">
        <f t="shared" si="17"/>
        <v>42096.686400462961</v>
      </c>
      <c r="T230">
        <f t="shared" si="18"/>
        <v>2015</v>
      </c>
      <c r="U230" t="str">
        <f t="shared" si="19"/>
        <v>film &amp; video</v>
      </c>
    </row>
    <row r="231" spans="1:21" ht="42.75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 t="e">
        <f t="shared" si="16"/>
        <v>#DIV/0!</v>
      </c>
      <c r="Q231" t="s">
        <v>8309</v>
      </c>
      <c r="R231" t="s">
        <v>8313</v>
      </c>
      <c r="S231" s="13">
        <f t="shared" si="17"/>
        <v>42383.933993055558</v>
      </c>
      <c r="T231">
        <f t="shared" si="18"/>
        <v>2016</v>
      </c>
      <c r="U231" t="str">
        <f t="shared" si="19"/>
        <v>film &amp; video</v>
      </c>
    </row>
    <row r="232" spans="1:21" ht="42.75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t="s">
        <v>8309</v>
      </c>
      <c r="R232" t="s">
        <v>8313</v>
      </c>
      <c r="S232" s="13">
        <f t="shared" si="17"/>
        <v>42129.777210648142</v>
      </c>
      <c r="T232">
        <f t="shared" si="18"/>
        <v>2015</v>
      </c>
      <c r="U232" t="str">
        <f t="shared" si="19"/>
        <v>film &amp; video</v>
      </c>
    </row>
    <row r="233" spans="1:21" ht="42.75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 t="e">
        <f t="shared" si="16"/>
        <v>#DIV/0!</v>
      </c>
      <c r="Q233" t="s">
        <v>8309</v>
      </c>
      <c r="R233" t="s">
        <v>8313</v>
      </c>
      <c r="S233" s="13">
        <f t="shared" si="17"/>
        <v>42341.958923611113</v>
      </c>
      <c r="T233">
        <f t="shared" si="18"/>
        <v>2015</v>
      </c>
      <c r="U233" t="str">
        <f t="shared" si="19"/>
        <v>film &amp; video</v>
      </c>
    </row>
    <row r="234" spans="1:21" ht="42.75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t="s">
        <v>8309</v>
      </c>
      <c r="R234" t="s">
        <v>8313</v>
      </c>
      <c r="S234" s="13">
        <f t="shared" si="17"/>
        <v>42032.82576388889</v>
      </c>
      <c r="T234">
        <f t="shared" si="18"/>
        <v>2015</v>
      </c>
      <c r="U234" t="str">
        <f t="shared" si="19"/>
        <v>film &amp; video</v>
      </c>
    </row>
    <row r="235" spans="1:21" ht="42.75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 t="e">
        <f t="shared" si="16"/>
        <v>#DIV/0!</v>
      </c>
      <c r="Q235" t="s">
        <v>8309</v>
      </c>
      <c r="R235" t="s">
        <v>8313</v>
      </c>
      <c r="S235" s="13">
        <f t="shared" si="17"/>
        <v>42612.911712962959</v>
      </c>
      <c r="T235">
        <f t="shared" si="18"/>
        <v>2016</v>
      </c>
      <c r="U235" t="str">
        <f t="shared" si="19"/>
        <v>film &amp; video</v>
      </c>
    </row>
    <row r="236" spans="1:21" ht="42.75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t="s">
        <v>8309</v>
      </c>
      <c r="R236" t="s">
        <v>8313</v>
      </c>
      <c r="S236" s="13">
        <f t="shared" si="17"/>
        <v>42136.035405092596</v>
      </c>
      <c r="T236">
        <f t="shared" si="18"/>
        <v>2015</v>
      </c>
      <c r="U236" t="str">
        <f t="shared" si="19"/>
        <v>film &amp; video</v>
      </c>
    </row>
    <row r="237" spans="1:21" ht="42.75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 t="e">
        <f t="shared" si="16"/>
        <v>#DIV/0!</v>
      </c>
      <c r="Q237" t="s">
        <v>8309</v>
      </c>
      <c r="R237" t="s">
        <v>8313</v>
      </c>
      <c r="S237" s="13">
        <f t="shared" si="17"/>
        <v>42164.908530092594</v>
      </c>
      <c r="T237">
        <f t="shared" si="18"/>
        <v>2015</v>
      </c>
      <c r="U237" t="str">
        <f t="shared" si="19"/>
        <v>film &amp; video</v>
      </c>
    </row>
    <row r="238" spans="1:21" ht="42.75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 t="e">
        <f t="shared" si="16"/>
        <v>#DIV/0!</v>
      </c>
      <c r="Q238" t="s">
        <v>8309</v>
      </c>
      <c r="R238" t="s">
        <v>8313</v>
      </c>
      <c r="S238" s="13">
        <f t="shared" si="17"/>
        <v>42321.08447916666</v>
      </c>
      <c r="T238">
        <f t="shared" si="18"/>
        <v>2015</v>
      </c>
      <c r="U238" t="str">
        <f t="shared" si="19"/>
        <v>film &amp; video</v>
      </c>
    </row>
    <row r="239" spans="1:2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t="s">
        <v>8309</v>
      </c>
      <c r="R239" t="s">
        <v>8313</v>
      </c>
      <c r="S239" s="13">
        <f t="shared" si="17"/>
        <v>42377.577187499999</v>
      </c>
      <c r="T239">
        <f t="shared" si="18"/>
        <v>2016</v>
      </c>
      <c r="U239" t="str">
        <f t="shared" si="19"/>
        <v>film &amp; video</v>
      </c>
    </row>
    <row r="240" spans="1:21" ht="42.75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 t="e">
        <f t="shared" si="16"/>
        <v>#DIV/0!</v>
      </c>
      <c r="Q240" t="s">
        <v>8309</v>
      </c>
      <c r="R240" t="s">
        <v>8313</v>
      </c>
      <c r="S240" s="13">
        <f t="shared" si="17"/>
        <v>42713.962499999994</v>
      </c>
      <c r="T240">
        <f t="shared" si="18"/>
        <v>2016</v>
      </c>
      <c r="U240" t="str">
        <f t="shared" si="19"/>
        <v>film &amp; video</v>
      </c>
    </row>
    <row r="241" spans="1:21" ht="42.75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t="s">
        <v>8309</v>
      </c>
      <c r="R241" t="s">
        <v>8313</v>
      </c>
      <c r="S241" s="13">
        <f t="shared" si="17"/>
        <v>42297.110300925924</v>
      </c>
      <c r="T241">
        <f t="shared" si="18"/>
        <v>2015</v>
      </c>
      <c r="U241" t="str">
        <f t="shared" si="19"/>
        <v>film &amp; video</v>
      </c>
    </row>
    <row r="242" spans="1:21" ht="42.75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t="s">
        <v>8309</v>
      </c>
      <c r="R242" t="s">
        <v>8314</v>
      </c>
      <c r="S242" s="13">
        <f t="shared" si="17"/>
        <v>41354.708460648151</v>
      </c>
      <c r="T242">
        <f t="shared" si="18"/>
        <v>2013</v>
      </c>
      <c r="U242" t="str">
        <f t="shared" si="19"/>
        <v>film &amp; video</v>
      </c>
    </row>
    <row r="243" spans="1:21" ht="42.75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t="s">
        <v>8309</v>
      </c>
      <c r="R243" t="s">
        <v>8314</v>
      </c>
      <c r="S243" s="13">
        <f t="shared" si="17"/>
        <v>41949.697962962964</v>
      </c>
      <c r="T243">
        <f t="shared" si="18"/>
        <v>2014</v>
      </c>
      <c r="U243" t="str">
        <f t="shared" si="19"/>
        <v>film &amp; video</v>
      </c>
    </row>
    <row r="244" spans="1:21" ht="42.75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t="s">
        <v>8309</v>
      </c>
      <c r="R244" t="s">
        <v>8314</v>
      </c>
      <c r="S244" s="13">
        <f t="shared" si="17"/>
        <v>40862.492939814816</v>
      </c>
      <c r="T244">
        <f t="shared" si="18"/>
        <v>2011</v>
      </c>
      <c r="U244" t="str">
        <f t="shared" si="19"/>
        <v>film &amp; video</v>
      </c>
    </row>
    <row r="245" spans="1:21" ht="42.75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t="s">
        <v>8309</v>
      </c>
      <c r="R245" t="s">
        <v>8314</v>
      </c>
      <c r="S245" s="13">
        <f t="shared" si="17"/>
        <v>41662.047500000001</v>
      </c>
      <c r="T245">
        <f t="shared" si="18"/>
        <v>2014</v>
      </c>
      <c r="U245" t="str">
        <f t="shared" si="19"/>
        <v>film &amp; video</v>
      </c>
    </row>
    <row r="246" spans="1:21" ht="42.75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t="s">
        <v>8309</v>
      </c>
      <c r="R246" t="s">
        <v>8314</v>
      </c>
      <c r="S246" s="13">
        <f t="shared" si="17"/>
        <v>40213.323599537034</v>
      </c>
      <c r="T246">
        <f t="shared" si="18"/>
        <v>2010</v>
      </c>
      <c r="U246" t="str">
        <f t="shared" si="19"/>
        <v>film &amp; video</v>
      </c>
    </row>
    <row r="247" spans="1:21" ht="42.75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t="s">
        <v>8309</v>
      </c>
      <c r="R247" t="s">
        <v>8314</v>
      </c>
      <c r="S247" s="13">
        <f t="shared" si="17"/>
        <v>41107.053067129629</v>
      </c>
      <c r="T247">
        <f t="shared" si="18"/>
        <v>2012</v>
      </c>
      <c r="U247" t="str">
        <f t="shared" si="19"/>
        <v>film &amp; video</v>
      </c>
    </row>
    <row r="248" spans="1:21" ht="42.75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t="s">
        <v>8309</v>
      </c>
      <c r="R248" t="s">
        <v>8314</v>
      </c>
      <c r="S248" s="13">
        <f t="shared" si="17"/>
        <v>40480.363483796296</v>
      </c>
      <c r="T248">
        <f t="shared" si="18"/>
        <v>2010</v>
      </c>
      <c r="U248" t="str">
        <f t="shared" si="19"/>
        <v>film &amp; video</v>
      </c>
    </row>
    <row r="249" spans="1:21" ht="57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t="s">
        <v>8309</v>
      </c>
      <c r="R249" t="s">
        <v>8314</v>
      </c>
      <c r="S249" s="13">
        <f t="shared" si="17"/>
        <v>40430.604328703703</v>
      </c>
      <c r="T249">
        <f t="shared" si="18"/>
        <v>2010</v>
      </c>
      <c r="U249" t="str">
        <f t="shared" si="19"/>
        <v>film &amp; video</v>
      </c>
    </row>
    <row r="250" spans="1:21" ht="42.75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t="s">
        <v>8309</v>
      </c>
      <c r="R250" t="s">
        <v>8314</v>
      </c>
      <c r="S250" s="13">
        <f t="shared" si="17"/>
        <v>40870.774409722224</v>
      </c>
      <c r="T250">
        <f t="shared" si="18"/>
        <v>2011</v>
      </c>
      <c r="U250" t="str">
        <f t="shared" si="19"/>
        <v>film &amp; video</v>
      </c>
    </row>
    <row r="251" spans="1:21" ht="57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t="s">
        <v>8309</v>
      </c>
      <c r="R251" t="s">
        <v>8314</v>
      </c>
      <c r="S251" s="13">
        <f t="shared" si="17"/>
        <v>40332.923842592594</v>
      </c>
      <c r="T251">
        <f t="shared" si="18"/>
        <v>2010</v>
      </c>
      <c r="U251" t="str">
        <f t="shared" si="19"/>
        <v>film &amp; video</v>
      </c>
    </row>
    <row r="252" spans="1:21" ht="42.75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t="s">
        <v>8309</v>
      </c>
      <c r="R252" t="s">
        <v>8314</v>
      </c>
      <c r="S252" s="13">
        <f t="shared" si="17"/>
        <v>41401.565868055557</v>
      </c>
      <c r="T252">
        <f t="shared" si="18"/>
        <v>2013</v>
      </c>
      <c r="U252" t="str">
        <f t="shared" si="19"/>
        <v>film &amp; video</v>
      </c>
    </row>
    <row r="253" spans="1:21" ht="42.75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t="s">
        <v>8309</v>
      </c>
      <c r="R253" t="s">
        <v>8314</v>
      </c>
      <c r="S253" s="13">
        <f t="shared" si="17"/>
        <v>41013.787569444445</v>
      </c>
      <c r="T253">
        <f t="shared" si="18"/>
        <v>2012</v>
      </c>
      <c r="U253" t="str">
        <f t="shared" si="19"/>
        <v>film &amp; video</v>
      </c>
    </row>
    <row r="254" spans="1:21" ht="42.75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t="s">
        <v>8309</v>
      </c>
      <c r="R254" t="s">
        <v>8314</v>
      </c>
      <c r="S254" s="13">
        <f t="shared" si="17"/>
        <v>40266.662708333337</v>
      </c>
      <c r="T254">
        <f t="shared" si="18"/>
        <v>2010</v>
      </c>
      <c r="U254" t="str">
        <f t="shared" si="19"/>
        <v>film &amp; video</v>
      </c>
    </row>
    <row r="255" spans="1:21" ht="42.75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t="s">
        <v>8309</v>
      </c>
      <c r="R255" t="s">
        <v>8314</v>
      </c>
      <c r="S255" s="13">
        <f t="shared" si="17"/>
        <v>40924.650868055556</v>
      </c>
      <c r="T255">
        <f t="shared" si="18"/>
        <v>2012</v>
      </c>
      <c r="U255" t="str">
        <f t="shared" si="19"/>
        <v>film &amp; video</v>
      </c>
    </row>
    <row r="256" spans="1:21" ht="42.75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t="s">
        <v>8309</v>
      </c>
      <c r="R256" t="s">
        <v>8314</v>
      </c>
      <c r="S256" s="13">
        <f t="shared" si="17"/>
        <v>42263.952662037031</v>
      </c>
      <c r="T256">
        <f t="shared" si="18"/>
        <v>2015</v>
      </c>
      <c r="U256" t="str">
        <f t="shared" si="19"/>
        <v>film &amp; video</v>
      </c>
    </row>
    <row r="257" spans="1:21" ht="28.5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t="s">
        <v>8309</v>
      </c>
      <c r="R257" t="s">
        <v>8314</v>
      </c>
      <c r="S257" s="13">
        <f t="shared" si="17"/>
        <v>40588.526412037041</v>
      </c>
      <c r="T257">
        <f t="shared" si="18"/>
        <v>2011</v>
      </c>
      <c r="U257" t="str">
        <f t="shared" si="19"/>
        <v>film &amp; video</v>
      </c>
    </row>
    <row r="258" spans="1:21" ht="42.75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0">
        <f t="shared" si="16"/>
        <v>65.760000000000005</v>
      </c>
      <c r="Q258" t="s">
        <v>8309</v>
      </c>
      <c r="R258" t="s">
        <v>8314</v>
      </c>
      <c r="S258" s="13">
        <f t="shared" si="17"/>
        <v>41319.769293981481</v>
      </c>
      <c r="T258">
        <f t="shared" si="18"/>
        <v>2013</v>
      </c>
      <c r="U258" t="str">
        <f t="shared" si="19"/>
        <v>film &amp; video</v>
      </c>
    </row>
    <row r="259" spans="1:21" ht="42.75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0">
        <f t="shared" ref="P259:P322" si="21">ROUND(E259/L259,2)</f>
        <v>66.7</v>
      </c>
      <c r="Q259" t="s">
        <v>8309</v>
      </c>
      <c r="R259" t="s">
        <v>8314</v>
      </c>
      <c r="S259" s="13">
        <f t="shared" ref="S259:S322" si="22">(((J259/60)/60)/24)+DATE(1970,1,1)</f>
        <v>42479.626875000002</v>
      </c>
      <c r="T259">
        <f t="shared" ref="T259:T322" si="23">YEAR(S259)</f>
        <v>2016</v>
      </c>
      <c r="U259" t="str">
        <f t="shared" ref="U259:U322" si="24">LEFT(N259,SEARCH("/",N259)-1)</f>
        <v>film &amp; video</v>
      </c>
    </row>
    <row r="260" spans="1:21" ht="42.75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t="s">
        <v>8309</v>
      </c>
      <c r="R260" t="s">
        <v>8314</v>
      </c>
      <c r="S260" s="13">
        <f t="shared" si="22"/>
        <v>40682.051689814813</v>
      </c>
      <c r="T260">
        <f t="shared" si="23"/>
        <v>2011</v>
      </c>
      <c r="U260" t="str">
        <f t="shared" si="24"/>
        <v>film &amp; video</v>
      </c>
    </row>
    <row r="261" spans="1:21" ht="42.75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t="s">
        <v>8309</v>
      </c>
      <c r="R261" t="s">
        <v>8314</v>
      </c>
      <c r="S261" s="13">
        <f t="shared" si="22"/>
        <v>42072.738067129627</v>
      </c>
      <c r="T261">
        <f t="shared" si="23"/>
        <v>2015</v>
      </c>
      <c r="U261" t="str">
        <f t="shared" si="24"/>
        <v>film &amp; video</v>
      </c>
    </row>
    <row r="262" spans="1:21" ht="42.75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t="s">
        <v>8309</v>
      </c>
      <c r="R262" t="s">
        <v>8314</v>
      </c>
      <c r="S262" s="13">
        <f t="shared" si="22"/>
        <v>40330.755543981482</v>
      </c>
      <c r="T262">
        <f t="shared" si="23"/>
        <v>2010</v>
      </c>
      <c r="U262" t="str">
        <f t="shared" si="24"/>
        <v>film &amp; video</v>
      </c>
    </row>
    <row r="263" spans="1:21" ht="28.5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t="s">
        <v>8309</v>
      </c>
      <c r="R263" t="s">
        <v>8314</v>
      </c>
      <c r="S263" s="13">
        <f t="shared" si="22"/>
        <v>41017.885462962964</v>
      </c>
      <c r="T263">
        <f t="shared" si="23"/>
        <v>2012</v>
      </c>
      <c r="U263" t="str">
        <f t="shared" si="24"/>
        <v>film &amp; video</v>
      </c>
    </row>
    <row r="264" spans="1:21" ht="28.5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t="s">
        <v>8309</v>
      </c>
      <c r="R264" t="s">
        <v>8314</v>
      </c>
      <c r="S264" s="13">
        <f t="shared" si="22"/>
        <v>40555.24800925926</v>
      </c>
      <c r="T264">
        <f t="shared" si="23"/>
        <v>2011</v>
      </c>
      <c r="U264" t="str">
        <f t="shared" si="24"/>
        <v>film &amp; video</v>
      </c>
    </row>
    <row r="265" spans="1:21" ht="57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t="s">
        <v>8309</v>
      </c>
      <c r="R265" t="s">
        <v>8314</v>
      </c>
      <c r="S265" s="13">
        <f t="shared" si="22"/>
        <v>41149.954791666663</v>
      </c>
      <c r="T265">
        <f t="shared" si="23"/>
        <v>2012</v>
      </c>
      <c r="U265" t="str">
        <f t="shared" si="24"/>
        <v>film &amp; video</v>
      </c>
    </row>
    <row r="266" spans="1:21" ht="57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t="s">
        <v>8309</v>
      </c>
      <c r="R266" t="s">
        <v>8314</v>
      </c>
      <c r="S266" s="13">
        <f t="shared" si="22"/>
        <v>41010.620312500003</v>
      </c>
      <c r="T266">
        <f t="shared" si="23"/>
        <v>2012</v>
      </c>
      <c r="U266" t="str">
        <f t="shared" si="24"/>
        <v>film &amp; video</v>
      </c>
    </row>
    <row r="267" spans="1:21" ht="57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t="s">
        <v>8309</v>
      </c>
      <c r="R267" t="s">
        <v>8314</v>
      </c>
      <c r="S267" s="13">
        <f t="shared" si="22"/>
        <v>40267.245717592588</v>
      </c>
      <c r="T267">
        <f t="shared" si="23"/>
        <v>2010</v>
      </c>
      <c r="U267" t="str">
        <f t="shared" si="24"/>
        <v>film &amp; video</v>
      </c>
    </row>
    <row r="268" spans="1:21" ht="42.75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t="s">
        <v>8309</v>
      </c>
      <c r="R268" t="s">
        <v>8314</v>
      </c>
      <c r="S268" s="13">
        <f t="shared" si="22"/>
        <v>40205.174849537041</v>
      </c>
      <c r="T268">
        <f t="shared" si="23"/>
        <v>2010</v>
      </c>
      <c r="U268" t="str">
        <f t="shared" si="24"/>
        <v>film &amp; video</v>
      </c>
    </row>
    <row r="269" spans="1:21" ht="42.75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t="s">
        <v>8309</v>
      </c>
      <c r="R269" t="s">
        <v>8314</v>
      </c>
      <c r="S269" s="13">
        <f t="shared" si="22"/>
        <v>41785.452534722222</v>
      </c>
      <c r="T269">
        <f t="shared" si="23"/>
        <v>2014</v>
      </c>
      <c r="U269" t="str">
        <f t="shared" si="24"/>
        <v>film &amp; video</v>
      </c>
    </row>
    <row r="270" spans="1:21" ht="42.75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t="s">
        <v>8309</v>
      </c>
      <c r="R270" t="s">
        <v>8314</v>
      </c>
      <c r="S270" s="13">
        <f t="shared" si="22"/>
        <v>40809.15252314815</v>
      </c>
      <c r="T270">
        <f t="shared" si="23"/>
        <v>2011</v>
      </c>
      <c r="U270" t="str">
        <f t="shared" si="24"/>
        <v>film &amp; video</v>
      </c>
    </row>
    <row r="271" spans="1:21" ht="42.75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t="s">
        <v>8309</v>
      </c>
      <c r="R271" t="s">
        <v>8314</v>
      </c>
      <c r="S271" s="13">
        <f t="shared" si="22"/>
        <v>42758.197013888886</v>
      </c>
      <c r="T271">
        <f t="shared" si="23"/>
        <v>2017</v>
      </c>
      <c r="U271" t="str">
        <f t="shared" si="24"/>
        <v>film &amp; video</v>
      </c>
    </row>
    <row r="272" spans="1:21" ht="42.75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t="s">
        <v>8309</v>
      </c>
      <c r="R272" t="s">
        <v>8314</v>
      </c>
      <c r="S272" s="13">
        <f t="shared" si="22"/>
        <v>40637.866550925923</v>
      </c>
      <c r="T272">
        <f t="shared" si="23"/>
        <v>2011</v>
      </c>
      <c r="U272" t="str">
        <f t="shared" si="24"/>
        <v>film &amp; video</v>
      </c>
    </row>
    <row r="273" spans="1:21" ht="42.75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t="s">
        <v>8309</v>
      </c>
      <c r="R273" t="s">
        <v>8314</v>
      </c>
      <c r="S273" s="13">
        <f t="shared" si="22"/>
        <v>41612.10024305556</v>
      </c>
      <c r="T273">
        <f t="shared" si="23"/>
        <v>2013</v>
      </c>
      <c r="U273" t="str">
        <f t="shared" si="24"/>
        <v>film &amp; video</v>
      </c>
    </row>
    <row r="274" spans="1:21" ht="42.75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t="s">
        <v>8309</v>
      </c>
      <c r="R274" t="s">
        <v>8314</v>
      </c>
      <c r="S274" s="13">
        <f t="shared" si="22"/>
        <v>40235.900358796294</v>
      </c>
      <c r="T274">
        <f t="shared" si="23"/>
        <v>2010</v>
      </c>
      <c r="U274" t="str">
        <f t="shared" si="24"/>
        <v>film &amp; video</v>
      </c>
    </row>
    <row r="275" spans="1:21" ht="42.75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t="s">
        <v>8309</v>
      </c>
      <c r="R275" t="s">
        <v>8314</v>
      </c>
      <c r="S275" s="13">
        <f t="shared" si="22"/>
        <v>40697.498449074075</v>
      </c>
      <c r="T275">
        <f t="shared" si="23"/>
        <v>2011</v>
      </c>
      <c r="U275" t="str">
        <f t="shared" si="24"/>
        <v>film &amp; video</v>
      </c>
    </row>
    <row r="276" spans="1:21" ht="42.75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t="s">
        <v>8309</v>
      </c>
      <c r="R276" t="s">
        <v>8314</v>
      </c>
      <c r="S276" s="13">
        <f t="shared" si="22"/>
        <v>40969.912372685183</v>
      </c>
      <c r="T276">
        <f t="shared" si="23"/>
        <v>2012</v>
      </c>
      <c r="U276" t="str">
        <f t="shared" si="24"/>
        <v>film &amp; video</v>
      </c>
    </row>
    <row r="277" spans="1:21" ht="42.75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t="s">
        <v>8309</v>
      </c>
      <c r="R277" t="s">
        <v>8314</v>
      </c>
      <c r="S277" s="13">
        <f t="shared" si="22"/>
        <v>41193.032013888893</v>
      </c>
      <c r="T277">
        <f t="shared" si="23"/>
        <v>2012</v>
      </c>
      <c r="U277" t="str">
        <f t="shared" si="24"/>
        <v>film &amp; video</v>
      </c>
    </row>
    <row r="278" spans="1:21" ht="42.75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t="s">
        <v>8309</v>
      </c>
      <c r="R278" t="s">
        <v>8314</v>
      </c>
      <c r="S278" s="13">
        <f t="shared" si="22"/>
        <v>40967.081874999996</v>
      </c>
      <c r="T278">
        <f t="shared" si="23"/>
        <v>2012</v>
      </c>
      <c r="U278" t="str">
        <f t="shared" si="24"/>
        <v>film &amp; video</v>
      </c>
    </row>
    <row r="279" spans="1:21" ht="42.75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t="s">
        <v>8309</v>
      </c>
      <c r="R279" t="s">
        <v>8314</v>
      </c>
      <c r="S279" s="13">
        <f t="shared" si="22"/>
        <v>42117.891423611116</v>
      </c>
      <c r="T279">
        <f t="shared" si="23"/>
        <v>2015</v>
      </c>
      <c r="U279" t="str">
        <f t="shared" si="24"/>
        <v>film &amp; video</v>
      </c>
    </row>
    <row r="280" spans="1:21" ht="28.5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t="s">
        <v>8309</v>
      </c>
      <c r="R280" t="s">
        <v>8314</v>
      </c>
      <c r="S280" s="13">
        <f t="shared" si="22"/>
        <v>41164.040960648148</v>
      </c>
      <c r="T280">
        <f t="shared" si="23"/>
        <v>2012</v>
      </c>
      <c r="U280" t="str">
        <f t="shared" si="24"/>
        <v>film &amp; video</v>
      </c>
    </row>
    <row r="281" spans="1:21" ht="42.75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t="s">
        <v>8309</v>
      </c>
      <c r="R281" t="s">
        <v>8314</v>
      </c>
      <c r="S281" s="13">
        <f t="shared" si="22"/>
        <v>42759.244166666671</v>
      </c>
      <c r="T281">
        <f t="shared" si="23"/>
        <v>2017</v>
      </c>
      <c r="U281" t="str">
        <f t="shared" si="24"/>
        <v>film &amp; video</v>
      </c>
    </row>
    <row r="282" spans="1:21" ht="42.75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t="s">
        <v>8309</v>
      </c>
      <c r="R282" t="s">
        <v>8314</v>
      </c>
      <c r="S282" s="13">
        <f t="shared" si="22"/>
        <v>41744.590682870366</v>
      </c>
      <c r="T282">
        <f t="shared" si="23"/>
        <v>2014</v>
      </c>
      <c r="U282" t="str">
        <f t="shared" si="24"/>
        <v>film &amp; video</v>
      </c>
    </row>
    <row r="283" spans="1:21" ht="42.75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t="s">
        <v>8309</v>
      </c>
      <c r="R283" t="s">
        <v>8314</v>
      </c>
      <c r="S283" s="13">
        <f t="shared" si="22"/>
        <v>39950.163344907407</v>
      </c>
      <c r="T283">
        <f t="shared" si="23"/>
        <v>2009</v>
      </c>
      <c r="U283" t="str">
        <f t="shared" si="24"/>
        <v>film &amp; video</v>
      </c>
    </row>
    <row r="284" spans="1:21" ht="42.75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t="s">
        <v>8309</v>
      </c>
      <c r="R284" t="s">
        <v>8314</v>
      </c>
      <c r="S284" s="13">
        <f t="shared" si="22"/>
        <v>40194.920046296298</v>
      </c>
      <c r="T284">
        <f t="shared" si="23"/>
        <v>2010</v>
      </c>
      <c r="U284" t="str">
        <f t="shared" si="24"/>
        <v>film &amp; video</v>
      </c>
    </row>
    <row r="285" spans="1:21" ht="28.5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t="s">
        <v>8309</v>
      </c>
      <c r="R285" t="s">
        <v>8314</v>
      </c>
      <c r="S285" s="13">
        <f t="shared" si="22"/>
        <v>40675.71</v>
      </c>
      <c r="T285">
        <f t="shared" si="23"/>
        <v>2011</v>
      </c>
      <c r="U285" t="str">
        <f t="shared" si="24"/>
        <v>film &amp; video</v>
      </c>
    </row>
    <row r="286" spans="1:21" ht="42.75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t="s">
        <v>8309</v>
      </c>
      <c r="R286" t="s">
        <v>8314</v>
      </c>
      <c r="S286" s="13">
        <f t="shared" si="22"/>
        <v>40904.738194444442</v>
      </c>
      <c r="T286">
        <f t="shared" si="23"/>
        <v>2011</v>
      </c>
      <c r="U286" t="str">
        <f t="shared" si="24"/>
        <v>film &amp; video</v>
      </c>
    </row>
    <row r="287" spans="1:21" ht="42.75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t="s">
        <v>8309</v>
      </c>
      <c r="R287" t="s">
        <v>8314</v>
      </c>
      <c r="S287" s="13">
        <f t="shared" si="22"/>
        <v>41506.756111111114</v>
      </c>
      <c r="T287">
        <f t="shared" si="23"/>
        <v>2013</v>
      </c>
      <c r="U287" t="str">
        <f t="shared" si="24"/>
        <v>film &amp; video</v>
      </c>
    </row>
    <row r="288" spans="1:21" ht="42.75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t="s">
        <v>8309</v>
      </c>
      <c r="R288" t="s">
        <v>8314</v>
      </c>
      <c r="S288" s="13">
        <f t="shared" si="22"/>
        <v>41313.816249999996</v>
      </c>
      <c r="T288">
        <f t="shared" si="23"/>
        <v>2013</v>
      </c>
      <c r="U288" t="str">
        <f t="shared" si="24"/>
        <v>film &amp; video</v>
      </c>
    </row>
    <row r="289" spans="1:21" ht="28.5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t="s">
        <v>8309</v>
      </c>
      <c r="R289" t="s">
        <v>8314</v>
      </c>
      <c r="S289" s="13">
        <f t="shared" si="22"/>
        <v>41184.277986111112</v>
      </c>
      <c r="T289">
        <f t="shared" si="23"/>
        <v>2012</v>
      </c>
      <c r="U289" t="str">
        <f t="shared" si="24"/>
        <v>film &amp; video</v>
      </c>
    </row>
    <row r="290" spans="1:21" ht="42.75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t="s">
        <v>8309</v>
      </c>
      <c r="R290" t="s">
        <v>8314</v>
      </c>
      <c r="S290" s="13">
        <f t="shared" si="22"/>
        <v>41051.168900462959</v>
      </c>
      <c r="T290">
        <f t="shared" si="23"/>
        <v>2012</v>
      </c>
      <c r="U290" t="str">
        <f t="shared" si="24"/>
        <v>film &amp; video</v>
      </c>
    </row>
    <row r="291" spans="1:21" ht="42.75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t="s">
        <v>8309</v>
      </c>
      <c r="R291" t="s">
        <v>8314</v>
      </c>
      <c r="S291" s="13">
        <f t="shared" si="22"/>
        <v>41550.456412037034</v>
      </c>
      <c r="T291">
        <f t="shared" si="23"/>
        <v>2013</v>
      </c>
      <c r="U291" t="str">
        <f t="shared" si="24"/>
        <v>film &amp; video</v>
      </c>
    </row>
    <row r="292" spans="1:21" ht="28.5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t="s">
        <v>8309</v>
      </c>
      <c r="R292" t="s">
        <v>8314</v>
      </c>
      <c r="S292" s="13">
        <f t="shared" si="22"/>
        <v>40526.36917824074</v>
      </c>
      <c r="T292">
        <f t="shared" si="23"/>
        <v>2010</v>
      </c>
      <c r="U292" t="str">
        <f t="shared" si="24"/>
        <v>film &amp; video</v>
      </c>
    </row>
    <row r="293" spans="1:21" ht="42.75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t="s">
        <v>8309</v>
      </c>
      <c r="R293" t="s">
        <v>8314</v>
      </c>
      <c r="S293" s="13">
        <f t="shared" si="22"/>
        <v>41376.769050925926</v>
      </c>
      <c r="T293">
        <f t="shared" si="23"/>
        <v>2013</v>
      </c>
      <c r="U293" t="str">
        <f t="shared" si="24"/>
        <v>film &amp; video</v>
      </c>
    </row>
    <row r="294" spans="1:21" ht="42.75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t="s">
        <v>8309</v>
      </c>
      <c r="R294" t="s">
        <v>8314</v>
      </c>
      <c r="S294" s="13">
        <f t="shared" si="22"/>
        <v>40812.803229166668</v>
      </c>
      <c r="T294">
        <f t="shared" si="23"/>
        <v>2011</v>
      </c>
      <c r="U294" t="str">
        <f t="shared" si="24"/>
        <v>film &amp; video</v>
      </c>
    </row>
    <row r="295" spans="1:21" ht="42.75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t="s">
        <v>8309</v>
      </c>
      <c r="R295" t="s">
        <v>8314</v>
      </c>
      <c r="S295" s="13">
        <f t="shared" si="22"/>
        <v>41719.667986111112</v>
      </c>
      <c r="T295">
        <f t="shared" si="23"/>
        <v>2014</v>
      </c>
      <c r="U295" t="str">
        <f t="shared" si="24"/>
        <v>film &amp; video</v>
      </c>
    </row>
    <row r="296" spans="1:21" ht="42.75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t="s">
        <v>8309</v>
      </c>
      <c r="R296" t="s">
        <v>8314</v>
      </c>
      <c r="S296" s="13">
        <f t="shared" si="22"/>
        <v>40343.084421296298</v>
      </c>
      <c r="T296">
        <f t="shared" si="23"/>
        <v>2010</v>
      </c>
      <c r="U296" t="str">
        <f t="shared" si="24"/>
        <v>film &amp; video</v>
      </c>
    </row>
    <row r="297" spans="1:21" ht="42.75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t="s">
        <v>8309</v>
      </c>
      <c r="R297" t="s">
        <v>8314</v>
      </c>
      <c r="S297" s="13">
        <f t="shared" si="22"/>
        <v>41519.004733796297</v>
      </c>
      <c r="T297">
        <f t="shared" si="23"/>
        <v>2013</v>
      </c>
      <c r="U297" t="str">
        <f t="shared" si="24"/>
        <v>film &amp; video</v>
      </c>
    </row>
    <row r="298" spans="1:21" ht="42.75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t="s">
        <v>8309</v>
      </c>
      <c r="R298" t="s">
        <v>8314</v>
      </c>
      <c r="S298" s="13">
        <f t="shared" si="22"/>
        <v>41134.475497685184</v>
      </c>
      <c r="T298">
        <f t="shared" si="23"/>
        <v>2012</v>
      </c>
      <c r="U298" t="str">
        <f t="shared" si="24"/>
        <v>film &amp; video</v>
      </c>
    </row>
    <row r="299" spans="1:21" ht="42.75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t="s">
        <v>8309</v>
      </c>
      <c r="R299" t="s">
        <v>8314</v>
      </c>
      <c r="S299" s="13">
        <f t="shared" si="22"/>
        <v>42089.72802083334</v>
      </c>
      <c r="T299">
        <f t="shared" si="23"/>
        <v>2015</v>
      </c>
      <c r="U299" t="str">
        <f t="shared" si="24"/>
        <v>film &amp; video</v>
      </c>
    </row>
    <row r="300" spans="1:21" ht="28.5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t="s">
        <v>8309</v>
      </c>
      <c r="R300" t="s">
        <v>8314</v>
      </c>
      <c r="S300" s="13">
        <f t="shared" si="22"/>
        <v>41709.463518518518</v>
      </c>
      <c r="T300">
        <f t="shared" si="23"/>
        <v>2014</v>
      </c>
      <c r="U300" t="str">
        <f t="shared" si="24"/>
        <v>film &amp; video</v>
      </c>
    </row>
    <row r="301" spans="1:21" ht="42.75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t="s">
        <v>8309</v>
      </c>
      <c r="R301" t="s">
        <v>8314</v>
      </c>
      <c r="S301" s="13">
        <f t="shared" si="22"/>
        <v>40469.225231481483</v>
      </c>
      <c r="T301">
        <f t="shared" si="23"/>
        <v>2010</v>
      </c>
      <c r="U301" t="str">
        <f t="shared" si="24"/>
        <v>film &amp; video</v>
      </c>
    </row>
    <row r="302" spans="1:21" ht="42.75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t="s">
        <v>8309</v>
      </c>
      <c r="R302" t="s">
        <v>8314</v>
      </c>
      <c r="S302" s="13">
        <f t="shared" si="22"/>
        <v>40626.959930555553</v>
      </c>
      <c r="T302">
        <f t="shared" si="23"/>
        <v>2011</v>
      </c>
      <c r="U302" t="str">
        <f t="shared" si="24"/>
        <v>film &amp; video</v>
      </c>
    </row>
    <row r="303" spans="1:21" ht="42.75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t="s">
        <v>8309</v>
      </c>
      <c r="R303" t="s">
        <v>8314</v>
      </c>
      <c r="S303" s="13">
        <f t="shared" si="22"/>
        <v>41312.737673611111</v>
      </c>
      <c r="T303">
        <f t="shared" si="23"/>
        <v>2013</v>
      </c>
      <c r="U303" t="str">
        <f t="shared" si="24"/>
        <v>film &amp; video</v>
      </c>
    </row>
    <row r="304" spans="1:21" ht="57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t="s">
        <v>8309</v>
      </c>
      <c r="R304" t="s">
        <v>8314</v>
      </c>
      <c r="S304" s="13">
        <f t="shared" si="22"/>
        <v>40933.856921296298</v>
      </c>
      <c r="T304">
        <f t="shared" si="23"/>
        <v>2012</v>
      </c>
      <c r="U304" t="str">
        <f t="shared" si="24"/>
        <v>film &amp; video</v>
      </c>
    </row>
    <row r="305" spans="1:21" ht="42.75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t="s">
        <v>8309</v>
      </c>
      <c r="R305" t="s">
        <v>8314</v>
      </c>
      <c r="S305" s="13">
        <f t="shared" si="22"/>
        <v>41032.071134259262</v>
      </c>
      <c r="T305">
        <f t="shared" si="23"/>
        <v>2012</v>
      </c>
      <c r="U305" t="str">
        <f t="shared" si="24"/>
        <v>film &amp; video</v>
      </c>
    </row>
    <row r="306" spans="1:21" ht="28.5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t="s">
        <v>8309</v>
      </c>
      <c r="R306" t="s">
        <v>8314</v>
      </c>
      <c r="S306" s="13">
        <f t="shared" si="22"/>
        <v>41114.094872685186</v>
      </c>
      <c r="T306">
        <f t="shared" si="23"/>
        <v>2012</v>
      </c>
      <c r="U306" t="str">
        <f t="shared" si="24"/>
        <v>film &amp; video</v>
      </c>
    </row>
    <row r="307" spans="1:21" ht="28.5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t="s">
        <v>8309</v>
      </c>
      <c r="R307" t="s">
        <v>8314</v>
      </c>
      <c r="S307" s="13">
        <f t="shared" si="22"/>
        <v>40948.630196759259</v>
      </c>
      <c r="T307">
        <f t="shared" si="23"/>
        <v>2012</v>
      </c>
      <c r="U307" t="str">
        <f t="shared" si="24"/>
        <v>film &amp; video</v>
      </c>
    </row>
    <row r="308" spans="1:21" ht="28.5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t="s">
        <v>8309</v>
      </c>
      <c r="R308" t="s">
        <v>8314</v>
      </c>
      <c r="S308" s="13">
        <f t="shared" si="22"/>
        <v>41333.837187500001</v>
      </c>
      <c r="T308">
        <f t="shared" si="23"/>
        <v>2013</v>
      </c>
      <c r="U308" t="str">
        <f t="shared" si="24"/>
        <v>film &amp; video</v>
      </c>
    </row>
    <row r="309" spans="1:2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t="s">
        <v>8309</v>
      </c>
      <c r="R309" t="s">
        <v>8314</v>
      </c>
      <c r="S309" s="13">
        <f t="shared" si="22"/>
        <v>41282.944456018515</v>
      </c>
      <c r="T309">
        <f t="shared" si="23"/>
        <v>2013</v>
      </c>
      <c r="U309" t="str">
        <f t="shared" si="24"/>
        <v>film &amp; video</v>
      </c>
    </row>
    <row r="310" spans="1:21" ht="42.75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t="s">
        <v>8309</v>
      </c>
      <c r="R310" t="s">
        <v>8314</v>
      </c>
      <c r="S310" s="13">
        <f t="shared" si="22"/>
        <v>40567.694560185184</v>
      </c>
      <c r="T310">
        <f t="shared" si="23"/>
        <v>2011</v>
      </c>
      <c r="U310" t="str">
        <f t="shared" si="24"/>
        <v>film &amp; video</v>
      </c>
    </row>
    <row r="311" spans="1:21" ht="42.75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t="s">
        <v>8309</v>
      </c>
      <c r="R311" t="s">
        <v>8314</v>
      </c>
      <c r="S311" s="13">
        <f t="shared" si="22"/>
        <v>41134.751550925925</v>
      </c>
      <c r="T311">
        <f t="shared" si="23"/>
        <v>2012</v>
      </c>
      <c r="U311" t="str">
        <f t="shared" si="24"/>
        <v>film &amp; video</v>
      </c>
    </row>
    <row r="312" spans="1:21" ht="42.75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t="s">
        <v>8309</v>
      </c>
      <c r="R312" t="s">
        <v>8314</v>
      </c>
      <c r="S312" s="13">
        <f t="shared" si="22"/>
        <v>40821.183136574073</v>
      </c>
      <c r="T312">
        <f t="shared" si="23"/>
        <v>2011</v>
      </c>
      <c r="U312" t="str">
        <f t="shared" si="24"/>
        <v>film &amp; video</v>
      </c>
    </row>
    <row r="313" spans="1:21" ht="42.75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t="s">
        <v>8309</v>
      </c>
      <c r="R313" t="s">
        <v>8314</v>
      </c>
      <c r="S313" s="13">
        <f t="shared" si="22"/>
        <v>40868.219814814816</v>
      </c>
      <c r="T313">
        <f t="shared" si="23"/>
        <v>2011</v>
      </c>
      <c r="U313" t="str">
        <f t="shared" si="24"/>
        <v>film &amp; video</v>
      </c>
    </row>
    <row r="314" spans="1:21" ht="42.75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t="s">
        <v>8309</v>
      </c>
      <c r="R314" t="s">
        <v>8314</v>
      </c>
      <c r="S314" s="13">
        <f t="shared" si="22"/>
        <v>41348.877685185187</v>
      </c>
      <c r="T314">
        <f t="shared" si="23"/>
        <v>2013</v>
      </c>
      <c r="U314" t="str">
        <f t="shared" si="24"/>
        <v>film &amp; video</v>
      </c>
    </row>
    <row r="315" spans="1:21" ht="57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t="s">
        <v>8309</v>
      </c>
      <c r="R315" t="s">
        <v>8314</v>
      </c>
      <c r="S315" s="13">
        <f t="shared" si="22"/>
        <v>40357.227939814817</v>
      </c>
      <c r="T315">
        <f t="shared" si="23"/>
        <v>2010</v>
      </c>
      <c r="U315" t="str">
        <f t="shared" si="24"/>
        <v>film &amp; video</v>
      </c>
    </row>
    <row r="316" spans="1:21" ht="42.75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t="s">
        <v>8309</v>
      </c>
      <c r="R316" t="s">
        <v>8314</v>
      </c>
      <c r="S316" s="13">
        <f t="shared" si="22"/>
        <v>41304.833194444444</v>
      </c>
      <c r="T316">
        <f t="shared" si="23"/>
        <v>2013</v>
      </c>
      <c r="U316" t="str">
        <f t="shared" si="24"/>
        <v>film &amp; video</v>
      </c>
    </row>
    <row r="317" spans="1:21" ht="42.75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t="s">
        <v>8309</v>
      </c>
      <c r="R317" t="s">
        <v>8314</v>
      </c>
      <c r="S317" s="13">
        <f t="shared" si="22"/>
        <v>41113.77238425926</v>
      </c>
      <c r="T317">
        <f t="shared" si="23"/>
        <v>2012</v>
      </c>
      <c r="U317" t="str">
        <f t="shared" si="24"/>
        <v>film &amp; video</v>
      </c>
    </row>
    <row r="318" spans="1:21" ht="28.5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t="s">
        <v>8309</v>
      </c>
      <c r="R318" t="s">
        <v>8314</v>
      </c>
      <c r="S318" s="13">
        <f t="shared" si="22"/>
        <v>41950.923576388886</v>
      </c>
      <c r="T318">
        <f t="shared" si="23"/>
        <v>2014</v>
      </c>
      <c r="U318" t="str">
        <f t="shared" si="24"/>
        <v>film &amp; video</v>
      </c>
    </row>
    <row r="319" spans="1:21" ht="28.5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t="s">
        <v>8309</v>
      </c>
      <c r="R319" t="s">
        <v>8314</v>
      </c>
      <c r="S319" s="13">
        <f t="shared" si="22"/>
        <v>41589.676886574074</v>
      </c>
      <c r="T319">
        <f t="shared" si="23"/>
        <v>2013</v>
      </c>
      <c r="U319" t="str">
        <f t="shared" si="24"/>
        <v>film &amp; video</v>
      </c>
    </row>
    <row r="320" spans="1:21" ht="42.75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t="s">
        <v>8309</v>
      </c>
      <c r="R320" t="s">
        <v>8314</v>
      </c>
      <c r="S320" s="13">
        <f t="shared" si="22"/>
        <v>41330.038784722223</v>
      </c>
      <c r="T320">
        <f t="shared" si="23"/>
        <v>2013</v>
      </c>
      <c r="U320" t="str">
        <f t="shared" si="24"/>
        <v>film &amp; video</v>
      </c>
    </row>
    <row r="321" spans="1:21" ht="57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t="s">
        <v>8309</v>
      </c>
      <c r="R321" t="s">
        <v>8314</v>
      </c>
      <c r="S321" s="13">
        <f t="shared" si="22"/>
        <v>40123.83829861111</v>
      </c>
      <c r="T321">
        <f t="shared" si="23"/>
        <v>2009</v>
      </c>
      <c r="U321" t="str">
        <f t="shared" si="24"/>
        <v>film &amp; video</v>
      </c>
    </row>
    <row r="322" spans="1:21" ht="42.75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0">
        <f t="shared" si="21"/>
        <v>134.91</v>
      </c>
      <c r="Q322" t="s">
        <v>8309</v>
      </c>
      <c r="R322" t="s">
        <v>8314</v>
      </c>
      <c r="S322" s="13">
        <f t="shared" si="22"/>
        <v>42331.551307870366</v>
      </c>
      <c r="T322">
        <f t="shared" si="23"/>
        <v>2015</v>
      </c>
      <c r="U322" t="str">
        <f t="shared" si="24"/>
        <v>film &amp; video</v>
      </c>
    </row>
    <row r="323" spans="1:21" ht="42.75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0">
        <f t="shared" ref="P323:P386" si="26">ROUND(E323/L323,2)</f>
        <v>106.62</v>
      </c>
      <c r="Q323" t="s">
        <v>8309</v>
      </c>
      <c r="R323" t="s">
        <v>8314</v>
      </c>
      <c r="S323" s="13">
        <f t="shared" ref="S323:S386" si="27">(((J323/60)/60)/24)+DATE(1970,1,1)</f>
        <v>42647.446597222224</v>
      </c>
      <c r="T323">
        <f t="shared" ref="T323:T386" si="28">YEAR(S323)</f>
        <v>2016</v>
      </c>
      <c r="U323" t="str">
        <f t="shared" ref="U323:U386" si="29">LEFT(N323,SEARCH("/",N323)-1)</f>
        <v>film &amp; video</v>
      </c>
    </row>
    <row r="324" spans="1:21" ht="42.75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t="s">
        <v>8309</v>
      </c>
      <c r="R324" t="s">
        <v>8314</v>
      </c>
      <c r="S324" s="13">
        <f t="shared" si="27"/>
        <v>42473.57</v>
      </c>
      <c r="T324">
        <f t="shared" si="28"/>
        <v>2016</v>
      </c>
      <c r="U324" t="str">
        <f t="shared" si="29"/>
        <v>film &amp; video</v>
      </c>
    </row>
    <row r="325" spans="1:21" ht="42.75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t="s">
        <v>8309</v>
      </c>
      <c r="R325" t="s">
        <v>8314</v>
      </c>
      <c r="S325" s="13">
        <f t="shared" si="27"/>
        <v>42697.32136574074</v>
      </c>
      <c r="T325">
        <f t="shared" si="28"/>
        <v>2016</v>
      </c>
      <c r="U325" t="str">
        <f t="shared" si="29"/>
        <v>film &amp; video</v>
      </c>
    </row>
    <row r="326" spans="1:21" ht="42.75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t="s">
        <v>8309</v>
      </c>
      <c r="R326" t="s">
        <v>8314</v>
      </c>
      <c r="S326" s="13">
        <f t="shared" si="27"/>
        <v>42184.626250000001</v>
      </c>
      <c r="T326">
        <f t="shared" si="28"/>
        <v>2015</v>
      </c>
      <c r="U326" t="str">
        <f t="shared" si="29"/>
        <v>film &amp; video</v>
      </c>
    </row>
    <row r="327" spans="1:21" ht="42.75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t="s">
        <v>8309</v>
      </c>
      <c r="R327" t="s">
        <v>8314</v>
      </c>
      <c r="S327" s="13">
        <f t="shared" si="27"/>
        <v>42689.187881944439</v>
      </c>
      <c r="T327">
        <f t="shared" si="28"/>
        <v>2016</v>
      </c>
      <c r="U327" t="str">
        <f t="shared" si="29"/>
        <v>film &amp; video</v>
      </c>
    </row>
    <row r="328" spans="1:21" ht="42.75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t="s">
        <v>8309</v>
      </c>
      <c r="R328" t="s">
        <v>8314</v>
      </c>
      <c r="S328" s="13">
        <f t="shared" si="27"/>
        <v>42775.314884259264</v>
      </c>
      <c r="T328">
        <f t="shared" si="28"/>
        <v>2017</v>
      </c>
      <c r="U328" t="str">
        <f t="shared" si="29"/>
        <v>film &amp; video</v>
      </c>
    </row>
    <row r="329" spans="1:21" ht="42.75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t="s">
        <v>8309</v>
      </c>
      <c r="R329" t="s">
        <v>8314</v>
      </c>
      <c r="S329" s="13">
        <f t="shared" si="27"/>
        <v>42058.235289351855</v>
      </c>
      <c r="T329">
        <f t="shared" si="28"/>
        <v>2015</v>
      </c>
      <c r="U329" t="str">
        <f t="shared" si="29"/>
        <v>film &amp; video</v>
      </c>
    </row>
    <row r="330" spans="1:21" ht="42.75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t="s">
        <v>8309</v>
      </c>
      <c r="R330" t="s">
        <v>8314</v>
      </c>
      <c r="S330" s="13">
        <f t="shared" si="27"/>
        <v>42278.946620370371</v>
      </c>
      <c r="T330">
        <f t="shared" si="28"/>
        <v>2015</v>
      </c>
      <c r="U330" t="str">
        <f t="shared" si="29"/>
        <v>film &amp; video</v>
      </c>
    </row>
    <row r="331" spans="1:21" ht="42.75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t="s">
        <v>8309</v>
      </c>
      <c r="R331" t="s">
        <v>8314</v>
      </c>
      <c r="S331" s="13">
        <f t="shared" si="27"/>
        <v>42291.46674768519</v>
      </c>
      <c r="T331">
        <f t="shared" si="28"/>
        <v>2015</v>
      </c>
      <c r="U331" t="str">
        <f t="shared" si="29"/>
        <v>film &amp; video</v>
      </c>
    </row>
    <row r="332" spans="1:21" ht="42.75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t="s">
        <v>8309</v>
      </c>
      <c r="R332" t="s">
        <v>8314</v>
      </c>
      <c r="S332" s="13">
        <f t="shared" si="27"/>
        <v>41379.515775462962</v>
      </c>
      <c r="T332">
        <f t="shared" si="28"/>
        <v>2013</v>
      </c>
      <c r="U332" t="str">
        <f t="shared" si="29"/>
        <v>film &amp; video</v>
      </c>
    </row>
    <row r="333" spans="1:21" ht="42.75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t="s">
        <v>8309</v>
      </c>
      <c r="R333" t="s">
        <v>8314</v>
      </c>
      <c r="S333" s="13">
        <f t="shared" si="27"/>
        <v>42507.581412037034</v>
      </c>
      <c r="T333">
        <f t="shared" si="28"/>
        <v>2016</v>
      </c>
      <c r="U333" t="str">
        <f t="shared" si="29"/>
        <v>film &amp; video</v>
      </c>
    </row>
    <row r="334" spans="1:21" ht="42.75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t="s">
        <v>8309</v>
      </c>
      <c r="R334" t="s">
        <v>8314</v>
      </c>
      <c r="S334" s="13">
        <f t="shared" si="27"/>
        <v>42263.680289351847</v>
      </c>
      <c r="T334">
        <f t="shared" si="28"/>
        <v>2015</v>
      </c>
      <c r="U334" t="str">
        <f t="shared" si="29"/>
        <v>film &amp; video</v>
      </c>
    </row>
    <row r="335" spans="1:21" ht="42.75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t="s">
        <v>8309</v>
      </c>
      <c r="R335" t="s">
        <v>8314</v>
      </c>
      <c r="S335" s="13">
        <f t="shared" si="27"/>
        <v>42437.636469907404</v>
      </c>
      <c r="T335">
        <f t="shared" si="28"/>
        <v>2016</v>
      </c>
      <c r="U335" t="str">
        <f t="shared" si="29"/>
        <v>film &amp; video</v>
      </c>
    </row>
    <row r="336" spans="1:21" ht="42.75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t="s">
        <v>8309</v>
      </c>
      <c r="R336" t="s">
        <v>8314</v>
      </c>
      <c r="S336" s="13">
        <f t="shared" si="27"/>
        <v>42101.682372685187</v>
      </c>
      <c r="T336">
        <f t="shared" si="28"/>
        <v>2015</v>
      </c>
      <c r="U336" t="str">
        <f t="shared" si="29"/>
        <v>film &amp; video</v>
      </c>
    </row>
    <row r="337" spans="1:21" ht="42.75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t="s">
        <v>8309</v>
      </c>
      <c r="R337" t="s">
        <v>8314</v>
      </c>
      <c r="S337" s="13">
        <f t="shared" si="27"/>
        <v>42101.737442129626</v>
      </c>
      <c r="T337">
        <f t="shared" si="28"/>
        <v>2015</v>
      </c>
      <c r="U337" t="str">
        <f t="shared" si="29"/>
        <v>film &amp; video</v>
      </c>
    </row>
    <row r="338" spans="1:21" ht="42.75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t="s">
        <v>8309</v>
      </c>
      <c r="R338" t="s">
        <v>8314</v>
      </c>
      <c r="S338" s="13">
        <f t="shared" si="27"/>
        <v>42291.596273148149</v>
      </c>
      <c r="T338">
        <f t="shared" si="28"/>
        <v>2015</v>
      </c>
      <c r="U338" t="str">
        <f t="shared" si="29"/>
        <v>film &amp; video</v>
      </c>
    </row>
    <row r="339" spans="1:21" ht="42.75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t="s">
        <v>8309</v>
      </c>
      <c r="R339" t="s">
        <v>8314</v>
      </c>
      <c r="S339" s="13">
        <f t="shared" si="27"/>
        <v>42047.128564814819</v>
      </c>
      <c r="T339">
        <f t="shared" si="28"/>
        <v>2015</v>
      </c>
      <c r="U339" t="str">
        <f t="shared" si="29"/>
        <v>film &amp; video</v>
      </c>
    </row>
    <row r="340" spans="1:21" ht="42.75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t="s">
        <v>8309</v>
      </c>
      <c r="R340" t="s">
        <v>8314</v>
      </c>
      <c r="S340" s="13">
        <f t="shared" si="27"/>
        <v>42559.755671296298</v>
      </c>
      <c r="T340">
        <f t="shared" si="28"/>
        <v>2016</v>
      </c>
      <c r="U340" t="str">
        <f t="shared" si="29"/>
        <v>film &amp; video</v>
      </c>
    </row>
    <row r="341" spans="1:21" ht="42.75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t="s">
        <v>8309</v>
      </c>
      <c r="R341" t="s">
        <v>8314</v>
      </c>
      <c r="S341" s="13">
        <f t="shared" si="27"/>
        <v>42093.760046296295</v>
      </c>
      <c r="T341">
        <f t="shared" si="28"/>
        <v>2015</v>
      </c>
      <c r="U341" t="str">
        <f t="shared" si="29"/>
        <v>film &amp; video</v>
      </c>
    </row>
    <row r="342" spans="1:21" ht="42.75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t="s">
        <v>8309</v>
      </c>
      <c r="R342" t="s">
        <v>8314</v>
      </c>
      <c r="S342" s="13">
        <f t="shared" si="27"/>
        <v>42772.669062500005</v>
      </c>
      <c r="T342">
        <f t="shared" si="28"/>
        <v>2017</v>
      </c>
      <c r="U342" t="str">
        <f t="shared" si="29"/>
        <v>film &amp; video</v>
      </c>
    </row>
    <row r="343" spans="1:21" ht="42.75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t="s">
        <v>8309</v>
      </c>
      <c r="R343" t="s">
        <v>8314</v>
      </c>
      <c r="S343" s="13">
        <f t="shared" si="27"/>
        <v>41894.879606481481</v>
      </c>
      <c r="T343">
        <f t="shared" si="28"/>
        <v>2014</v>
      </c>
      <c r="U343" t="str">
        <f t="shared" si="29"/>
        <v>film &amp; video</v>
      </c>
    </row>
    <row r="344" spans="1:21" ht="28.5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t="s">
        <v>8309</v>
      </c>
      <c r="R344" t="s">
        <v>8314</v>
      </c>
      <c r="S344" s="13">
        <f t="shared" si="27"/>
        <v>42459.780844907407</v>
      </c>
      <c r="T344">
        <f t="shared" si="28"/>
        <v>2016</v>
      </c>
      <c r="U344" t="str">
        <f t="shared" si="29"/>
        <v>film &amp; video</v>
      </c>
    </row>
    <row r="345" spans="1:21" ht="42.75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t="s">
        <v>8309</v>
      </c>
      <c r="R345" t="s">
        <v>8314</v>
      </c>
      <c r="S345" s="13">
        <f t="shared" si="27"/>
        <v>41926.73778935185</v>
      </c>
      <c r="T345">
        <f t="shared" si="28"/>
        <v>2014</v>
      </c>
      <c r="U345" t="str">
        <f t="shared" si="29"/>
        <v>film &amp; video</v>
      </c>
    </row>
    <row r="346" spans="1:21" ht="42.75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t="s">
        <v>8309</v>
      </c>
      <c r="R346" t="s">
        <v>8314</v>
      </c>
      <c r="S346" s="13">
        <f t="shared" si="27"/>
        <v>42111.970995370371</v>
      </c>
      <c r="T346">
        <f t="shared" si="28"/>
        <v>2015</v>
      </c>
      <c r="U346" t="str">
        <f t="shared" si="29"/>
        <v>film &amp; video</v>
      </c>
    </row>
    <row r="347" spans="1:21" ht="42.75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t="s">
        <v>8309</v>
      </c>
      <c r="R347" t="s">
        <v>8314</v>
      </c>
      <c r="S347" s="13">
        <f t="shared" si="27"/>
        <v>42114.944328703699</v>
      </c>
      <c r="T347">
        <f t="shared" si="28"/>
        <v>2015</v>
      </c>
      <c r="U347" t="str">
        <f t="shared" si="29"/>
        <v>film &amp; video</v>
      </c>
    </row>
    <row r="348" spans="1:21" ht="42.75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t="s">
        <v>8309</v>
      </c>
      <c r="R348" t="s">
        <v>8314</v>
      </c>
      <c r="S348" s="13">
        <f t="shared" si="27"/>
        <v>42261.500243055561</v>
      </c>
      <c r="T348">
        <f t="shared" si="28"/>
        <v>2015</v>
      </c>
      <c r="U348" t="str">
        <f t="shared" si="29"/>
        <v>film &amp; video</v>
      </c>
    </row>
    <row r="349" spans="1:21" ht="42.75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t="s">
        <v>8309</v>
      </c>
      <c r="R349" t="s">
        <v>8314</v>
      </c>
      <c r="S349" s="13">
        <f t="shared" si="27"/>
        <v>42292.495474537034</v>
      </c>
      <c r="T349">
        <f t="shared" si="28"/>
        <v>2015</v>
      </c>
      <c r="U349" t="str">
        <f t="shared" si="29"/>
        <v>film &amp; video</v>
      </c>
    </row>
    <row r="350" spans="1:21" ht="42.75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t="s">
        <v>8309</v>
      </c>
      <c r="R350" t="s">
        <v>8314</v>
      </c>
      <c r="S350" s="13">
        <f t="shared" si="27"/>
        <v>42207.58699074074</v>
      </c>
      <c r="T350">
        <f t="shared" si="28"/>
        <v>2015</v>
      </c>
      <c r="U350" t="str">
        <f t="shared" si="29"/>
        <v>film &amp; video</v>
      </c>
    </row>
    <row r="351" spans="1:21" ht="42.75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t="s">
        <v>8309</v>
      </c>
      <c r="R351" t="s">
        <v>8314</v>
      </c>
      <c r="S351" s="13">
        <f t="shared" si="27"/>
        <v>42760.498935185184</v>
      </c>
      <c r="T351">
        <f t="shared" si="28"/>
        <v>2017</v>
      </c>
      <c r="U351" t="str">
        <f t="shared" si="29"/>
        <v>film &amp; video</v>
      </c>
    </row>
    <row r="352" spans="1:21" ht="42.75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t="s">
        <v>8309</v>
      </c>
      <c r="R352" t="s">
        <v>8314</v>
      </c>
      <c r="S352" s="13">
        <f t="shared" si="27"/>
        <v>42586.066076388888</v>
      </c>
      <c r="T352">
        <f t="shared" si="28"/>
        <v>2016</v>
      </c>
      <c r="U352" t="str">
        <f t="shared" si="29"/>
        <v>film &amp; video</v>
      </c>
    </row>
    <row r="353" spans="1:21" ht="42.75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t="s">
        <v>8309</v>
      </c>
      <c r="R353" t="s">
        <v>8314</v>
      </c>
      <c r="S353" s="13">
        <f t="shared" si="27"/>
        <v>42427.964745370366</v>
      </c>
      <c r="T353">
        <f t="shared" si="28"/>
        <v>2016</v>
      </c>
      <c r="U353" t="str">
        <f t="shared" si="29"/>
        <v>film &amp; video</v>
      </c>
    </row>
    <row r="354" spans="1:21" ht="42.75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t="s">
        <v>8309</v>
      </c>
      <c r="R354" t="s">
        <v>8314</v>
      </c>
      <c r="S354" s="13">
        <f t="shared" si="27"/>
        <v>41890.167453703703</v>
      </c>
      <c r="T354">
        <f t="shared" si="28"/>
        <v>2014</v>
      </c>
      <c r="U354" t="str">
        <f t="shared" si="29"/>
        <v>film &amp; video</v>
      </c>
    </row>
    <row r="355" spans="1:21" ht="42.75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t="s">
        <v>8309</v>
      </c>
      <c r="R355" t="s">
        <v>8314</v>
      </c>
      <c r="S355" s="13">
        <f t="shared" si="27"/>
        <v>42297.791886574079</v>
      </c>
      <c r="T355">
        <f t="shared" si="28"/>
        <v>2015</v>
      </c>
      <c r="U355" t="str">
        <f t="shared" si="29"/>
        <v>film &amp; video</v>
      </c>
    </row>
    <row r="356" spans="1:21" ht="42.75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t="s">
        <v>8309</v>
      </c>
      <c r="R356" t="s">
        <v>8314</v>
      </c>
      <c r="S356" s="13">
        <f t="shared" si="27"/>
        <v>42438.827789351853</v>
      </c>
      <c r="T356">
        <f t="shared" si="28"/>
        <v>2016</v>
      </c>
      <c r="U356" t="str">
        <f t="shared" si="29"/>
        <v>film &amp; video</v>
      </c>
    </row>
    <row r="357" spans="1:21" ht="28.5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t="s">
        <v>8309</v>
      </c>
      <c r="R357" t="s">
        <v>8314</v>
      </c>
      <c r="S357" s="13">
        <f t="shared" si="27"/>
        <v>41943.293912037036</v>
      </c>
      <c r="T357">
        <f t="shared" si="28"/>
        <v>2014</v>
      </c>
      <c r="U357" t="str">
        <f t="shared" si="29"/>
        <v>film &amp; video</v>
      </c>
    </row>
    <row r="358" spans="1:21" ht="28.5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t="s">
        <v>8309</v>
      </c>
      <c r="R358" t="s">
        <v>8314</v>
      </c>
      <c r="S358" s="13">
        <f t="shared" si="27"/>
        <v>42415.803159722222</v>
      </c>
      <c r="T358">
        <f t="shared" si="28"/>
        <v>2016</v>
      </c>
      <c r="U358" t="str">
        <f t="shared" si="29"/>
        <v>film &amp; video</v>
      </c>
    </row>
    <row r="359" spans="1:21" ht="42.75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t="s">
        <v>8309</v>
      </c>
      <c r="R359" t="s">
        <v>8314</v>
      </c>
      <c r="S359" s="13">
        <f t="shared" si="27"/>
        <v>42078.222187499996</v>
      </c>
      <c r="T359">
        <f t="shared" si="28"/>
        <v>2015</v>
      </c>
      <c r="U359" t="str">
        <f t="shared" si="29"/>
        <v>film &amp; video</v>
      </c>
    </row>
    <row r="360" spans="1:21" ht="42.75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t="s">
        <v>8309</v>
      </c>
      <c r="R360" t="s">
        <v>8314</v>
      </c>
      <c r="S360" s="13">
        <f t="shared" si="27"/>
        <v>42507.860196759255</v>
      </c>
      <c r="T360">
        <f t="shared" si="28"/>
        <v>2016</v>
      </c>
      <c r="U360" t="str">
        <f t="shared" si="29"/>
        <v>film &amp; video</v>
      </c>
    </row>
    <row r="361" spans="1:21" ht="42.75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t="s">
        <v>8309</v>
      </c>
      <c r="R361" t="s">
        <v>8314</v>
      </c>
      <c r="S361" s="13">
        <f t="shared" si="27"/>
        <v>41935.070486111108</v>
      </c>
      <c r="T361">
        <f t="shared" si="28"/>
        <v>2014</v>
      </c>
      <c r="U361" t="str">
        <f t="shared" si="29"/>
        <v>film &amp; video</v>
      </c>
    </row>
    <row r="362" spans="1:21" ht="42.75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t="s">
        <v>8309</v>
      </c>
      <c r="R362" t="s">
        <v>8314</v>
      </c>
      <c r="S362" s="13">
        <f t="shared" si="27"/>
        <v>42163.897916666669</v>
      </c>
      <c r="T362">
        <f t="shared" si="28"/>
        <v>2015</v>
      </c>
      <c r="U362" t="str">
        <f t="shared" si="29"/>
        <v>film &amp; video</v>
      </c>
    </row>
    <row r="363" spans="1:21" ht="42.75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t="s">
        <v>8309</v>
      </c>
      <c r="R363" t="s">
        <v>8314</v>
      </c>
      <c r="S363" s="13">
        <f t="shared" si="27"/>
        <v>41936.001226851848</v>
      </c>
      <c r="T363">
        <f t="shared" si="28"/>
        <v>2014</v>
      </c>
      <c r="U363" t="str">
        <f t="shared" si="29"/>
        <v>film &amp; video</v>
      </c>
    </row>
    <row r="364" spans="1:21" ht="42.75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t="s">
        <v>8309</v>
      </c>
      <c r="R364" t="s">
        <v>8314</v>
      </c>
      <c r="S364" s="13">
        <f t="shared" si="27"/>
        <v>41837.210543981484</v>
      </c>
      <c r="T364">
        <f t="shared" si="28"/>
        <v>2014</v>
      </c>
      <c r="U364" t="str">
        <f t="shared" si="29"/>
        <v>film &amp; video</v>
      </c>
    </row>
    <row r="365" spans="1:21" ht="42.75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t="s">
        <v>8309</v>
      </c>
      <c r="R365" t="s">
        <v>8314</v>
      </c>
      <c r="S365" s="13">
        <f t="shared" si="27"/>
        <v>40255.744629629626</v>
      </c>
      <c r="T365">
        <f t="shared" si="28"/>
        <v>2010</v>
      </c>
      <c r="U365" t="str">
        <f t="shared" si="29"/>
        <v>film &amp; video</v>
      </c>
    </row>
    <row r="366" spans="1:21" ht="42.75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t="s">
        <v>8309</v>
      </c>
      <c r="R366" t="s">
        <v>8314</v>
      </c>
      <c r="S366" s="13">
        <f t="shared" si="27"/>
        <v>41780.859629629631</v>
      </c>
      <c r="T366">
        <f t="shared" si="28"/>
        <v>2014</v>
      </c>
      <c r="U366" t="str">
        <f t="shared" si="29"/>
        <v>film &amp; video</v>
      </c>
    </row>
    <row r="367" spans="1:21" ht="42.75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t="s">
        <v>8309</v>
      </c>
      <c r="R367" t="s">
        <v>8314</v>
      </c>
      <c r="S367" s="13">
        <f t="shared" si="27"/>
        <v>41668.606469907405</v>
      </c>
      <c r="T367">
        <f t="shared" si="28"/>
        <v>2014</v>
      </c>
      <c r="U367" t="str">
        <f t="shared" si="29"/>
        <v>film &amp; video</v>
      </c>
    </row>
    <row r="368" spans="1:21" ht="42.75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t="s">
        <v>8309</v>
      </c>
      <c r="R368" t="s">
        <v>8314</v>
      </c>
      <c r="S368" s="13">
        <f t="shared" si="27"/>
        <v>41019.793032407404</v>
      </c>
      <c r="T368">
        <f t="shared" si="28"/>
        <v>2012</v>
      </c>
      <c r="U368" t="str">
        <f t="shared" si="29"/>
        <v>film &amp; video</v>
      </c>
    </row>
    <row r="369" spans="1:21" ht="42.75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t="s">
        <v>8309</v>
      </c>
      <c r="R369" t="s">
        <v>8314</v>
      </c>
      <c r="S369" s="13">
        <f t="shared" si="27"/>
        <v>41355.577291666668</v>
      </c>
      <c r="T369">
        <f t="shared" si="28"/>
        <v>2013</v>
      </c>
      <c r="U369" t="str">
        <f t="shared" si="29"/>
        <v>film &amp; video</v>
      </c>
    </row>
    <row r="370" spans="1:21" ht="42.75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t="s">
        <v>8309</v>
      </c>
      <c r="R370" t="s">
        <v>8314</v>
      </c>
      <c r="S370" s="13">
        <f t="shared" si="27"/>
        <v>42043.605578703704</v>
      </c>
      <c r="T370">
        <f t="shared" si="28"/>
        <v>2015</v>
      </c>
      <c r="U370" t="str">
        <f t="shared" si="29"/>
        <v>film &amp; video</v>
      </c>
    </row>
    <row r="371" spans="1:21" ht="42.75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t="s">
        <v>8309</v>
      </c>
      <c r="R371" t="s">
        <v>8314</v>
      </c>
      <c r="S371" s="13">
        <f t="shared" si="27"/>
        <v>40893.551724537036</v>
      </c>
      <c r="T371">
        <f t="shared" si="28"/>
        <v>2011</v>
      </c>
      <c r="U371" t="str">
        <f t="shared" si="29"/>
        <v>film &amp; video</v>
      </c>
    </row>
    <row r="372" spans="1:21" ht="42.75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t="s">
        <v>8309</v>
      </c>
      <c r="R372" t="s">
        <v>8314</v>
      </c>
      <c r="S372" s="13">
        <f t="shared" si="27"/>
        <v>42711.795138888891</v>
      </c>
      <c r="T372">
        <f t="shared" si="28"/>
        <v>2016</v>
      </c>
      <c r="U372" t="str">
        <f t="shared" si="29"/>
        <v>film &amp; video</v>
      </c>
    </row>
    <row r="373" spans="1:21" ht="42.75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t="s">
        <v>8309</v>
      </c>
      <c r="R373" t="s">
        <v>8314</v>
      </c>
      <c r="S373" s="13">
        <f t="shared" si="27"/>
        <v>41261.767812500002</v>
      </c>
      <c r="T373">
        <f t="shared" si="28"/>
        <v>2012</v>
      </c>
      <c r="U373" t="str">
        <f t="shared" si="29"/>
        <v>film &amp; video</v>
      </c>
    </row>
    <row r="374" spans="1:21" ht="28.5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t="s">
        <v>8309</v>
      </c>
      <c r="R374" t="s">
        <v>8314</v>
      </c>
      <c r="S374" s="13">
        <f t="shared" si="27"/>
        <v>42425.576898148152</v>
      </c>
      <c r="T374">
        <f t="shared" si="28"/>
        <v>2016</v>
      </c>
      <c r="U374" t="str">
        <f t="shared" si="29"/>
        <v>film &amp; video</v>
      </c>
    </row>
    <row r="375" spans="1:21" ht="42.75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t="s">
        <v>8309</v>
      </c>
      <c r="R375" t="s">
        <v>8314</v>
      </c>
      <c r="S375" s="13">
        <f t="shared" si="27"/>
        <v>41078.91201388889</v>
      </c>
      <c r="T375">
        <f t="shared" si="28"/>
        <v>2012</v>
      </c>
      <c r="U375" t="str">
        <f t="shared" si="29"/>
        <v>film &amp; video</v>
      </c>
    </row>
    <row r="376" spans="1:21" ht="42.75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t="s">
        <v>8309</v>
      </c>
      <c r="R376" t="s">
        <v>8314</v>
      </c>
      <c r="S376" s="13">
        <f t="shared" si="27"/>
        <v>40757.889247685183</v>
      </c>
      <c r="T376">
        <f t="shared" si="28"/>
        <v>2011</v>
      </c>
      <c r="U376" t="str">
        <f t="shared" si="29"/>
        <v>film &amp; video</v>
      </c>
    </row>
    <row r="377" spans="1:21" ht="42.75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t="s">
        <v>8309</v>
      </c>
      <c r="R377" t="s">
        <v>8314</v>
      </c>
      <c r="S377" s="13">
        <f t="shared" si="27"/>
        <v>41657.985081018516</v>
      </c>
      <c r="T377">
        <f t="shared" si="28"/>
        <v>2014</v>
      </c>
      <c r="U377" t="str">
        <f t="shared" si="29"/>
        <v>film &amp; video</v>
      </c>
    </row>
    <row r="378" spans="1:21" ht="42.75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t="s">
        <v>8309</v>
      </c>
      <c r="R378" t="s">
        <v>8314</v>
      </c>
      <c r="S378" s="13">
        <f t="shared" si="27"/>
        <v>42576.452731481477</v>
      </c>
      <c r="T378">
        <f t="shared" si="28"/>
        <v>2016</v>
      </c>
      <c r="U378" t="str">
        <f t="shared" si="29"/>
        <v>film &amp; video</v>
      </c>
    </row>
    <row r="379" spans="1:21" ht="42.75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t="s">
        <v>8309</v>
      </c>
      <c r="R379" t="s">
        <v>8314</v>
      </c>
      <c r="S379" s="13">
        <f t="shared" si="27"/>
        <v>42292.250787037032</v>
      </c>
      <c r="T379">
        <f t="shared" si="28"/>
        <v>2015</v>
      </c>
      <c r="U379" t="str">
        <f t="shared" si="29"/>
        <v>film &amp; video</v>
      </c>
    </row>
    <row r="380" spans="1:21" ht="42.75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t="s">
        <v>8309</v>
      </c>
      <c r="R380" t="s">
        <v>8314</v>
      </c>
      <c r="S380" s="13">
        <f t="shared" si="27"/>
        <v>42370.571851851855</v>
      </c>
      <c r="T380">
        <f t="shared" si="28"/>
        <v>2016</v>
      </c>
      <c r="U380" t="str">
        <f t="shared" si="29"/>
        <v>film &amp; video</v>
      </c>
    </row>
    <row r="381" spans="1:21" ht="42.75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t="s">
        <v>8309</v>
      </c>
      <c r="R381" t="s">
        <v>8314</v>
      </c>
      <c r="S381" s="13">
        <f t="shared" si="27"/>
        <v>40987.688333333332</v>
      </c>
      <c r="T381">
        <f t="shared" si="28"/>
        <v>2012</v>
      </c>
      <c r="U381" t="str">
        <f t="shared" si="29"/>
        <v>film &amp; video</v>
      </c>
    </row>
    <row r="382" spans="1:21" ht="42.75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t="s">
        <v>8309</v>
      </c>
      <c r="R382" t="s">
        <v>8314</v>
      </c>
      <c r="S382" s="13">
        <f t="shared" si="27"/>
        <v>42367.719814814816</v>
      </c>
      <c r="T382">
        <f t="shared" si="28"/>
        <v>2015</v>
      </c>
      <c r="U382" t="str">
        <f t="shared" si="29"/>
        <v>film &amp; video</v>
      </c>
    </row>
    <row r="383" spans="1:21" ht="42.75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t="s">
        <v>8309</v>
      </c>
      <c r="R383" t="s">
        <v>8314</v>
      </c>
      <c r="S383" s="13">
        <f t="shared" si="27"/>
        <v>41085.698113425926</v>
      </c>
      <c r="T383">
        <f t="shared" si="28"/>
        <v>2012</v>
      </c>
      <c r="U383" t="str">
        <f t="shared" si="29"/>
        <v>film &amp; video</v>
      </c>
    </row>
    <row r="384" spans="1:21" ht="42.75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t="s">
        <v>8309</v>
      </c>
      <c r="R384" t="s">
        <v>8314</v>
      </c>
      <c r="S384" s="13">
        <f t="shared" si="27"/>
        <v>41144.709490740745</v>
      </c>
      <c r="T384">
        <f t="shared" si="28"/>
        <v>2012</v>
      </c>
      <c r="U384" t="str">
        <f t="shared" si="29"/>
        <v>film &amp; video</v>
      </c>
    </row>
    <row r="385" spans="1:21" ht="42.75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t="s">
        <v>8309</v>
      </c>
      <c r="R385" t="s">
        <v>8314</v>
      </c>
      <c r="S385" s="13">
        <f t="shared" si="27"/>
        <v>41755.117581018516</v>
      </c>
      <c r="T385">
        <f t="shared" si="28"/>
        <v>2014</v>
      </c>
      <c r="U385" t="str">
        <f t="shared" si="29"/>
        <v>film &amp; video</v>
      </c>
    </row>
    <row r="386" spans="1:21" ht="42.75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0">
        <f t="shared" si="26"/>
        <v>58.54</v>
      </c>
      <c r="Q386" t="s">
        <v>8309</v>
      </c>
      <c r="R386" t="s">
        <v>8314</v>
      </c>
      <c r="S386" s="13">
        <f t="shared" si="27"/>
        <v>41980.781793981485</v>
      </c>
      <c r="T386">
        <f t="shared" si="28"/>
        <v>2014</v>
      </c>
      <c r="U386" t="str">
        <f t="shared" si="29"/>
        <v>film &amp; video</v>
      </c>
    </row>
    <row r="387" spans="1:21" ht="42.75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0">
        <f t="shared" ref="P387:P450" si="31">ROUND(E387/L387,2)</f>
        <v>111.8</v>
      </c>
      <c r="Q387" t="s">
        <v>8309</v>
      </c>
      <c r="R387" t="s">
        <v>8314</v>
      </c>
      <c r="S387" s="13">
        <f t="shared" ref="S387:S450" si="32">(((J387/60)/60)/24)+DATE(1970,1,1)</f>
        <v>41934.584502314814</v>
      </c>
      <c r="T387">
        <f t="shared" ref="T387:T450" si="33">YEAR(S387)</f>
        <v>2014</v>
      </c>
      <c r="U387" t="str">
        <f t="shared" ref="U387:U450" si="34">LEFT(N387,SEARCH("/",N387)-1)</f>
        <v>film &amp; video</v>
      </c>
    </row>
    <row r="388" spans="1:21" ht="42.75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t="s">
        <v>8309</v>
      </c>
      <c r="R388" t="s">
        <v>8314</v>
      </c>
      <c r="S388" s="13">
        <f t="shared" si="32"/>
        <v>42211.951284722221</v>
      </c>
      <c r="T388">
        <f t="shared" si="33"/>
        <v>2015</v>
      </c>
      <c r="U388" t="str">
        <f t="shared" si="34"/>
        <v>film &amp; video</v>
      </c>
    </row>
    <row r="389" spans="1:21" ht="42.75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t="s">
        <v>8309</v>
      </c>
      <c r="R389" t="s">
        <v>8314</v>
      </c>
      <c r="S389" s="13">
        <f t="shared" si="32"/>
        <v>42200.67659722222</v>
      </c>
      <c r="T389">
        <f t="shared" si="33"/>
        <v>2015</v>
      </c>
      <c r="U389" t="str">
        <f t="shared" si="34"/>
        <v>film &amp; video</v>
      </c>
    </row>
    <row r="390" spans="1:21" ht="42.75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t="s">
        <v>8309</v>
      </c>
      <c r="R390" t="s">
        <v>8314</v>
      </c>
      <c r="S390" s="13">
        <f t="shared" si="32"/>
        <v>42549.076157407413</v>
      </c>
      <c r="T390">
        <f t="shared" si="33"/>
        <v>2016</v>
      </c>
      <c r="U390" t="str">
        <f t="shared" si="34"/>
        <v>film &amp; video</v>
      </c>
    </row>
    <row r="391" spans="1:21" ht="42.75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t="s">
        <v>8309</v>
      </c>
      <c r="R391" t="s">
        <v>8314</v>
      </c>
      <c r="S391" s="13">
        <f t="shared" si="32"/>
        <v>41674.063078703701</v>
      </c>
      <c r="T391">
        <f t="shared" si="33"/>
        <v>2014</v>
      </c>
      <c r="U391" t="str">
        <f t="shared" si="34"/>
        <v>film &amp; video</v>
      </c>
    </row>
    <row r="392" spans="1:21" ht="42.75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t="s">
        <v>8309</v>
      </c>
      <c r="R392" t="s">
        <v>8314</v>
      </c>
      <c r="S392" s="13">
        <f t="shared" si="32"/>
        <v>42112.036712962959</v>
      </c>
      <c r="T392">
        <f t="shared" si="33"/>
        <v>2015</v>
      </c>
      <c r="U392" t="str">
        <f t="shared" si="34"/>
        <v>film &amp; video</v>
      </c>
    </row>
    <row r="393" spans="1:21" ht="42.75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t="s">
        <v>8309</v>
      </c>
      <c r="R393" t="s">
        <v>8314</v>
      </c>
      <c r="S393" s="13">
        <f t="shared" si="32"/>
        <v>40865.042256944449</v>
      </c>
      <c r="T393">
        <f t="shared" si="33"/>
        <v>2011</v>
      </c>
      <c r="U393" t="str">
        <f t="shared" si="34"/>
        <v>film &amp; video</v>
      </c>
    </row>
    <row r="394" spans="1:21" ht="42.75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t="s">
        <v>8309</v>
      </c>
      <c r="R394" t="s">
        <v>8314</v>
      </c>
      <c r="S394" s="13">
        <f t="shared" si="32"/>
        <v>40763.717256944445</v>
      </c>
      <c r="T394">
        <f t="shared" si="33"/>
        <v>2011</v>
      </c>
      <c r="U394" t="str">
        <f t="shared" si="34"/>
        <v>film &amp; video</v>
      </c>
    </row>
    <row r="395" spans="1:21" ht="28.5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t="s">
        <v>8309</v>
      </c>
      <c r="R395" t="s">
        <v>8314</v>
      </c>
      <c r="S395" s="13">
        <f t="shared" si="32"/>
        <v>41526.708935185183</v>
      </c>
      <c r="T395">
        <f t="shared" si="33"/>
        <v>2013</v>
      </c>
      <c r="U395" t="str">
        <f t="shared" si="34"/>
        <v>film &amp; video</v>
      </c>
    </row>
    <row r="396" spans="1:21" ht="42.75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t="s">
        <v>8309</v>
      </c>
      <c r="R396" t="s">
        <v>8314</v>
      </c>
      <c r="S396" s="13">
        <f t="shared" si="32"/>
        <v>42417.818078703705</v>
      </c>
      <c r="T396">
        <f t="shared" si="33"/>
        <v>2016</v>
      </c>
      <c r="U396" t="str">
        <f t="shared" si="34"/>
        <v>film &amp; video</v>
      </c>
    </row>
    <row r="397" spans="1:21" ht="42.75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t="s">
        <v>8309</v>
      </c>
      <c r="R397" t="s">
        <v>8314</v>
      </c>
      <c r="S397" s="13">
        <f t="shared" si="32"/>
        <v>40990.909259259257</v>
      </c>
      <c r="T397">
        <f t="shared" si="33"/>
        <v>2012</v>
      </c>
      <c r="U397" t="str">
        <f t="shared" si="34"/>
        <v>film &amp; video</v>
      </c>
    </row>
    <row r="398" spans="1:21" ht="42.75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t="s">
        <v>8309</v>
      </c>
      <c r="R398" t="s">
        <v>8314</v>
      </c>
      <c r="S398" s="13">
        <f t="shared" si="32"/>
        <v>41082.564884259256</v>
      </c>
      <c r="T398">
        <f t="shared" si="33"/>
        <v>2012</v>
      </c>
      <c r="U398" t="str">
        <f t="shared" si="34"/>
        <v>film &amp; video</v>
      </c>
    </row>
    <row r="399" spans="1:21" ht="57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t="s">
        <v>8309</v>
      </c>
      <c r="R399" t="s">
        <v>8314</v>
      </c>
      <c r="S399" s="13">
        <f t="shared" si="32"/>
        <v>40379.776435185187</v>
      </c>
      <c r="T399">
        <f t="shared" si="33"/>
        <v>2010</v>
      </c>
      <c r="U399" t="str">
        <f t="shared" si="34"/>
        <v>film &amp; video</v>
      </c>
    </row>
    <row r="400" spans="1:21" ht="42.75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t="s">
        <v>8309</v>
      </c>
      <c r="R400" t="s">
        <v>8314</v>
      </c>
      <c r="S400" s="13">
        <f t="shared" si="32"/>
        <v>42078.793124999997</v>
      </c>
      <c r="T400">
        <f t="shared" si="33"/>
        <v>2015</v>
      </c>
      <c r="U400" t="str">
        <f t="shared" si="34"/>
        <v>film &amp; video</v>
      </c>
    </row>
    <row r="401" spans="1:21" ht="42.75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t="s">
        <v>8309</v>
      </c>
      <c r="R401" t="s">
        <v>8314</v>
      </c>
      <c r="S401" s="13">
        <f t="shared" si="32"/>
        <v>42687.875775462962</v>
      </c>
      <c r="T401">
        <f t="shared" si="33"/>
        <v>2016</v>
      </c>
      <c r="U401" t="str">
        <f t="shared" si="34"/>
        <v>film &amp; video</v>
      </c>
    </row>
    <row r="402" spans="1:21" ht="42.75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t="s">
        <v>8309</v>
      </c>
      <c r="R402" t="s">
        <v>8314</v>
      </c>
      <c r="S402" s="13">
        <f t="shared" si="32"/>
        <v>41745.635960648149</v>
      </c>
      <c r="T402">
        <f t="shared" si="33"/>
        <v>2014</v>
      </c>
      <c r="U402" t="str">
        <f t="shared" si="34"/>
        <v>film &amp; video</v>
      </c>
    </row>
    <row r="403" spans="1:21" ht="42.75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t="s">
        <v>8309</v>
      </c>
      <c r="R403" t="s">
        <v>8314</v>
      </c>
      <c r="S403" s="13">
        <f t="shared" si="32"/>
        <v>40732.842245370368</v>
      </c>
      <c r="T403">
        <f t="shared" si="33"/>
        <v>2011</v>
      </c>
      <c r="U403" t="str">
        <f t="shared" si="34"/>
        <v>film &amp; video</v>
      </c>
    </row>
    <row r="404" spans="1:21" ht="42.75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t="s">
        <v>8309</v>
      </c>
      <c r="R404" t="s">
        <v>8314</v>
      </c>
      <c r="S404" s="13">
        <f t="shared" si="32"/>
        <v>42292.539548611108</v>
      </c>
      <c r="T404">
        <f t="shared" si="33"/>
        <v>2015</v>
      </c>
      <c r="U404" t="str">
        <f t="shared" si="34"/>
        <v>film &amp; video</v>
      </c>
    </row>
    <row r="405" spans="1:21" ht="42.75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t="s">
        <v>8309</v>
      </c>
      <c r="R405" t="s">
        <v>8314</v>
      </c>
      <c r="S405" s="13">
        <f t="shared" si="32"/>
        <v>40718.310659722221</v>
      </c>
      <c r="T405">
        <f t="shared" si="33"/>
        <v>2011</v>
      </c>
      <c r="U405" t="str">
        <f t="shared" si="34"/>
        <v>film &amp; video</v>
      </c>
    </row>
    <row r="406" spans="1:21" ht="42.75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t="s">
        <v>8309</v>
      </c>
      <c r="R406" t="s">
        <v>8314</v>
      </c>
      <c r="S406" s="13">
        <f t="shared" si="32"/>
        <v>41646.628032407411</v>
      </c>
      <c r="T406">
        <f t="shared" si="33"/>
        <v>2014</v>
      </c>
      <c r="U406" t="str">
        <f t="shared" si="34"/>
        <v>film &amp; video</v>
      </c>
    </row>
    <row r="407" spans="1:21" ht="28.5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t="s">
        <v>8309</v>
      </c>
      <c r="R407" t="s">
        <v>8314</v>
      </c>
      <c r="S407" s="13">
        <f t="shared" si="32"/>
        <v>41674.08494212963</v>
      </c>
      <c r="T407">
        <f t="shared" si="33"/>
        <v>2014</v>
      </c>
      <c r="U407" t="str">
        <f t="shared" si="34"/>
        <v>film &amp; video</v>
      </c>
    </row>
    <row r="408" spans="1:21" ht="42.75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t="s">
        <v>8309</v>
      </c>
      <c r="R408" t="s">
        <v>8314</v>
      </c>
      <c r="S408" s="13">
        <f t="shared" si="32"/>
        <v>40638.162465277775</v>
      </c>
      <c r="T408">
        <f t="shared" si="33"/>
        <v>2011</v>
      </c>
      <c r="U408" t="str">
        <f t="shared" si="34"/>
        <v>film &amp; video</v>
      </c>
    </row>
    <row r="409" spans="1:21" ht="42.75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t="s">
        <v>8309</v>
      </c>
      <c r="R409" t="s">
        <v>8314</v>
      </c>
      <c r="S409" s="13">
        <f t="shared" si="32"/>
        <v>40806.870949074073</v>
      </c>
      <c r="T409">
        <f t="shared" si="33"/>
        <v>2011</v>
      </c>
      <c r="U409" t="str">
        <f t="shared" si="34"/>
        <v>film &amp; video</v>
      </c>
    </row>
    <row r="410" spans="1:21" ht="42.75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t="s">
        <v>8309</v>
      </c>
      <c r="R410" t="s">
        <v>8314</v>
      </c>
      <c r="S410" s="13">
        <f t="shared" si="32"/>
        <v>41543.735995370371</v>
      </c>
      <c r="T410">
        <f t="shared" si="33"/>
        <v>2013</v>
      </c>
      <c r="U410" t="str">
        <f t="shared" si="34"/>
        <v>film &amp; video</v>
      </c>
    </row>
    <row r="411" spans="1:21" ht="42.75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t="s">
        <v>8309</v>
      </c>
      <c r="R411" t="s">
        <v>8314</v>
      </c>
      <c r="S411" s="13">
        <f t="shared" si="32"/>
        <v>42543.862777777773</v>
      </c>
      <c r="T411">
        <f t="shared" si="33"/>
        <v>2016</v>
      </c>
      <c r="U411" t="str">
        <f t="shared" si="34"/>
        <v>film &amp; video</v>
      </c>
    </row>
    <row r="412" spans="1:21" ht="42.75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t="s">
        <v>8309</v>
      </c>
      <c r="R412" t="s">
        <v>8314</v>
      </c>
      <c r="S412" s="13">
        <f t="shared" si="32"/>
        <v>42113.981446759266</v>
      </c>
      <c r="T412">
        <f t="shared" si="33"/>
        <v>2015</v>
      </c>
      <c r="U412" t="str">
        <f t="shared" si="34"/>
        <v>film &amp; video</v>
      </c>
    </row>
    <row r="413" spans="1:21" ht="42.75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t="s">
        <v>8309</v>
      </c>
      <c r="R413" t="s">
        <v>8314</v>
      </c>
      <c r="S413" s="13">
        <f t="shared" si="32"/>
        <v>41598.17597222222</v>
      </c>
      <c r="T413">
        <f t="shared" si="33"/>
        <v>2013</v>
      </c>
      <c r="U413" t="str">
        <f t="shared" si="34"/>
        <v>film &amp; video</v>
      </c>
    </row>
    <row r="414" spans="1:21" ht="42.75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t="s">
        <v>8309</v>
      </c>
      <c r="R414" t="s">
        <v>8314</v>
      </c>
      <c r="S414" s="13">
        <f t="shared" si="32"/>
        <v>41099.742800925924</v>
      </c>
      <c r="T414">
        <f t="shared" si="33"/>
        <v>2012</v>
      </c>
      <c r="U414" t="str">
        <f t="shared" si="34"/>
        <v>film &amp; video</v>
      </c>
    </row>
    <row r="415" spans="1:21" ht="42.75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t="s">
        <v>8309</v>
      </c>
      <c r="R415" t="s">
        <v>8314</v>
      </c>
      <c r="S415" s="13">
        <f t="shared" si="32"/>
        <v>41079.877442129626</v>
      </c>
      <c r="T415">
        <f t="shared" si="33"/>
        <v>2012</v>
      </c>
      <c r="U415" t="str">
        <f t="shared" si="34"/>
        <v>film &amp; video</v>
      </c>
    </row>
    <row r="416" spans="1:21" ht="42.75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t="s">
        <v>8309</v>
      </c>
      <c r="R416" t="s">
        <v>8314</v>
      </c>
      <c r="S416" s="13">
        <f t="shared" si="32"/>
        <v>41529.063252314816</v>
      </c>
      <c r="T416">
        <f t="shared" si="33"/>
        <v>2013</v>
      </c>
      <c r="U416" t="str">
        <f t="shared" si="34"/>
        <v>film &amp; video</v>
      </c>
    </row>
    <row r="417" spans="1:21" ht="57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t="s">
        <v>8309</v>
      </c>
      <c r="R417" t="s">
        <v>8314</v>
      </c>
      <c r="S417" s="13">
        <f t="shared" si="32"/>
        <v>41904.851875</v>
      </c>
      <c r="T417">
        <f t="shared" si="33"/>
        <v>2014</v>
      </c>
      <c r="U417" t="str">
        <f t="shared" si="34"/>
        <v>film &amp; video</v>
      </c>
    </row>
    <row r="418" spans="1:21" ht="28.5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t="s">
        <v>8309</v>
      </c>
      <c r="R418" t="s">
        <v>8314</v>
      </c>
      <c r="S418" s="13">
        <f t="shared" si="32"/>
        <v>41648.396192129629</v>
      </c>
      <c r="T418">
        <f t="shared" si="33"/>
        <v>2014</v>
      </c>
      <c r="U418" t="str">
        <f t="shared" si="34"/>
        <v>film &amp; video</v>
      </c>
    </row>
    <row r="419" spans="1:21" ht="42.75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t="s">
        <v>8309</v>
      </c>
      <c r="R419" t="s">
        <v>8314</v>
      </c>
      <c r="S419" s="13">
        <f t="shared" si="32"/>
        <v>41360.970601851855</v>
      </c>
      <c r="T419">
        <f t="shared" si="33"/>
        <v>2013</v>
      </c>
      <c r="U419" t="str">
        <f t="shared" si="34"/>
        <v>film &amp; video</v>
      </c>
    </row>
    <row r="420" spans="1:21" ht="42.75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t="s">
        <v>8309</v>
      </c>
      <c r="R420" t="s">
        <v>8314</v>
      </c>
      <c r="S420" s="13">
        <f t="shared" si="32"/>
        <v>42178.282372685186</v>
      </c>
      <c r="T420">
        <f t="shared" si="33"/>
        <v>2015</v>
      </c>
      <c r="U420" t="str">
        <f t="shared" si="34"/>
        <v>film &amp; video</v>
      </c>
    </row>
    <row r="421" spans="1:21" ht="42.75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t="s">
        <v>8309</v>
      </c>
      <c r="R421" t="s">
        <v>8314</v>
      </c>
      <c r="S421" s="13">
        <f t="shared" si="32"/>
        <v>41394.842442129629</v>
      </c>
      <c r="T421">
        <f t="shared" si="33"/>
        <v>2013</v>
      </c>
      <c r="U421" t="str">
        <f t="shared" si="34"/>
        <v>film &amp; video</v>
      </c>
    </row>
    <row r="422" spans="1:21" ht="42.75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t="s">
        <v>8309</v>
      </c>
      <c r="R422" t="s">
        <v>8315</v>
      </c>
      <c r="S422" s="13">
        <f t="shared" si="32"/>
        <v>41682.23646990741</v>
      </c>
      <c r="T422">
        <f t="shared" si="33"/>
        <v>2014</v>
      </c>
      <c r="U422" t="str">
        <f t="shared" si="34"/>
        <v>film &amp; video</v>
      </c>
    </row>
    <row r="423" spans="1:21" ht="42.75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t="s">
        <v>8309</v>
      </c>
      <c r="R423" t="s">
        <v>8315</v>
      </c>
      <c r="S423" s="13">
        <f t="shared" si="32"/>
        <v>42177.491388888884</v>
      </c>
      <c r="T423">
        <f t="shared" si="33"/>
        <v>2015</v>
      </c>
      <c r="U423" t="str">
        <f t="shared" si="34"/>
        <v>film &amp; video</v>
      </c>
    </row>
    <row r="424" spans="1:21" ht="42.75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t="s">
        <v>8309</v>
      </c>
      <c r="R424" t="s">
        <v>8315</v>
      </c>
      <c r="S424" s="13">
        <f t="shared" si="32"/>
        <v>41863.260381944441</v>
      </c>
      <c r="T424">
        <f t="shared" si="33"/>
        <v>2014</v>
      </c>
      <c r="U424" t="str">
        <f t="shared" si="34"/>
        <v>film &amp; video</v>
      </c>
    </row>
    <row r="425" spans="1:21" ht="42.75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t="s">
        <v>8309</v>
      </c>
      <c r="R425" t="s">
        <v>8315</v>
      </c>
      <c r="S425" s="13">
        <f t="shared" si="32"/>
        <v>41400.92627314815</v>
      </c>
      <c r="T425">
        <f t="shared" si="33"/>
        <v>2013</v>
      </c>
      <c r="U425" t="str">
        <f t="shared" si="34"/>
        <v>film &amp; video</v>
      </c>
    </row>
    <row r="426" spans="1:21" ht="42.75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t="s">
        <v>8309</v>
      </c>
      <c r="R426" t="s">
        <v>8315</v>
      </c>
      <c r="S426" s="13">
        <f t="shared" si="32"/>
        <v>40934.376145833332</v>
      </c>
      <c r="T426">
        <f t="shared" si="33"/>
        <v>2012</v>
      </c>
      <c r="U426" t="str">
        <f t="shared" si="34"/>
        <v>film &amp; video</v>
      </c>
    </row>
    <row r="427" spans="1:21" ht="42.75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t="s">
        <v>8309</v>
      </c>
      <c r="R427" t="s">
        <v>8315</v>
      </c>
      <c r="S427" s="13">
        <f t="shared" si="32"/>
        <v>42275.861157407402</v>
      </c>
      <c r="T427">
        <f t="shared" si="33"/>
        <v>2015</v>
      </c>
      <c r="U427" t="str">
        <f t="shared" si="34"/>
        <v>film &amp; video</v>
      </c>
    </row>
    <row r="428" spans="1:21" ht="42.75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t="s">
        <v>8309</v>
      </c>
      <c r="R428" t="s">
        <v>8315</v>
      </c>
      <c r="S428" s="13">
        <f t="shared" si="32"/>
        <v>42400.711967592593</v>
      </c>
      <c r="T428">
        <f t="shared" si="33"/>
        <v>2016</v>
      </c>
      <c r="U428" t="str">
        <f t="shared" si="34"/>
        <v>film &amp; video</v>
      </c>
    </row>
    <row r="429" spans="1:21" ht="42.75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 t="e">
        <f t="shared" si="31"/>
        <v>#DIV/0!</v>
      </c>
      <c r="Q429" t="s">
        <v>8309</v>
      </c>
      <c r="R429" t="s">
        <v>8315</v>
      </c>
      <c r="S429" s="13">
        <f t="shared" si="32"/>
        <v>42285.909027777772</v>
      </c>
      <c r="T429">
        <f t="shared" si="33"/>
        <v>2015</v>
      </c>
      <c r="U429" t="str">
        <f t="shared" si="34"/>
        <v>film &amp; video</v>
      </c>
    </row>
    <row r="430" spans="1:21" ht="28.5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t="s">
        <v>8309</v>
      </c>
      <c r="R430" t="s">
        <v>8315</v>
      </c>
      <c r="S430" s="13">
        <f t="shared" si="32"/>
        <v>41778.766724537039</v>
      </c>
      <c r="T430">
        <f t="shared" si="33"/>
        <v>2014</v>
      </c>
      <c r="U430" t="str">
        <f t="shared" si="34"/>
        <v>film &amp; video</v>
      </c>
    </row>
    <row r="431" spans="1:21" ht="57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 t="e">
        <f t="shared" si="31"/>
        <v>#DIV/0!</v>
      </c>
      <c r="Q431" t="s">
        <v>8309</v>
      </c>
      <c r="R431" t="s">
        <v>8315</v>
      </c>
      <c r="S431" s="13">
        <f t="shared" si="32"/>
        <v>40070.901412037041</v>
      </c>
      <c r="T431">
        <f t="shared" si="33"/>
        <v>2009</v>
      </c>
      <c r="U431" t="str">
        <f t="shared" si="34"/>
        <v>film &amp; video</v>
      </c>
    </row>
    <row r="432" spans="1:21" ht="28.5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t="s">
        <v>8309</v>
      </c>
      <c r="R432" t="s">
        <v>8315</v>
      </c>
      <c r="S432" s="13">
        <f t="shared" si="32"/>
        <v>41513.107256944444</v>
      </c>
      <c r="T432">
        <f t="shared" si="33"/>
        <v>2013</v>
      </c>
      <c r="U432" t="str">
        <f t="shared" si="34"/>
        <v>film &amp; video</v>
      </c>
    </row>
    <row r="433" spans="1:21" ht="42.75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t="s">
        <v>8309</v>
      </c>
      <c r="R433" t="s">
        <v>8315</v>
      </c>
      <c r="S433" s="13">
        <f t="shared" si="32"/>
        <v>42526.871331018512</v>
      </c>
      <c r="T433">
        <f t="shared" si="33"/>
        <v>2016</v>
      </c>
      <c r="U433" t="str">
        <f t="shared" si="34"/>
        <v>film &amp; video</v>
      </c>
    </row>
    <row r="434" spans="1:21" ht="42.75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t="s">
        <v>8309</v>
      </c>
      <c r="R434" t="s">
        <v>8315</v>
      </c>
      <c r="S434" s="13">
        <f t="shared" si="32"/>
        <v>42238.726631944446</v>
      </c>
      <c r="T434">
        <f t="shared" si="33"/>
        <v>2015</v>
      </c>
      <c r="U434" t="str">
        <f t="shared" si="34"/>
        <v>film &amp; video</v>
      </c>
    </row>
    <row r="435" spans="1:21" ht="57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 t="e">
        <f t="shared" si="31"/>
        <v>#DIV/0!</v>
      </c>
      <c r="Q435" t="s">
        <v>8309</v>
      </c>
      <c r="R435" t="s">
        <v>8315</v>
      </c>
      <c r="S435" s="13">
        <f t="shared" si="32"/>
        <v>42228.629884259266</v>
      </c>
      <c r="T435">
        <f t="shared" si="33"/>
        <v>2015</v>
      </c>
      <c r="U435" t="str">
        <f t="shared" si="34"/>
        <v>film &amp; video</v>
      </c>
    </row>
    <row r="436" spans="1:21" ht="42.75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t="s">
        <v>8309</v>
      </c>
      <c r="R436" t="s">
        <v>8315</v>
      </c>
      <c r="S436" s="13">
        <f t="shared" si="32"/>
        <v>41576.834513888891</v>
      </c>
      <c r="T436">
        <f t="shared" si="33"/>
        <v>2013</v>
      </c>
      <c r="U436" t="str">
        <f t="shared" si="34"/>
        <v>film &amp; video</v>
      </c>
    </row>
    <row r="437" spans="1:21" ht="42.75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t="s">
        <v>8309</v>
      </c>
      <c r="R437" t="s">
        <v>8315</v>
      </c>
      <c r="S437" s="13">
        <f t="shared" si="32"/>
        <v>41500.747453703705</v>
      </c>
      <c r="T437">
        <f t="shared" si="33"/>
        <v>2013</v>
      </c>
      <c r="U437" t="str">
        <f t="shared" si="34"/>
        <v>film &amp; video</v>
      </c>
    </row>
    <row r="438" spans="1:21" ht="42.75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 t="e">
        <f t="shared" si="31"/>
        <v>#DIV/0!</v>
      </c>
      <c r="Q438" t="s">
        <v>8309</v>
      </c>
      <c r="R438" t="s">
        <v>8315</v>
      </c>
      <c r="S438" s="13">
        <f t="shared" si="32"/>
        <v>41456.36241898148</v>
      </c>
      <c r="T438">
        <f t="shared" si="33"/>
        <v>2013</v>
      </c>
      <c r="U438" t="str">
        <f t="shared" si="34"/>
        <v>film &amp; video</v>
      </c>
    </row>
    <row r="439" spans="1:21" ht="42.75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 t="e">
        <f t="shared" si="31"/>
        <v>#DIV/0!</v>
      </c>
      <c r="Q439" t="s">
        <v>8309</v>
      </c>
      <c r="R439" t="s">
        <v>8315</v>
      </c>
      <c r="S439" s="13">
        <f t="shared" si="32"/>
        <v>42591.31858796296</v>
      </c>
      <c r="T439">
        <f t="shared" si="33"/>
        <v>2016</v>
      </c>
      <c r="U439" t="str">
        <f t="shared" si="34"/>
        <v>film &amp; video</v>
      </c>
    </row>
    <row r="440" spans="1:21" ht="42.75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t="s">
        <v>8309</v>
      </c>
      <c r="R440" t="s">
        <v>8315</v>
      </c>
      <c r="S440" s="13">
        <f t="shared" si="32"/>
        <v>42296.261087962965</v>
      </c>
      <c r="T440">
        <f t="shared" si="33"/>
        <v>2015</v>
      </c>
      <c r="U440" t="str">
        <f t="shared" si="34"/>
        <v>film &amp; video</v>
      </c>
    </row>
    <row r="441" spans="1:21" ht="42.75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 t="e">
        <f t="shared" si="31"/>
        <v>#DIV/0!</v>
      </c>
      <c r="Q441" t="s">
        <v>8309</v>
      </c>
      <c r="R441" t="s">
        <v>8315</v>
      </c>
      <c r="S441" s="13">
        <f t="shared" si="32"/>
        <v>41919.761782407404</v>
      </c>
      <c r="T441">
        <f t="shared" si="33"/>
        <v>2014</v>
      </c>
      <c r="U441" t="str">
        <f t="shared" si="34"/>
        <v>film &amp; video</v>
      </c>
    </row>
    <row r="442" spans="1:21" ht="42.75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t="s">
        <v>8309</v>
      </c>
      <c r="R442" t="s">
        <v>8315</v>
      </c>
      <c r="S442" s="13">
        <f t="shared" si="32"/>
        <v>42423.985567129625</v>
      </c>
      <c r="T442">
        <f t="shared" si="33"/>
        <v>2016</v>
      </c>
      <c r="U442" t="str">
        <f t="shared" si="34"/>
        <v>film &amp; video</v>
      </c>
    </row>
    <row r="443" spans="1:21" ht="42.75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 t="e">
        <f t="shared" si="31"/>
        <v>#DIV/0!</v>
      </c>
      <c r="Q443" t="s">
        <v>8309</v>
      </c>
      <c r="R443" t="s">
        <v>8315</v>
      </c>
      <c r="S443" s="13">
        <f t="shared" si="32"/>
        <v>41550.793935185182</v>
      </c>
      <c r="T443">
        <f t="shared" si="33"/>
        <v>2013</v>
      </c>
      <c r="U443" t="str">
        <f t="shared" si="34"/>
        <v>film &amp; video</v>
      </c>
    </row>
    <row r="444" spans="1:2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t="s">
        <v>8309</v>
      </c>
      <c r="R444" t="s">
        <v>8315</v>
      </c>
      <c r="S444" s="13">
        <f t="shared" si="32"/>
        <v>42024.888692129629</v>
      </c>
      <c r="T444">
        <f t="shared" si="33"/>
        <v>2015</v>
      </c>
      <c r="U444" t="str">
        <f t="shared" si="34"/>
        <v>film &amp; video</v>
      </c>
    </row>
    <row r="445" spans="1:21" ht="42.75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t="s">
        <v>8309</v>
      </c>
      <c r="R445" t="s">
        <v>8315</v>
      </c>
      <c r="S445" s="13">
        <f t="shared" si="32"/>
        <v>41650.015057870369</v>
      </c>
      <c r="T445">
        <f t="shared" si="33"/>
        <v>2014</v>
      </c>
      <c r="U445" t="str">
        <f t="shared" si="34"/>
        <v>film &amp; video</v>
      </c>
    </row>
    <row r="446" spans="1:21" ht="28.5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t="s">
        <v>8309</v>
      </c>
      <c r="R446" t="s">
        <v>8315</v>
      </c>
      <c r="S446" s="13">
        <f t="shared" si="32"/>
        <v>40894.906956018516</v>
      </c>
      <c r="T446">
        <f t="shared" si="33"/>
        <v>2011</v>
      </c>
      <c r="U446" t="str">
        <f t="shared" si="34"/>
        <v>film &amp; video</v>
      </c>
    </row>
    <row r="447" spans="1:21" ht="42.75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t="s">
        <v>8309</v>
      </c>
      <c r="R447" t="s">
        <v>8315</v>
      </c>
      <c r="S447" s="13">
        <f t="shared" si="32"/>
        <v>42130.335358796292</v>
      </c>
      <c r="T447">
        <f t="shared" si="33"/>
        <v>2015</v>
      </c>
      <c r="U447" t="str">
        <f t="shared" si="34"/>
        <v>film &amp; video</v>
      </c>
    </row>
    <row r="448" spans="1:21" ht="42.75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t="s">
        <v>8309</v>
      </c>
      <c r="R448" t="s">
        <v>8315</v>
      </c>
      <c r="S448" s="13">
        <f t="shared" si="32"/>
        <v>42037.083564814813</v>
      </c>
      <c r="T448">
        <f t="shared" si="33"/>
        <v>2015</v>
      </c>
      <c r="U448" t="str">
        <f t="shared" si="34"/>
        <v>film &amp; video</v>
      </c>
    </row>
    <row r="449" spans="1:21" ht="42.75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t="s">
        <v>8309</v>
      </c>
      <c r="R449" t="s">
        <v>8315</v>
      </c>
      <c r="S449" s="13">
        <f t="shared" si="32"/>
        <v>41331.555127314816</v>
      </c>
      <c r="T449">
        <f t="shared" si="33"/>
        <v>2013</v>
      </c>
      <c r="U449" t="str">
        <f t="shared" si="34"/>
        <v>film &amp; video</v>
      </c>
    </row>
    <row r="450" spans="1:21" ht="42.75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0">
        <f t="shared" si="31"/>
        <v>20.5</v>
      </c>
      <c r="Q450" t="s">
        <v>8309</v>
      </c>
      <c r="R450" t="s">
        <v>8315</v>
      </c>
      <c r="S450" s="13">
        <f t="shared" si="32"/>
        <v>41753.758043981477</v>
      </c>
      <c r="T450">
        <f t="shared" si="33"/>
        <v>2014</v>
      </c>
      <c r="U450" t="str">
        <f t="shared" si="34"/>
        <v>film &amp; video</v>
      </c>
    </row>
    <row r="451" spans="1:21" ht="42.75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0">
        <f t="shared" ref="P451:P514" si="36">ROUND(E451/L451,2)</f>
        <v>9</v>
      </c>
      <c r="Q451" t="s">
        <v>8309</v>
      </c>
      <c r="R451" t="s">
        <v>8315</v>
      </c>
      <c r="S451" s="13">
        <f t="shared" ref="S451:S514" si="37">(((J451/60)/60)/24)+DATE(1970,1,1)</f>
        <v>41534.568113425928</v>
      </c>
      <c r="T451">
        <f t="shared" ref="T451:T514" si="38">YEAR(S451)</f>
        <v>2013</v>
      </c>
      <c r="U451" t="str">
        <f t="shared" ref="U451:U514" si="39">LEFT(N451,SEARCH("/",N451)-1)</f>
        <v>film &amp; video</v>
      </c>
    </row>
    <row r="452" spans="1:21" ht="42.75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t="s">
        <v>8309</v>
      </c>
      <c r="R452" t="s">
        <v>8315</v>
      </c>
      <c r="S452" s="13">
        <f t="shared" si="37"/>
        <v>41654.946759259255</v>
      </c>
      <c r="T452">
        <f t="shared" si="38"/>
        <v>2014</v>
      </c>
      <c r="U452" t="str">
        <f t="shared" si="39"/>
        <v>film &amp; video</v>
      </c>
    </row>
    <row r="453" spans="1:21" ht="42.75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 t="e">
        <f t="shared" si="36"/>
        <v>#DIV/0!</v>
      </c>
      <c r="Q453" t="s">
        <v>8309</v>
      </c>
      <c r="R453" t="s">
        <v>8315</v>
      </c>
      <c r="S453" s="13">
        <f t="shared" si="37"/>
        <v>41634.715173611112</v>
      </c>
      <c r="T453">
        <f t="shared" si="38"/>
        <v>2013</v>
      </c>
      <c r="U453" t="str">
        <f t="shared" si="39"/>
        <v>film &amp; video</v>
      </c>
    </row>
    <row r="454" spans="1:21" ht="28.5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t="s">
        <v>8309</v>
      </c>
      <c r="R454" t="s">
        <v>8315</v>
      </c>
      <c r="S454" s="13">
        <f t="shared" si="37"/>
        <v>42107.703877314809</v>
      </c>
      <c r="T454">
        <f t="shared" si="38"/>
        <v>2015</v>
      </c>
      <c r="U454" t="str">
        <f t="shared" si="39"/>
        <v>film &amp; video</v>
      </c>
    </row>
    <row r="455" spans="1:21" ht="42.75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t="s">
        <v>8309</v>
      </c>
      <c r="R455" t="s">
        <v>8315</v>
      </c>
      <c r="S455" s="13">
        <f t="shared" si="37"/>
        <v>42038.824988425928</v>
      </c>
      <c r="T455">
        <f t="shared" si="38"/>
        <v>2015</v>
      </c>
      <c r="U455" t="str">
        <f t="shared" si="39"/>
        <v>film &amp; video</v>
      </c>
    </row>
    <row r="456" spans="1:21" ht="42.75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t="s">
        <v>8309</v>
      </c>
      <c r="R456" t="s">
        <v>8315</v>
      </c>
      <c r="S456" s="13">
        <f t="shared" si="37"/>
        <v>41938.717256944445</v>
      </c>
      <c r="T456">
        <f t="shared" si="38"/>
        <v>2014</v>
      </c>
      <c r="U456" t="str">
        <f t="shared" si="39"/>
        <v>film &amp; video</v>
      </c>
    </row>
    <row r="457" spans="1:21" ht="42.75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t="s">
        <v>8309</v>
      </c>
      <c r="R457" t="s">
        <v>8315</v>
      </c>
      <c r="S457" s="13">
        <f t="shared" si="37"/>
        <v>40971.002569444441</v>
      </c>
      <c r="T457">
        <f t="shared" si="38"/>
        <v>2012</v>
      </c>
      <c r="U457" t="str">
        <f t="shared" si="39"/>
        <v>film &amp; video</v>
      </c>
    </row>
    <row r="458" spans="1:21" ht="42.75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t="s">
        <v>8309</v>
      </c>
      <c r="R458" t="s">
        <v>8315</v>
      </c>
      <c r="S458" s="13">
        <f t="shared" si="37"/>
        <v>41547.694456018515</v>
      </c>
      <c r="T458">
        <f t="shared" si="38"/>
        <v>2013</v>
      </c>
      <c r="U458" t="str">
        <f t="shared" si="39"/>
        <v>film &amp; video</v>
      </c>
    </row>
    <row r="459" spans="1:21" ht="42.75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 t="e">
        <f t="shared" si="36"/>
        <v>#DIV/0!</v>
      </c>
      <c r="Q459" t="s">
        <v>8309</v>
      </c>
      <c r="R459" t="s">
        <v>8315</v>
      </c>
      <c r="S459" s="13">
        <f t="shared" si="37"/>
        <v>41837.767500000002</v>
      </c>
      <c r="T459">
        <f t="shared" si="38"/>
        <v>2014</v>
      </c>
      <c r="U459" t="str">
        <f t="shared" si="39"/>
        <v>film &amp; video</v>
      </c>
    </row>
    <row r="460" spans="1:21" ht="42.75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t="s">
        <v>8309</v>
      </c>
      <c r="R460" t="s">
        <v>8315</v>
      </c>
      <c r="S460" s="13">
        <f t="shared" si="37"/>
        <v>41378.69976851852</v>
      </c>
      <c r="T460">
        <f t="shared" si="38"/>
        <v>2013</v>
      </c>
      <c r="U460" t="str">
        <f t="shared" si="39"/>
        <v>film &amp; video</v>
      </c>
    </row>
    <row r="461" spans="1:21" ht="42.75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t="s">
        <v>8309</v>
      </c>
      <c r="R461" t="s">
        <v>8315</v>
      </c>
      <c r="S461" s="13">
        <f t="shared" si="37"/>
        <v>40800.6403587963</v>
      </c>
      <c r="T461">
        <f t="shared" si="38"/>
        <v>2011</v>
      </c>
      <c r="U461" t="str">
        <f t="shared" si="39"/>
        <v>film &amp; video</v>
      </c>
    </row>
    <row r="462" spans="1:21" ht="28.5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t="s">
        <v>8309</v>
      </c>
      <c r="R462" t="s">
        <v>8315</v>
      </c>
      <c r="S462" s="13">
        <f t="shared" si="37"/>
        <v>41759.542534722219</v>
      </c>
      <c r="T462">
        <f t="shared" si="38"/>
        <v>2014</v>
      </c>
      <c r="U462" t="str">
        <f t="shared" si="39"/>
        <v>film &amp; video</v>
      </c>
    </row>
    <row r="463" spans="1:21" ht="42.75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 t="e">
        <f t="shared" si="36"/>
        <v>#DIV/0!</v>
      </c>
      <c r="Q463" t="s">
        <v>8309</v>
      </c>
      <c r="R463" t="s">
        <v>8315</v>
      </c>
      <c r="S463" s="13">
        <f t="shared" si="37"/>
        <v>41407.84684027778</v>
      </c>
      <c r="T463">
        <f t="shared" si="38"/>
        <v>2013</v>
      </c>
      <c r="U463" t="str">
        <f t="shared" si="39"/>
        <v>film &amp; video</v>
      </c>
    </row>
    <row r="464" spans="1:21" ht="42.75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 t="e">
        <f t="shared" si="36"/>
        <v>#DIV/0!</v>
      </c>
      <c r="Q464" t="s">
        <v>8309</v>
      </c>
      <c r="R464" t="s">
        <v>8315</v>
      </c>
      <c r="S464" s="13">
        <f t="shared" si="37"/>
        <v>40705.126631944448</v>
      </c>
      <c r="T464">
        <f t="shared" si="38"/>
        <v>2011</v>
      </c>
      <c r="U464" t="str">
        <f t="shared" si="39"/>
        <v>film &amp; video</v>
      </c>
    </row>
    <row r="465" spans="1:21" ht="42.75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t="s">
        <v>8309</v>
      </c>
      <c r="R465" t="s">
        <v>8315</v>
      </c>
      <c r="S465" s="13">
        <f t="shared" si="37"/>
        <v>40750.710104166668</v>
      </c>
      <c r="T465">
        <f t="shared" si="38"/>
        <v>2011</v>
      </c>
      <c r="U465" t="str">
        <f t="shared" si="39"/>
        <v>film &amp; video</v>
      </c>
    </row>
    <row r="466" spans="1:21" ht="28.5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t="s">
        <v>8309</v>
      </c>
      <c r="R466" t="s">
        <v>8315</v>
      </c>
      <c r="S466" s="13">
        <f t="shared" si="37"/>
        <v>42488.848784722228</v>
      </c>
      <c r="T466">
        <f t="shared" si="38"/>
        <v>2016</v>
      </c>
      <c r="U466" t="str">
        <f t="shared" si="39"/>
        <v>film &amp; video</v>
      </c>
    </row>
    <row r="467" spans="1:2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t="s">
        <v>8309</v>
      </c>
      <c r="R467" t="s">
        <v>8315</v>
      </c>
      <c r="S467" s="13">
        <f t="shared" si="37"/>
        <v>41801.120069444441</v>
      </c>
      <c r="T467">
        <f t="shared" si="38"/>
        <v>2014</v>
      </c>
      <c r="U467" t="str">
        <f t="shared" si="39"/>
        <v>film &amp; video</v>
      </c>
    </row>
    <row r="468" spans="1:21" ht="42.75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t="s">
        <v>8309</v>
      </c>
      <c r="R468" t="s">
        <v>8315</v>
      </c>
      <c r="S468" s="13">
        <f t="shared" si="37"/>
        <v>41129.942870370374</v>
      </c>
      <c r="T468">
        <f t="shared" si="38"/>
        <v>2012</v>
      </c>
      <c r="U468" t="str">
        <f t="shared" si="39"/>
        <v>film &amp; video</v>
      </c>
    </row>
    <row r="469" spans="1:21" ht="42.75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t="s">
        <v>8309</v>
      </c>
      <c r="R469" t="s">
        <v>8315</v>
      </c>
      <c r="S469" s="13">
        <f t="shared" si="37"/>
        <v>41135.679791666669</v>
      </c>
      <c r="T469">
        <f t="shared" si="38"/>
        <v>2012</v>
      </c>
      <c r="U469" t="str">
        <f t="shared" si="39"/>
        <v>film &amp; video</v>
      </c>
    </row>
    <row r="470" spans="1:21" ht="42.75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 t="e">
        <f t="shared" si="36"/>
        <v>#DIV/0!</v>
      </c>
      <c r="Q470" t="s">
        <v>8309</v>
      </c>
      <c r="R470" t="s">
        <v>8315</v>
      </c>
      <c r="S470" s="13">
        <f t="shared" si="37"/>
        <v>41041.167627314811</v>
      </c>
      <c r="T470">
        <f t="shared" si="38"/>
        <v>2012</v>
      </c>
      <c r="U470" t="str">
        <f t="shared" si="39"/>
        <v>film &amp; video</v>
      </c>
    </row>
    <row r="471" spans="1:21" ht="28.5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 t="e">
        <f t="shared" si="36"/>
        <v>#DIV/0!</v>
      </c>
      <c r="Q471" t="s">
        <v>8309</v>
      </c>
      <c r="R471" t="s">
        <v>8315</v>
      </c>
      <c r="S471" s="13">
        <f t="shared" si="37"/>
        <v>41827.989861111113</v>
      </c>
      <c r="T471">
        <f t="shared" si="38"/>
        <v>2014</v>
      </c>
      <c r="U471" t="str">
        <f t="shared" si="39"/>
        <v>film &amp; video</v>
      </c>
    </row>
    <row r="472" spans="1:21" ht="42.75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t="s">
        <v>8309</v>
      </c>
      <c r="R472" t="s">
        <v>8315</v>
      </c>
      <c r="S472" s="13">
        <f t="shared" si="37"/>
        <v>41605.167696759258</v>
      </c>
      <c r="T472">
        <f t="shared" si="38"/>
        <v>2013</v>
      </c>
      <c r="U472" t="str">
        <f t="shared" si="39"/>
        <v>film &amp; video</v>
      </c>
    </row>
    <row r="473" spans="1:21" ht="57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t="s">
        <v>8309</v>
      </c>
      <c r="R473" t="s">
        <v>8315</v>
      </c>
      <c r="S473" s="13">
        <f t="shared" si="37"/>
        <v>41703.721979166665</v>
      </c>
      <c r="T473">
        <f t="shared" si="38"/>
        <v>2014</v>
      </c>
      <c r="U473" t="str">
        <f t="shared" si="39"/>
        <v>film &amp; video</v>
      </c>
    </row>
    <row r="474" spans="1:21" ht="42.75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t="s">
        <v>8309</v>
      </c>
      <c r="R474" t="s">
        <v>8315</v>
      </c>
      <c r="S474" s="13">
        <f t="shared" si="37"/>
        <v>41844.922662037039</v>
      </c>
      <c r="T474">
        <f t="shared" si="38"/>
        <v>2014</v>
      </c>
      <c r="U474" t="str">
        <f t="shared" si="39"/>
        <v>film &amp; video</v>
      </c>
    </row>
    <row r="475" spans="1:21" ht="42.75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t="s">
        <v>8309</v>
      </c>
      <c r="R475" t="s">
        <v>8315</v>
      </c>
      <c r="S475" s="13">
        <f t="shared" si="37"/>
        <v>41869.698136574072</v>
      </c>
      <c r="T475">
        <f t="shared" si="38"/>
        <v>2014</v>
      </c>
      <c r="U475" t="str">
        <f t="shared" si="39"/>
        <v>film &amp; video</v>
      </c>
    </row>
    <row r="476" spans="1:21" ht="42.75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t="s">
        <v>8309</v>
      </c>
      <c r="R476" t="s">
        <v>8315</v>
      </c>
      <c r="S476" s="13">
        <f t="shared" si="37"/>
        <v>42753.329039351855</v>
      </c>
      <c r="T476">
        <f t="shared" si="38"/>
        <v>2017</v>
      </c>
      <c r="U476" t="str">
        <f t="shared" si="39"/>
        <v>film &amp; video</v>
      </c>
    </row>
    <row r="477" spans="1:21" ht="42.75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 t="e">
        <f t="shared" si="36"/>
        <v>#DIV/0!</v>
      </c>
      <c r="Q477" t="s">
        <v>8309</v>
      </c>
      <c r="R477" t="s">
        <v>8315</v>
      </c>
      <c r="S477" s="13">
        <f t="shared" si="37"/>
        <v>42100.086145833338</v>
      </c>
      <c r="T477">
        <f t="shared" si="38"/>
        <v>2015</v>
      </c>
      <c r="U477" t="str">
        <f t="shared" si="39"/>
        <v>film &amp; video</v>
      </c>
    </row>
    <row r="478" spans="1:21" ht="28.5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t="s">
        <v>8309</v>
      </c>
      <c r="R478" t="s">
        <v>8315</v>
      </c>
      <c r="S478" s="13">
        <f t="shared" si="37"/>
        <v>41757.975011574075</v>
      </c>
      <c r="T478">
        <f t="shared" si="38"/>
        <v>2014</v>
      </c>
      <c r="U478" t="str">
        <f t="shared" si="39"/>
        <v>film &amp; video</v>
      </c>
    </row>
    <row r="479" spans="1:21" ht="42.75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 t="e">
        <f t="shared" si="36"/>
        <v>#DIV/0!</v>
      </c>
      <c r="Q479" t="s">
        <v>8309</v>
      </c>
      <c r="R479" t="s">
        <v>8315</v>
      </c>
      <c r="S479" s="13">
        <f t="shared" si="37"/>
        <v>40987.83488425926</v>
      </c>
      <c r="T479">
        <f t="shared" si="38"/>
        <v>2012</v>
      </c>
      <c r="U479" t="str">
        <f t="shared" si="39"/>
        <v>film &amp; video</v>
      </c>
    </row>
    <row r="480" spans="1:21" ht="42.75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 t="e">
        <f t="shared" si="36"/>
        <v>#DIV/0!</v>
      </c>
      <c r="Q480" t="s">
        <v>8309</v>
      </c>
      <c r="R480" t="s">
        <v>8315</v>
      </c>
      <c r="S480" s="13">
        <f t="shared" si="37"/>
        <v>42065.910983796297</v>
      </c>
      <c r="T480">
        <f t="shared" si="38"/>
        <v>2015</v>
      </c>
      <c r="U480" t="str">
        <f t="shared" si="39"/>
        <v>film &amp; video</v>
      </c>
    </row>
    <row r="481" spans="1:21" ht="42.75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t="s">
        <v>8309</v>
      </c>
      <c r="R481" t="s">
        <v>8315</v>
      </c>
      <c r="S481" s="13">
        <f t="shared" si="37"/>
        <v>41904.407812500001</v>
      </c>
      <c r="T481">
        <f t="shared" si="38"/>
        <v>2014</v>
      </c>
      <c r="U481" t="str">
        <f t="shared" si="39"/>
        <v>film &amp; video</v>
      </c>
    </row>
    <row r="482" spans="1:21" ht="42.75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t="s">
        <v>8309</v>
      </c>
      <c r="R482" t="s">
        <v>8315</v>
      </c>
      <c r="S482" s="13">
        <f t="shared" si="37"/>
        <v>41465.500173611108</v>
      </c>
      <c r="T482">
        <f t="shared" si="38"/>
        <v>2013</v>
      </c>
      <c r="U482" t="str">
        <f t="shared" si="39"/>
        <v>film &amp; video</v>
      </c>
    </row>
    <row r="483" spans="1:21" ht="42.75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t="s">
        <v>8309</v>
      </c>
      <c r="R483" t="s">
        <v>8315</v>
      </c>
      <c r="S483" s="13">
        <f t="shared" si="37"/>
        <v>41162.672326388885</v>
      </c>
      <c r="T483">
        <f t="shared" si="38"/>
        <v>2012</v>
      </c>
      <c r="U483" t="str">
        <f t="shared" si="39"/>
        <v>film &amp; video</v>
      </c>
    </row>
    <row r="484" spans="1:21" ht="42.75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t="s">
        <v>8309</v>
      </c>
      <c r="R484" t="s">
        <v>8315</v>
      </c>
      <c r="S484" s="13">
        <f t="shared" si="37"/>
        <v>42447.896875000006</v>
      </c>
      <c r="T484">
        <f t="shared" si="38"/>
        <v>2016</v>
      </c>
      <c r="U484" t="str">
        <f t="shared" si="39"/>
        <v>film &amp; video</v>
      </c>
    </row>
    <row r="485" spans="1:21" ht="42.75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t="s">
        <v>8309</v>
      </c>
      <c r="R485" t="s">
        <v>8315</v>
      </c>
      <c r="S485" s="13">
        <f t="shared" si="37"/>
        <v>41243.197592592594</v>
      </c>
      <c r="T485">
        <f t="shared" si="38"/>
        <v>2012</v>
      </c>
      <c r="U485" t="str">
        <f t="shared" si="39"/>
        <v>film &amp; video</v>
      </c>
    </row>
    <row r="486" spans="1:21" ht="57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t="s">
        <v>8309</v>
      </c>
      <c r="R486" t="s">
        <v>8315</v>
      </c>
      <c r="S486" s="13">
        <f t="shared" si="37"/>
        <v>42272.93949074074</v>
      </c>
      <c r="T486">
        <f t="shared" si="38"/>
        <v>2015</v>
      </c>
      <c r="U486" t="str">
        <f t="shared" si="39"/>
        <v>film &amp; video</v>
      </c>
    </row>
    <row r="487" spans="1:21" ht="28.5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t="s">
        <v>8309</v>
      </c>
      <c r="R487" t="s">
        <v>8315</v>
      </c>
      <c r="S487" s="13">
        <f t="shared" si="37"/>
        <v>41381.50577546296</v>
      </c>
      <c r="T487">
        <f t="shared" si="38"/>
        <v>2013</v>
      </c>
      <c r="U487" t="str">
        <f t="shared" si="39"/>
        <v>film &amp; video</v>
      </c>
    </row>
    <row r="488" spans="1:21" ht="42.75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t="s">
        <v>8309</v>
      </c>
      <c r="R488" t="s">
        <v>8315</v>
      </c>
      <c r="S488" s="13">
        <f t="shared" si="37"/>
        <v>41761.94258101852</v>
      </c>
      <c r="T488">
        <f t="shared" si="38"/>
        <v>2014</v>
      </c>
      <c r="U488" t="str">
        <f t="shared" si="39"/>
        <v>film &amp; video</v>
      </c>
    </row>
    <row r="489" spans="1:21" ht="42.75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 t="e">
        <f t="shared" si="36"/>
        <v>#DIV/0!</v>
      </c>
      <c r="Q489" t="s">
        <v>8309</v>
      </c>
      <c r="R489" t="s">
        <v>8315</v>
      </c>
      <c r="S489" s="13">
        <f t="shared" si="37"/>
        <v>42669.594837962963</v>
      </c>
      <c r="T489">
        <f t="shared" si="38"/>
        <v>2016</v>
      </c>
      <c r="U489" t="str">
        <f t="shared" si="39"/>
        <v>film &amp; video</v>
      </c>
    </row>
    <row r="490" spans="1:21" ht="28.5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 t="e">
        <f t="shared" si="36"/>
        <v>#DIV/0!</v>
      </c>
      <c r="Q490" t="s">
        <v>8309</v>
      </c>
      <c r="R490" t="s">
        <v>8315</v>
      </c>
      <c r="S490" s="13">
        <f t="shared" si="37"/>
        <v>42714.054398148146</v>
      </c>
      <c r="T490">
        <f t="shared" si="38"/>
        <v>2016</v>
      </c>
      <c r="U490" t="str">
        <f t="shared" si="39"/>
        <v>film &amp; video</v>
      </c>
    </row>
    <row r="491" spans="1:21" ht="42.75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t="s">
        <v>8309</v>
      </c>
      <c r="R491" t="s">
        <v>8315</v>
      </c>
      <c r="S491" s="13">
        <f t="shared" si="37"/>
        <v>40882.481666666667</v>
      </c>
      <c r="T491">
        <f t="shared" si="38"/>
        <v>2011</v>
      </c>
      <c r="U491" t="str">
        <f t="shared" si="39"/>
        <v>film &amp; video</v>
      </c>
    </row>
    <row r="492" spans="1:2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 t="e">
        <f t="shared" si="36"/>
        <v>#DIV/0!</v>
      </c>
      <c r="Q492" t="s">
        <v>8309</v>
      </c>
      <c r="R492" t="s">
        <v>8315</v>
      </c>
      <c r="S492" s="13">
        <f t="shared" si="37"/>
        <v>41113.968576388892</v>
      </c>
      <c r="T492">
        <f t="shared" si="38"/>
        <v>2012</v>
      </c>
      <c r="U492" t="str">
        <f t="shared" si="39"/>
        <v>film &amp; video</v>
      </c>
    </row>
    <row r="493" spans="1:21" ht="42.75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 t="e">
        <f t="shared" si="36"/>
        <v>#DIV/0!</v>
      </c>
      <c r="Q493" t="s">
        <v>8309</v>
      </c>
      <c r="R493" t="s">
        <v>8315</v>
      </c>
      <c r="S493" s="13">
        <f t="shared" si="37"/>
        <v>42366.982627314821</v>
      </c>
      <c r="T493">
        <f t="shared" si="38"/>
        <v>2015</v>
      </c>
      <c r="U493" t="str">
        <f t="shared" si="39"/>
        <v>film &amp; video</v>
      </c>
    </row>
    <row r="494" spans="1:21" ht="42.75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 t="e">
        <f t="shared" si="36"/>
        <v>#DIV/0!</v>
      </c>
      <c r="Q494" t="s">
        <v>8309</v>
      </c>
      <c r="R494" t="s">
        <v>8315</v>
      </c>
      <c r="S494" s="13">
        <f t="shared" si="37"/>
        <v>42596.03506944445</v>
      </c>
      <c r="T494">
        <f t="shared" si="38"/>
        <v>2016</v>
      </c>
      <c r="U494" t="str">
        <f t="shared" si="39"/>
        <v>film &amp; video</v>
      </c>
    </row>
    <row r="495" spans="1:21" ht="42.75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 t="e">
        <f t="shared" si="36"/>
        <v>#DIV/0!</v>
      </c>
      <c r="Q495" t="s">
        <v>8309</v>
      </c>
      <c r="R495" t="s">
        <v>8315</v>
      </c>
      <c r="S495" s="13">
        <f t="shared" si="37"/>
        <v>42114.726134259254</v>
      </c>
      <c r="T495">
        <f t="shared" si="38"/>
        <v>2015</v>
      </c>
      <c r="U495" t="str">
        <f t="shared" si="39"/>
        <v>film &amp; video</v>
      </c>
    </row>
    <row r="496" spans="1:21" ht="42.75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t="s">
        <v>8309</v>
      </c>
      <c r="R496" t="s">
        <v>8315</v>
      </c>
      <c r="S496" s="13">
        <f t="shared" si="37"/>
        <v>41799.830613425926</v>
      </c>
      <c r="T496">
        <f t="shared" si="38"/>
        <v>2014</v>
      </c>
      <c r="U496" t="str">
        <f t="shared" si="39"/>
        <v>film &amp; video</v>
      </c>
    </row>
    <row r="497" spans="1:21" ht="42.75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 t="e">
        <f t="shared" si="36"/>
        <v>#DIV/0!</v>
      </c>
      <c r="Q497" t="s">
        <v>8309</v>
      </c>
      <c r="R497" t="s">
        <v>8315</v>
      </c>
      <c r="S497" s="13">
        <f t="shared" si="37"/>
        <v>42171.827604166669</v>
      </c>
      <c r="T497">
        <f t="shared" si="38"/>
        <v>2015</v>
      </c>
      <c r="U497" t="str">
        <f t="shared" si="39"/>
        <v>film &amp; video</v>
      </c>
    </row>
    <row r="498" spans="1:21" ht="28.5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t="s">
        <v>8309</v>
      </c>
      <c r="R498" t="s">
        <v>8315</v>
      </c>
      <c r="S498" s="13">
        <f t="shared" si="37"/>
        <v>41620.93141203704</v>
      </c>
      <c r="T498">
        <f t="shared" si="38"/>
        <v>2013</v>
      </c>
      <c r="U498" t="str">
        <f t="shared" si="39"/>
        <v>film &amp; video</v>
      </c>
    </row>
    <row r="499" spans="1:2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t="s">
        <v>8309</v>
      </c>
      <c r="R499" t="s">
        <v>8315</v>
      </c>
      <c r="S499" s="13">
        <f t="shared" si="37"/>
        <v>41945.037789351853</v>
      </c>
      <c r="T499">
        <f t="shared" si="38"/>
        <v>2014</v>
      </c>
      <c r="U499" t="str">
        <f t="shared" si="39"/>
        <v>film &amp; video</v>
      </c>
    </row>
    <row r="500" spans="1:21" ht="42.75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t="s">
        <v>8309</v>
      </c>
      <c r="R500" t="s">
        <v>8315</v>
      </c>
      <c r="S500" s="13">
        <f t="shared" si="37"/>
        <v>40858.762141203704</v>
      </c>
      <c r="T500">
        <f t="shared" si="38"/>
        <v>2011</v>
      </c>
      <c r="U500" t="str">
        <f t="shared" si="39"/>
        <v>film &amp; video</v>
      </c>
    </row>
    <row r="501" spans="1:21" ht="57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t="s">
        <v>8309</v>
      </c>
      <c r="R501" t="s">
        <v>8315</v>
      </c>
      <c r="S501" s="13">
        <f t="shared" si="37"/>
        <v>40043.895462962959</v>
      </c>
      <c r="T501">
        <f t="shared" si="38"/>
        <v>2009</v>
      </c>
      <c r="U501" t="str">
        <f t="shared" si="39"/>
        <v>film &amp; video</v>
      </c>
    </row>
    <row r="502" spans="1:21" ht="57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t="s">
        <v>8309</v>
      </c>
      <c r="R502" t="s">
        <v>8315</v>
      </c>
      <c r="S502" s="13">
        <f t="shared" si="37"/>
        <v>40247.886006944449</v>
      </c>
      <c r="T502">
        <f t="shared" si="38"/>
        <v>2010</v>
      </c>
      <c r="U502" t="str">
        <f t="shared" si="39"/>
        <v>film &amp; video</v>
      </c>
    </row>
    <row r="503" spans="1:21" ht="42.75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 t="e">
        <f t="shared" si="36"/>
        <v>#DIV/0!</v>
      </c>
      <c r="Q503" t="s">
        <v>8309</v>
      </c>
      <c r="R503" t="s">
        <v>8315</v>
      </c>
      <c r="S503" s="13">
        <f t="shared" si="37"/>
        <v>40703.234386574077</v>
      </c>
      <c r="T503">
        <f t="shared" si="38"/>
        <v>2011</v>
      </c>
      <c r="U503" t="str">
        <f t="shared" si="39"/>
        <v>film &amp; video</v>
      </c>
    </row>
    <row r="504" spans="1:21" ht="42.75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t="s">
        <v>8309</v>
      </c>
      <c r="R504" t="s">
        <v>8315</v>
      </c>
      <c r="S504" s="13">
        <f t="shared" si="37"/>
        <v>40956.553530092591</v>
      </c>
      <c r="T504">
        <f t="shared" si="38"/>
        <v>2012</v>
      </c>
      <c r="U504" t="str">
        <f t="shared" si="39"/>
        <v>film &amp; video</v>
      </c>
    </row>
    <row r="505" spans="1:21" ht="42.75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t="s">
        <v>8309</v>
      </c>
      <c r="R505" t="s">
        <v>8315</v>
      </c>
      <c r="S505" s="13">
        <f t="shared" si="37"/>
        <v>41991.526655092588</v>
      </c>
      <c r="T505">
        <f t="shared" si="38"/>
        <v>2014</v>
      </c>
      <c r="U505" t="str">
        <f t="shared" si="39"/>
        <v>film &amp; video</v>
      </c>
    </row>
    <row r="506" spans="1:21" ht="42.75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t="s">
        <v>8309</v>
      </c>
      <c r="R506" t="s">
        <v>8315</v>
      </c>
      <c r="S506" s="13">
        <f t="shared" si="37"/>
        <v>40949.98364583333</v>
      </c>
      <c r="T506">
        <f t="shared" si="38"/>
        <v>2012</v>
      </c>
      <c r="U506" t="str">
        <f t="shared" si="39"/>
        <v>film &amp; video</v>
      </c>
    </row>
    <row r="507" spans="1:21" ht="42.75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t="s">
        <v>8309</v>
      </c>
      <c r="R507" t="s">
        <v>8315</v>
      </c>
      <c r="S507" s="13">
        <f t="shared" si="37"/>
        <v>42318.098217592589</v>
      </c>
      <c r="T507">
        <f t="shared" si="38"/>
        <v>2015</v>
      </c>
      <c r="U507" t="str">
        <f t="shared" si="39"/>
        <v>film &amp; video</v>
      </c>
    </row>
    <row r="508" spans="1:21" ht="42.75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t="s">
        <v>8309</v>
      </c>
      <c r="R508" t="s">
        <v>8315</v>
      </c>
      <c r="S508" s="13">
        <f t="shared" si="37"/>
        <v>41466.552314814813</v>
      </c>
      <c r="T508">
        <f t="shared" si="38"/>
        <v>2013</v>
      </c>
      <c r="U508" t="str">
        <f t="shared" si="39"/>
        <v>film &amp; video</v>
      </c>
    </row>
    <row r="509" spans="1:21" ht="42.75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t="s">
        <v>8309</v>
      </c>
      <c r="R509" t="s">
        <v>8315</v>
      </c>
      <c r="S509" s="13">
        <f t="shared" si="37"/>
        <v>41156.958993055552</v>
      </c>
      <c r="T509">
        <f t="shared" si="38"/>
        <v>2012</v>
      </c>
      <c r="U509" t="str">
        <f t="shared" si="39"/>
        <v>film &amp; video</v>
      </c>
    </row>
    <row r="510" spans="1:21" ht="42.75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t="s">
        <v>8309</v>
      </c>
      <c r="R510" t="s">
        <v>8315</v>
      </c>
      <c r="S510" s="13">
        <f t="shared" si="37"/>
        <v>40995.024317129632</v>
      </c>
      <c r="T510">
        <f t="shared" si="38"/>
        <v>2012</v>
      </c>
      <c r="U510" t="str">
        <f t="shared" si="39"/>
        <v>film &amp; video</v>
      </c>
    </row>
    <row r="511" spans="1:21" ht="42.75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t="s">
        <v>8309</v>
      </c>
      <c r="R511" t="s">
        <v>8315</v>
      </c>
      <c r="S511" s="13">
        <f t="shared" si="37"/>
        <v>42153.631597222222</v>
      </c>
      <c r="T511">
        <f t="shared" si="38"/>
        <v>2015</v>
      </c>
      <c r="U511" t="str">
        <f t="shared" si="39"/>
        <v>film &amp; video</v>
      </c>
    </row>
    <row r="512" spans="1:21" ht="42.75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 t="e">
        <f t="shared" si="36"/>
        <v>#DIV/0!</v>
      </c>
      <c r="Q512" t="s">
        <v>8309</v>
      </c>
      <c r="R512" t="s">
        <v>8315</v>
      </c>
      <c r="S512" s="13">
        <f t="shared" si="37"/>
        <v>42400.176377314812</v>
      </c>
      <c r="T512">
        <f t="shared" si="38"/>
        <v>2016</v>
      </c>
      <c r="U512" t="str">
        <f t="shared" si="39"/>
        <v>film &amp; video</v>
      </c>
    </row>
    <row r="513" spans="1:21" ht="42.75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t="s">
        <v>8309</v>
      </c>
      <c r="R513" t="s">
        <v>8315</v>
      </c>
      <c r="S513" s="13">
        <f t="shared" si="37"/>
        <v>41340.303032407406</v>
      </c>
      <c r="T513">
        <f t="shared" si="38"/>
        <v>2013</v>
      </c>
      <c r="U513" t="str">
        <f t="shared" si="39"/>
        <v>film &amp; video</v>
      </c>
    </row>
    <row r="514" spans="1:21" ht="42.75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0">
        <f t="shared" si="36"/>
        <v>5.5</v>
      </c>
      <c r="Q514" t="s">
        <v>8309</v>
      </c>
      <c r="R514" t="s">
        <v>8315</v>
      </c>
      <c r="S514" s="13">
        <f t="shared" si="37"/>
        <v>42649.742210648154</v>
      </c>
      <c r="T514">
        <f t="shared" si="38"/>
        <v>2016</v>
      </c>
      <c r="U514" t="str">
        <f t="shared" si="39"/>
        <v>film &amp; video</v>
      </c>
    </row>
    <row r="515" spans="1:21" ht="28.5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0">
        <f t="shared" ref="P515:P578" si="41">ROUND(E515/L515,2)</f>
        <v>102.38</v>
      </c>
      <c r="Q515" t="s">
        <v>8309</v>
      </c>
      <c r="R515" t="s">
        <v>8315</v>
      </c>
      <c r="S515" s="13">
        <f t="shared" ref="S515:S578" si="42">(((J515/60)/60)/24)+DATE(1970,1,1)</f>
        <v>42552.653993055559</v>
      </c>
      <c r="T515">
        <f t="shared" ref="T515:T578" si="43">YEAR(S515)</f>
        <v>2016</v>
      </c>
      <c r="U515" t="str">
        <f t="shared" ref="U515:U578" si="44">LEFT(N515,SEARCH("/",N515)-1)</f>
        <v>film &amp; video</v>
      </c>
    </row>
    <row r="516" spans="1:21" ht="42.75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t="s">
        <v>8309</v>
      </c>
      <c r="R516" t="s">
        <v>8315</v>
      </c>
      <c r="S516" s="13">
        <f t="shared" si="42"/>
        <v>41830.613969907405</v>
      </c>
      <c r="T516">
        <f t="shared" si="43"/>
        <v>2014</v>
      </c>
      <c r="U516" t="str">
        <f t="shared" si="44"/>
        <v>film &amp; video</v>
      </c>
    </row>
    <row r="517" spans="1:21" ht="42.75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t="s">
        <v>8309</v>
      </c>
      <c r="R517" t="s">
        <v>8315</v>
      </c>
      <c r="S517" s="13">
        <f t="shared" si="42"/>
        <v>42327.490752314814</v>
      </c>
      <c r="T517">
        <f t="shared" si="43"/>
        <v>2015</v>
      </c>
      <c r="U517" t="str">
        <f t="shared" si="44"/>
        <v>film &amp; video</v>
      </c>
    </row>
    <row r="518" spans="1:21" ht="28.5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 t="e">
        <f t="shared" si="41"/>
        <v>#DIV/0!</v>
      </c>
      <c r="Q518" t="s">
        <v>8309</v>
      </c>
      <c r="R518" t="s">
        <v>8315</v>
      </c>
      <c r="S518" s="13">
        <f t="shared" si="42"/>
        <v>42091.778703703705</v>
      </c>
      <c r="T518">
        <f t="shared" si="43"/>
        <v>2015</v>
      </c>
      <c r="U518" t="str">
        <f t="shared" si="44"/>
        <v>film &amp; video</v>
      </c>
    </row>
    <row r="519" spans="1:21" ht="42.75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t="s">
        <v>8309</v>
      </c>
      <c r="R519" t="s">
        <v>8315</v>
      </c>
      <c r="S519" s="13">
        <f t="shared" si="42"/>
        <v>42738.615289351852</v>
      </c>
      <c r="T519">
        <f t="shared" si="43"/>
        <v>2017</v>
      </c>
      <c r="U519" t="str">
        <f t="shared" si="44"/>
        <v>film &amp; video</v>
      </c>
    </row>
    <row r="520" spans="1:21" ht="42.75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 t="e">
        <f t="shared" si="41"/>
        <v>#DIV/0!</v>
      </c>
      <c r="Q520" t="s">
        <v>8309</v>
      </c>
      <c r="R520" t="s">
        <v>8315</v>
      </c>
      <c r="S520" s="13">
        <f t="shared" si="42"/>
        <v>42223.616018518514</v>
      </c>
      <c r="T520">
        <f t="shared" si="43"/>
        <v>2015</v>
      </c>
      <c r="U520" t="str">
        <f t="shared" si="44"/>
        <v>film &amp; video</v>
      </c>
    </row>
    <row r="521" spans="1:21" ht="42.75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t="s">
        <v>8309</v>
      </c>
      <c r="R521" t="s">
        <v>8315</v>
      </c>
      <c r="S521" s="13">
        <f t="shared" si="42"/>
        <v>41218.391446759262</v>
      </c>
      <c r="T521">
        <f t="shared" si="43"/>
        <v>2012</v>
      </c>
      <c r="U521" t="str">
        <f t="shared" si="44"/>
        <v>film &amp; video</v>
      </c>
    </row>
    <row r="522" spans="1:21" ht="42.75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t="s">
        <v>8316</v>
      </c>
      <c r="R522" t="s">
        <v>8317</v>
      </c>
      <c r="S522" s="13">
        <f t="shared" si="42"/>
        <v>42318.702094907407</v>
      </c>
      <c r="T522">
        <f t="shared" si="43"/>
        <v>2015</v>
      </c>
      <c r="U522" t="str">
        <f t="shared" si="44"/>
        <v>theater</v>
      </c>
    </row>
    <row r="523" spans="1:21" ht="42.75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t="s">
        <v>8316</v>
      </c>
      <c r="R523" t="s">
        <v>8317</v>
      </c>
      <c r="S523" s="13">
        <f t="shared" si="42"/>
        <v>42646.092812499999</v>
      </c>
      <c r="T523">
        <f t="shared" si="43"/>
        <v>2016</v>
      </c>
      <c r="U523" t="str">
        <f t="shared" si="44"/>
        <v>theater</v>
      </c>
    </row>
    <row r="524" spans="1:21" ht="42.75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t="s">
        <v>8316</v>
      </c>
      <c r="R524" t="s">
        <v>8317</v>
      </c>
      <c r="S524" s="13">
        <f t="shared" si="42"/>
        <v>42430.040798611109</v>
      </c>
      <c r="T524">
        <f t="shared" si="43"/>
        <v>2016</v>
      </c>
      <c r="U524" t="str">
        <f t="shared" si="44"/>
        <v>theater</v>
      </c>
    </row>
    <row r="525" spans="1:21" ht="42.75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t="s">
        <v>8316</v>
      </c>
      <c r="R525" t="s">
        <v>8317</v>
      </c>
      <c r="S525" s="13">
        <f t="shared" si="42"/>
        <v>42238.13282407407</v>
      </c>
      <c r="T525">
        <f t="shared" si="43"/>
        <v>2015</v>
      </c>
      <c r="U525" t="str">
        <f t="shared" si="44"/>
        <v>theater</v>
      </c>
    </row>
    <row r="526" spans="1:21" ht="42.75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t="s">
        <v>8316</v>
      </c>
      <c r="R526" t="s">
        <v>8317</v>
      </c>
      <c r="S526" s="13">
        <f t="shared" si="42"/>
        <v>42492.717233796298</v>
      </c>
      <c r="T526">
        <f t="shared" si="43"/>
        <v>2016</v>
      </c>
      <c r="U526" t="str">
        <f t="shared" si="44"/>
        <v>theater</v>
      </c>
    </row>
    <row r="527" spans="1:21" ht="42.75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t="s">
        <v>8316</v>
      </c>
      <c r="R527" t="s">
        <v>8317</v>
      </c>
      <c r="S527" s="13">
        <f t="shared" si="42"/>
        <v>41850.400937500002</v>
      </c>
      <c r="T527">
        <f t="shared" si="43"/>
        <v>2014</v>
      </c>
      <c r="U527" t="str">
        <f t="shared" si="44"/>
        <v>theater</v>
      </c>
    </row>
    <row r="528" spans="1:21" ht="42.75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t="s">
        <v>8316</v>
      </c>
      <c r="R528" t="s">
        <v>8317</v>
      </c>
      <c r="S528" s="13">
        <f t="shared" si="42"/>
        <v>42192.591944444444</v>
      </c>
      <c r="T528">
        <f t="shared" si="43"/>
        <v>2015</v>
      </c>
      <c r="U528" t="str">
        <f t="shared" si="44"/>
        <v>theater</v>
      </c>
    </row>
    <row r="529" spans="1:21" ht="42.75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t="s">
        <v>8316</v>
      </c>
      <c r="R529" t="s">
        <v>8317</v>
      </c>
      <c r="S529" s="13">
        <f t="shared" si="42"/>
        <v>42753.205625000002</v>
      </c>
      <c r="T529">
        <f t="shared" si="43"/>
        <v>2017</v>
      </c>
      <c r="U529" t="str">
        <f t="shared" si="44"/>
        <v>theater</v>
      </c>
    </row>
    <row r="530" spans="1:2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t="s">
        <v>8316</v>
      </c>
      <c r="R530" t="s">
        <v>8317</v>
      </c>
      <c r="S530" s="13">
        <f t="shared" si="42"/>
        <v>42155.920219907406</v>
      </c>
      <c r="T530">
        <f t="shared" si="43"/>
        <v>2015</v>
      </c>
      <c r="U530" t="str">
        <f t="shared" si="44"/>
        <v>theater</v>
      </c>
    </row>
    <row r="531" spans="1:21" ht="42.75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t="s">
        <v>8316</v>
      </c>
      <c r="R531" t="s">
        <v>8317</v>
      </c>
      <c r="S531" s="13">
        <f t="shared" si="42"/>
        <v>42725.031180555554</v>
      </c>
      <c r="T531">
        <f t="shared" si="43"/>
        <v>2016</v>
      </c>
      <c r="U531" t="str">
        <f t="shared" si="44"/>
        <v>theater</v>
      </c>
    </row>
    <row r="532" spans="1:21" ht="42.75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t="s">
        <v>8316</v>
      </c>
      <c r="R532" t="s">
        <v>8317</v>
      </c>
      <c r="S532" s="13">
        <f t="shared" si="42"/>
        <v>42157.591064814813</v>
      </c>
      <c r="T532">
        <f t="shared" si="43"/>
        <v>2015</v>
      </c>
      <c r="U532" t="str">
        <f t="shared" si="44"/>
        <v>theater</v>
      </c>
    </row>
    <row r="533" spans="1:21" ht="42.75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t="s">
        <v>8316</v>
      </c>
      <c r="R533" t="s">
        <v>8317</v>
      </c>
      <c r="S533" s="13">
        <f t="shared" si="42"/>
        <v>42676.065150462964</v>
      </c>
      <c r="T533">
        <f t="shared" si="43"/>
        <v>2016</v>
      </c>
      <c r="U533" t="str">
        <f t="shared" si="44"/>
        <v>theater</v>
      </c>
    </row>
    <row r="534" spans="1:21" ht="42.75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t="s">
        <v>8316</v>
      </c>
      <c r="R534" t="s">
        <v>8317</v>
      </c>
      <c r="S534" s="13">
        <f t="shared" si="42"/>
        <v>42473.007037037038</v>
      </c>
      <c r="T534">
        <f t="shared" si="43"/>
        <v>2016</v>
      </c>
      <c r="U534" t="str">
        <f t="shared" si="44"/>
        <v>theater</v>
      </c>
    </row>
    <row r="535" spans="1:21" ht="42.75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t="s">
        <v>8316</v>
      </c>
      <c r="R535" t="s">
        <v>8317</v>
      </c>
      <c r="S535" s="13">
        <f t="shared" si="42"/>
        <v>42482.43478009259</v>
      </c>
      <c r="T535">
        <f t="shared" si="43"/>
        <v>2016</v>
      </c>
      <c r="U535" t="str">
        <f t="shared" si="44"/>
        <v>theater</v>
      </c>
    </row>
    <row r="536" spans="1:21" ht="42.75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t="s">
        <v>8316</v>
      </c>
      <c r="R536" t="s">
        <v>8317</v>
      </c>
      <c r="S536" s="13">
        <f t="shared" si="42"/>
        <v>42270.810995370368</v>
      </c>
      <c r="T536">
        <f t="shared" si="43"/>
        <v>2015</v>
      </c>
      <c r="U536" t="str">
        <f t="shared" si="44"/>
        <v>theater</v>
      </c>
    </row>
    <row r="537" spans="1:21" ht="28.5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t="s">
        <v>8316</v>
      </c>
      <c r="R537" t="s">
        <v>8317</v>
      </c>
      <c r="S537" s="13">
        <f t="shared" si="42"/>
        <v>42711.545196759253</v>
      </c>
      <c r="T537">
        <f t="shared" si="43"/>
        <v>2016</v>
      </c>
      <c r="U537" t="str">
        <f t="shared" si="44"/>
        <v>theater</v>
      </c>
    </row>
    <row r="538" spans="1:21" ht="42.75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t="s">
        <v>8316</v>
      </c>
      <c r="R538" t="s">
        <v>8317</v>
      </c>
      <c r="S538" s="13">
        <f t="shared" si="42"/>
        <v>42179.344988425932</v>
      </c>
      <c r="T538">
        <f t="shared" si="43"/>
        <v>2015</v>
      </c>
      <c r="U538" t="str">
        <f t="shared" si="44"/>
        <v>theater</v>
      </c>
    </row>
    <row r="539" spans="1:21" ht="42.75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t="s">
        <v>8316</v>
      </c>
      <c r="R539" t="s">
        <v>8317</v>
      </c>
      <c r="S539" s="13">
        <f t="shared" si="42"/>
        <v>42282.768414351856</v>
      </c>
      <c r="T539">
        <f t="shared" si="43"/>
        <v>2015</v>
      </c>
      <c r="U539" t="str">
        <f t="shared" si="44"/>
        <v>theater</v>
      </c>
    </row>
    <row r="540" spans="1:21" ht="42.75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t="s">
        <v>8316</v>
      </c>
      <c r="R540" t="s">
        <v>8317</v>
      </c>
      <c r="S540" s="13">
        <f t="shared" si="42"/>
        <v>42473.794710648144</v>
      </c>
      <c r="T540">
        <f t="shared" si="43"/>
        <v>2016</v>
      </c>
      <c r="U540" t="str">
        <f t="shared" si="44"/>
        <v>theater</v>
      </c>
    </row>
    <row r="541" spans="1:21" ht="42.75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t="s">
        <v>8316</v>
      </c>
      <c r="R541" t="s">
        <v>8317</v>
      </c>
      <c r="S541" s="13">
        <f t="shared" si="42"/>
        <v>42535.049849537041</v>
      </c>
      <c r="T541">
        <f t="shared" si="43"/>
        <v>2016</v>
      </c>
      <c r="U541" t="str">
        <f t="shared" si="44"/>
        <v>theater</v>
      </c>
    </row>
    <row r="542" spans="1:21" ht="57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t="s">
        <v>8318</v>
      </c>
      <c r="R542" t="s">
        <v>8319</v>
      </c>
      <c r="S542" s="13">
        <f t="shared" si="42"/>
        <v>42009.817199074074</v>
      </c>
      <c r="T542">
        <f t="shared" si="43"/>
        <v>2015</v>
      </c>
      <c r="U542" t="str">
        <f t="shared" si="44"/>
        <v>technology</v>
      </c>
    </row>
    <row r="543" spans="1:21" ht="42.75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t="s">
        <v>8318</v>
      </c>
      <c r="R543" t="s">
        <v>8319</v>
      </c>
      <c r="S543" s="13">
        <f t="shared" si="42"/>
        <v>42276.046689814815</v>
      </c>
      <c r="T543">
        <f t="shared" si="43"/>
        <v>2015</v>
      </c>
      <c r="U543" t="str">
        <f t="shared" si="44"/>
        <v>technology</v>
      </c>
    </row>
    <row r="544" spans="1:21" ht="42.75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t="s">
        <v>8318</v>
      </c>
      <c r="R544" t="s">
        <v>8319</v>
      </c>
      <c r="S544" s="13">
        <f t="shared" si="42"/>
        <v>42433.737453703703</v>
      </c>
      <c r="T544">
        <f t="shared" si="43"/>
        <v>2016</v>
      </c>
      <c r="U544" t="str">
        <f t="shared" si="44"/>
        <v>technology</v>
      </c>
    </row>
    <row r="545" spans="1:21" ht="42.75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t="s">
        <v>8318</v>
      </c>
      <c r="R545" t="s">
        <v>8319</v>
      </c>
      <c r="S545" s="13">
        <f t="shared" si="42"/>
        <v>41914.092152777775</v>
      </c>
      <c r="T545">
        <f t="shared" si="43"/>
        <v>2014</v>
      </c>
      <c r="U545" t="str">
        <f t="shared" si="44"/>
        <v>technology</v>
      </c>
    </row>
    <row r="546" spans="1:21" ht="42.75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t="s">
        <v>8318</v>
      </c>
      <c r="R546" t="s">
        <v>8319</v>
      </c>
      <c r="S546" s="13">
        <f t="shared" si="42"/>
        <v>42525.656944444447</v>
      </c>
      <c r="T546">
        <f t="shared" si="43"/>
        <v>2016</v>
      </c>
      <c r="U546" t="str">
        <f t="shared" si="44"/>
        <v>technology</v>
      </c>
    </row>
    <row r="547" spans="1:21" ht="42.75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t="s">
        <v>8318</v>
      </c>
      <c r="R547" t="s">
        <v>8319</v>
      </c>
      <c r="S547" s="13">
        <f t="shared" si="42"/>
        <v>42283.592465277776</v>
      </c>
      <c r="T547">
        <f t="shared" si="43"/>
        <v>2015</v>
      </c>
      <c r="U547" t="str">
        <f t="shared" si="44"/>
        <v>technology</v>
      </c>
    </row>
    <row r="548" spans="1:21" ht="42.75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t="s">
        <v>8318</v>
      </c>
      <c r="R548" t="s">
        <v>8319</v>
      </c>
      <c r="S548" s="13">
        <f t="shared" si="42"/>
        <v>42249.667997685188</v>
      </c>
      <c r="T548">
        <f t="shared" si="43"/>
        <v>2015</v>
      </c>
      <c r="U548" t="str">
        <f t="shared" si="44"/>
        <v>technology</v>
      </c>
    </row>
    <row r="549" spans="1:21" ht="42.75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 t="e">
        <f t="shared" si="41"/>
        <v>#DIV/0!</v>
      </c>
      <c r="Q549" t="s">
        <v>8318</v>
      </c>
      <c r="R549" t="s">
        <v>8319</v>
      </c>
      <c r="S549" s="13">
        <f t="shared" si="42"/>
        <v>42380.696342592593</v>
      </c>
      <c r="T549">
        <f t="shared" si="43"/>
        <v>2016</v>
      </c>
      <c r="U549" t="str">
        <f t="shared" si="44"/>
        <v>technology</v>
      </c>
    </row>
    <row r="550" spans="1:21" ht="42.75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t="s">
        <v>8318</v>
      </c>
      <c r="R550" t="s">
        <v>8319</v>
      </c>
      <c r="S550" s="13">
        <f t="shared" si="42"/>
        <v>42276.903333333335</v>
      </c>
      <c r="T550">
        <f t="shared" si="43"/>
        <v>2015</v>
      </c>
      <c r="U550" t="str">
        <f t="shared" si="44"/>
        <v>technology</v>
      </c>
    </row>
    <row r="551" spans="1:21" ht="42.75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t="s">
        <v>8318</v>
      </c>
      <c r="R551" t="s">
        <v>8319</v>
      </c>
      <c r="S551" s="13">
        <f t="shared" si="42"/>
        <v>42163.636828703704</v>
      </c>
      <c r="T551">
        <f t="shared" si="43"/>
        <v>2015</v>
      </c>
      <c r="U551" t="str">
        <f t="shared" si="44"/>
        <v>technology</v>
      </c>
    </row>
    <row r="552" spans="1:21" ht="42.75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t="s">
        <v>8318</v>
      </c>
      <c r="R552" t="s">
        <v>8319</v>
      </c>
      <c r="S552" s="13">
        <f t="shared" si="42"/>
        <v>42753.678761574076</v>
      </c>
      <c r="T552">
        <f t="shared" si="43"/>
        <v>2017</v>
      </c>
      <c r="U552" t="str">
        <f t="shared" si="44"/>
        <v>technology</v>
      </c>
    </row>
    <row r="553" spans="1:21" ht="42.75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t="s">
        <v>8318</v>
      </c>
      <c r="R553" t="s">
        <v>8319</v>
      </c>
      <c r="S553" s="13">
        <f t="shared" si="42"/>
        <v>42173.275740740741</v>
      </c>
      <c r="T553">
        <f t="shared" si="43"/>
        <v>2015</v>
      </c>
      <c r="U553" t="str">
        <f t="shared" si="44"/>
        <v>technology</v>
      </c>
    </row>
    <row r="554" spans="1:21" ht="42.75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 t="e">
        <f t="shared" si="41"/>
        <v>#DIV/0!</v>
      </c>
      <c r="Q554" t="s">
        <v>8318</v>
      </c>
      <c r="R554" t="s">
        <v>8319</v>
      </c>
      <c r="S554" s="13">
        <f t="shared" si="42"/>
        <v>42318.616851851853</v>
      </c>
      <c r="T554">
        <f t="shared" si="43"/>
        <v>2015</v>
      </c>
      <c r="U554" t="str">
        <f t="shared" si="44"/>
        <v>technology</v>
      </c>
    </row>
    <row r="555" spans="1:21" ht="42.75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t="s">
        <v>8318</v>
      </c>
      <c r="R555" t="s">
        <v>8319</v>
      </c>
      <c r="S555" s="13">
        <f t="shared" si="42"/>
        <v>41927.71980324074</v>
      </c>
      <c r="T555">
        <f t="shared" si="43"/>
        <v>2014</v>
      </c>
      <c r="U555" t="str">
        <f t="shared" si="44"/>
        <v>technology</v>
      </c>
    </row>
    <row r="556" spans="1:21" ht="42.75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t="s">
        <v>8318</v>
      </c>
      <c r="R556" t="s">
        <v>8319</v>
      </c>
      <c r="S556" s="13">
        <f t="shared" si="42"/>
        <v>41901.684861111113</v>
      </c>
      <c r="T556">
        <f t="shared" si="43"/>
        <v>2014</v>
      </c>
      <c r="U556" t="str">
        <f t="shared" si="44"/>
        <v>technology</v>
      </c>
    </row>
    <row r="557" spans="1:21" ht="42.75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 t="e">
        <f t="shared" si="41"/>
        <v>#DIV/0!</v>
      </c>
      <c r="Q557" t="s">
        <v>8318</v>
      </c>
      <c r="R557" t="s">
        <v>8319</v>
      </c>
      <c r="S557" s="13">
        <f t="shared" si="42"/>
        <v>42503.353506944448</v>
      </c>
      <c r="T557">
        <f t="shared" si="43"/>
        <v>2016</v>
      </c>
      <c r="U557" t="str">
        <f t="shared" si="44"/>
        <v>technology</v>
      </c>
    </row>
    <row r="558" spans="1:21" ht="28.5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t="s">
        <v>8318</v>
      </c>
      <c r="R558" t="s">
        <v>8319</v>
      </c>
      <c r="S558" s="13">
        <f t="shared" si="42"/>
        <v>42345.860150462962</v>
      </c>
      <c r="T558">
        <f t="shared" si="43"/>
        <v>2015</v>
      </c>
      <c r="U558" t="str">
        <f t="shared" si="44"/>
        <v>technology</v>
      </c>
    </row>
    <row r="559" spans="1:21" ht="42.75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t="s">
        <v>8318</v>
      </c>
      <c r="R559" t="s">
        <v>8319</v>
      </c>
      <c r="S559" s="13">
        <f t="shared" si="42"/>
        <v>42676.942164351851</v>
      </c>
      <c r="T559">
        <f t="shared" si="43"/>
        <v>2016</v>
      </c>
      <c r="U559" t="str">
        <f t="shared" si="44"/>
        <v>technology</v>
      </c>
    </row>
    <row r="560" spans="1:21" ht="42.75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 t="e">
        <f t="shared" si="41"/>
        <v>#DIV/0!</v>
      </c>
      <c r="Q560" t="s">
        <v>8318</v>
      </c>
      <c r="R560" t="s">
        <v>8319</v>
      </c>
      <c r="S560" s="13">
        <f t="shared" si="42"/>
        <v>42057.883159722223</v>
      </c>
      <c r="T560">
        <f t="shared" si="43"/>
        <v>2015</v>
      </c>
      <c r="U560" t="str">
        <f t="shared" si="44"/>
        <v>technology</v>
      </c>
    </row>
    <row r="561" spans="1:21" ht="42.75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t="s">
        <v>8318</v>
      </c>
      <c r="R561" t="s">
        <v>8319</v>
      </c>
      <c r="S561" s="13">
        <f t="shared" si="42"/>
        <v>42321.283101851848</v>
      </c>
      <c r="T561">
        <f t="shared" si="43"/>
        <v>2015</v>
      </c>
      <c r="U561" t="str">
        <f t="shared" si="44"/>
        <v>technology</v>
      </c>
    </row>
    <row r="562" spans="1:21" ht="42.75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t="s">
        <v>8318</v>
      </c>
      <c r="R562" t="s">
        <v>8319</v>
      </c>
      <c r="S562" s="13">
        <f t="shared" si="42"/>
        <v>41960.771354166667</v>
      </c>
      <c r="T562">
        <f t="shared" si="43"/>
        <v>2014</v>
      </c>
      <c r="U562" t="str">
        <f t="shared" si="44"/>
        <v>technology</v>
      </c>
    </row>
    <row r="563" spans="1:21" ht="42.75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t="s">
        <v>8318</v>
      </c>
      <c r="R563" t="s">
        <v>8319</v>
      </c>
      <c r="S563" s="13">
        <f t="shared" si="42"/>
        <v>42268.658715277779</v>
      </c>
      <c r="T563">
        <f t="shared" si="43"/>
        <v>2015</v>
      </c>
      <c r="U563" t="str">
        <f t="shared" si="44"/>
        <v>technology</v>
      </c>
    </row>
    <row r="564" spans="1:21" ht="42.75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 t="e">
        <f t="shared" si="41"/>
        <v>#DIV/0!</v>
      </c>
      <c r="Q564" t="s">
        <v>8318</v>
      </c>
      <c r="R564" t="s">
        <v>8319</v>
      </c>
      <c r="S564" s="13">
        <f t="shared" si="42"/>
        <v>42692.389062500006</v>
      </c>
      <c r="T564">
        <f t="shared" si="43"/>
        <v>2016</v>
      </c>
      <c r="U564" t="str">
        <f t="shared" si="44"/>
        <v>technology</v>
      </c>
    </row>
    <row r="565" spans="1:21" ht="42.75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t="s">
        <v>8318</v>
      </c>
      <c r="R565" t="s">
        <v>8319</v>
      </c>
      <c r="S565" s="13">
        <f t="shared" si="42"/>
        <v>42022.069988425923</v>
      </c>
      <c r="T565">
        <f t="shared" si="43"/>
        <v>2015</v>
      </c>
      <c r="U565" t="str">
        <f t="shared" si="44"/>
        <v>technology</v>
      </c>
    </row>
    <row r="566" spans="1:21" ht="42.75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t="s">
        <v>8318</v>
      </c>
      <c r="R566" t="s">
        <v>8319</v>
      </c>
      <c r="S566" s="13">
        <f t="shared" si="42"/>
        <v>42411.942997685182</v>
      </c>
      <c r="T566">
        <f t="shared" si="43"/>
        <v>2016</v>
      </c>
      <c r="U566" t="str">
        <f t="shared" si="44"/>
        <v>technology</v>
      </c>
    </row>
    <row r="567" spans="1:21" ht="42.75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 t="e">
        <f t="shared" si="41"/>
        <v>#DIV/0!</v>
      </c>
      <c r="Q567" t="s">
        <v>8318</v>
      </c>
      <c r="R567" t="s">
        <v>8319</v>
      </c>
      <c r="S567" s="13">
        <f t="shared" si="42"/>
        <v>42165.785289351858</v>
      </c>
      <c r="T567">
        <f t="shared" si="43"/>
        <v>2015</v>
      </c>
      <c r="U567" t="str">
        <f t="shared" si="44"/>
        <v>technology</v>
      </c>
    </row>
    <row r="568" spans="1:21" ht="42.75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t="s">
        <v>8318</v>
      </c>
      <c r="R568" t="s">
        <v>8319</v>
      </c>
      <c r="S568" s="13">
        <f t="shared" si="42"/>
        <v>42535.68440972222</v>
      </c>
      <c r="T568">
        <f t="shared" si="43"/>
        <v>2016</v>
      </c>
      <c r="U568" t="str">
        <f t="shared" si="44"/>
        <v>technology</v>
      </c>
    </row>
    <row r="569" spans="1:21" ht="42.75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 t="e">
        <f t="shared" si="41"/>
        <v>#DIV/0!</v>
      </c>
      <c r="Q569" t="s">
        <v>8318</v>
      </c>
      <c r="R569" t="s">
        <v>8319</v>
      </c>
      <c r="S569" s="13">
        <f t="shared" si="42"/>
        <v>41975.842523148152</v>
      </c>
      <c r="T569">
        <f t="shared" si="43"/>
        <v>2014</v>
      </c>
      <c r="U569" t="str">
        <f t="shared" si="44"/>
        <v>technology</v>
      </c>
    </row>
    <row r="570" spans="1:21" ht="57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t="s">
        <v>8318</v>
      </c>
      <c r="R570" t="s">
        <v>8319</v>
      </c>
      <c r="S570" s="13">
        <f t="shared" si="42"/>
        <v>42348.9215625</v>
      </c>
      <c r="T570">
        <f t="shared" si="43"/>
        <v>2015</v>
      </c>
      <c r="U570" t="str">
        <f t="shared" si="44"/>
        <v>technology</v>
      </c>
    </row>
    <row r="571" spans="1:21" ht="42.75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t="s">
        <v>8318</v>
      </c>
      <c r="R571" t="s">
        <v>8319</v>
      </c>
      <c r="S571" s="13">
        <f t="shared" si="42"/>
        <v>42340.847361111111</v>
      </c>
      <c r="T571">
        <f t="shared" si="43"/>
        <v>2015</v>
      </c>
      <c r="U571" t="str">
        <f t="shared" si="44"/>
        <v>technology</v>
      </c>
    </row>
    <row r="572" spans="1:21" ht="28.5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t="s">
        <v>8318</v>
      </c>
      <c r="R572" t="s">
        <v>8319</v>
      </c>
      <c r="S572" s="13">
        <f t="shared" si="42"/>
        <v>42388.798252314817</v>
      </c>
      <c r="T572">
        <f t="shared" si="43"/>
        <v>2016</v>
      </c>
      <c r="U572" t="str">
        <f t="shared" si="44"/>
        <v>technology</v>
      </c>
    </row>
    <row r="573" spans="1:21" ht="42.75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t="s">
        <v>8318</v>
      </c>
      <c r="R573" t="s">
        <v>8319</v>
      </c>
      <c r="S573" s="13">
        <f t="shared" si="42"/>
        <v>42192.816238425927</v>
      </c>
      <c r="T573">
        <f t="shared" si="43"/>
        <v>2015</v>
      </c>
      <c r="U573" t="str">
        <f t="shared" si="44"/>
        <v>technology</v>
      </c>
    </row>
    <row r="574" spans="1:21" ht="42.75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 t="e">
        <f t="shared" si="41"/>
        <v>#DIV/0!</v>
      </c>
      <c r="Q574" t="s">
        <v>8318</v>
      </c>
      <c r="R574" t="s">
        <v>8319</v>
      </c>
      <c r="S574" s="13">
        <f t="shared" si="42"/>
        <v>42282.71629629629</v>
      </c>
      <c r="T574">
        <f t="shared" si="43"/>
        <v>2015</v>
      </c>
      <c r="U574" t="str">
        <f t="shared" si="44"/>
        <v>technology</v>
      </c>
    </row>
    <row r="575" spans="1:21" ht="42.75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t="s">
        <v>8318</v>
      </c>
      <c r="R575" t="s">
        <v>8319</v>
      </c>
      <c r="S575" s="13">
        <f t="shared" si="42"/>
        <v>41963.050127314811</v>
      </c>
      <c r="T575">
        <f t="shared" si="43"/>
        <v>2014</v>
      </c>
      <c r="U575" t="str">
        <f t="shared" si="44"/>
        <v>technology</v>
      </c>
    </row>
    <row r="576" spans="1:21" ht="42.75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t="s">
        <v>8318</v>
      </c>
      <c r="R576" t="s">
        <v>8319</v>
      </c>
      <c r="S576" s="13">
        <f t="shared" si="42"/>
        <v>42632.443368055552</v>
      </c>
      <c r="T576">
        <f t="shared" si="43"/>
        <v>2016</v>
      </c>
      <c r="U576" t="str">
        <f t="shared" si="44"/>
        <v>technology</v>
      </c>
    </row>
    <row r="577" spans="1:21" ht="42.75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t="s">
        <v>8318</v>
      </c>
      <c r="R577" t="s">
        <v>8319</v>
      </c>
      <c r="S577" s="13">
        <f t="shared" si="42"/>
        <v>42138.692627314813</v>
      </c>
      <c r="T577">
        <f t="shared" si="43"/>
        <v>2015</v>
      </c>
      <c r="U577" t="str">
        <f t="shared" si="44"/>
        <v>technology</v>
      </c>
    </row>
    <row r="578" spans="1:21" ht="42.75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0">
        <f t="shared" si="41"/>
        <v>1</v>
      </c>
      <c r="Q578" t="s">
        <v>8318</v>
      </c>
      <c r="R578" t="s">
        <v>8319</v>
      </c>
      <c r="S578" s="13">
        <f t="shared" si="42"/>
        <v>42031.471666666665</v>
      </c>
      <c r="T578">
        <f t="shared" si="43"/>
        <v>2015</v>
      </c>
      <c r="U578" t="str">
        <f t="shared" si="44"/>
        <v>technology</v>
      </c>
    </row>
    <row r="579" spans="1:21" ht="42.75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0">
        <f t="shared" ref="P579:P642" si="46">ROUND(E579/L579,2)</f>
        <v>10</v>
      </c>
      <c r="Q579" t="s">
        <v>8318</v>
      </c>
      <c r="R579" t="s">
        <v>8319</v>
      </c>
      <c r="S579" s="13">
        <f t="shared" ref="S579:S642" si="47">(((J579/60)/60)/24)+DATE(1970,1,1)</f>
        <v>42450.589143518519</v>
      </c>
      <c r="T579">
        <f t="shared" ref="T579:T642" si="48">YEAR(S579)</f>
        <v>2016</v>
      </c>
      <c r="U579" t="str">
        <f t="shared" ref="U579:U642" si="49">LEFT(N579,SEARCH("/",N579)-1)</f>
        <v>technology</v>
      </c>
    </row>
    <row r="580" spans="1:21" ht="28.5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t="s">
        <v>8318</v>
      </c>
      <c r="R580" t="s">
        <v>8319</v>
      </c>
      <c r="S580" s="13">
        <f t="shared" si="47"/>
        <v>42230.578622685185</v>
      </c>
      <c r="T580">
        <f t="shared" si="48"/>
        <v>2015</v>
      </c>
      <c r="U580" t="str">
        <f t="shared" si="49"/>
        <v>technology</v>
      </c>
    </row>
    <row r="581" spans="1:21" ht="28.5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t="s">
        <v>8318</v>
      </c>
      <c r="R581" t="s">
        <v>8319</v>
      </c>
      <c r="S581" s="13">
        <f t="shared" si="47"/>
        <v>41968.852118055554</v>
      </c>
      <c r="T581">
        <f t="shared" si="48"/>
        <v>2014</v>
      </c>
      <c r="U581" t="str">
        <f t="shared" si="49"/>
        <v>technology</v>
      </c>
    </row>
    <row r="582" spans="1:21" ht="42.75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t="s">
        <v>8318</v>
      </c>
      <c r="R582" t="s">
        <v>8319</v>
      </c>
      <c r="S582" s="13">
        <f t="shared" si="47"/>
        <v>42605.908182870371</v>
      </c>
      <c r="T582">
        <f t="shared" si="48"/>
        <v>2016</v>
      </c>
      <c r="U582" t="str">
        <f t="shared" si="49"/>
        <v>technology</v>
      </c>
    </row>
    <row r="583" spans="1:21" ht="42.75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 t="e">
        <f t="shared" si="46"/>
        <v>#DIV/0!</v>
      </c>
      <c r="Q583" t="s">
        <v>8318</v>
      </c>
      <c r="R583" t="s">
        <v>8319</v>
      </c>
      <c r="S583" s="13">
        <f t="shared" si="47"/>
        <v>42188.012777777782</v>
      </c>
      <c r="T583">
        <f t="shared" si="48"/>
        <v>2015</v>
      </c>
      <c r="U583" t="str">
        <f t="shared" si="49"/>
        <v>technology</v>
      </c>
    </row>
    <row r="584" spans="1:21" ht="42.75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 t="e">
        <f t="shared" si="46"/>
        <v>#DIV/0!</v>
      </c>
      <c r="Q584" t="s">
        <v>8318</v>
      </c>
      <c r="R584" t="s">
        <v>8319</v>
      </c>
      <c r="S584" s="13">
        <f t="shared" si="47"/>
        <v>42055.739803240736</v>
      </c>
      <c r="T584">
        <f t="shared" si="48"/>
        <v>2015</v>
      </c>
      <c r="U584" t="str">
        <f t="shared" si="49"/>
        <v>technology</v>
      </c>
    </row>
    <row r="585" spans="1:21" ht="28.5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t="s">
        <v>8318</v>
      </c>
      <c r="R585" t="s">
        <v>8319</v>
      </c>
      <c r="S585" s="13">
        <f t="shared" si="47"/>
        <v>42052.93850694444</v>
      </c>
      <c r="T585">
        <f t="shared" si="48"/>
        <v>2015</v>
      </c>
      <c r="U585" t="str">
        <f t="shared" si="49"/>
        <v>technology</v>
      </c>
    </row>
    <row r="586" spans="1:21" ht="28.5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t="s">
        <v>8318</v>
      </c>
      <c r="R586" t="s">
        <v>8319</v>
      </c>
      <c r="S586" s="13">
        <f t="shared" si="47"/>
        <v>42049.716620370367</v>
      </c>
      <c r="T586">
        <f t="shared" si="48"/>
        <v>2015</v>
      </c>
      <c r="U586" t="str">
        <f t="shared" si="49"/>
        <v>technology</v>
      </c>
    </row>
    <row r="587" spans="1:21" ht="42.75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 t="e">
        <f t="shared" si="46"/>
        <v>#DIV/0!</v>
      </c>
      <c r="Q587" t="s">
        <v>8318</v>
      </c>
      <c r="R587" t="s">
        <v>8319</v>
      </c>
      <c r="S587" s="13">
        <f t="shared" si="47"/>
        <v>42283.3909375</v>
      </c>
      <c r="T587">
        <f t="shared" si="48"/>
        <v>2015</v>
      </c>
      <c r="U587" t="str">
        <f t="shared" si="49"/>
        <v>technology</v>
      </c>
    </row>
    <row r="588" spans="1:21" ht="42.75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t="s">
        <v>8318</v>
      </c>
      <c r="R588" t="s">
        <v>8319</v>
      </c>
      <c r="S588" s="13">
        <f t="shared" si="47"/>
        <v>42020.854247685187</v>
      </c>
      <c r="T588">
        <f t="shared" si="48"/>
        <v>2015</v>
      </c>
      <c r="U588" t="str">
        <f t="shared" si="49"/>
        <v>technology</v>
      </c>
    </row>
    <row r="589" spans="1:21" ht="71.25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t="s">
        <v>8318</v>
      </c>
      <c r="R589" t="s">
        <v>8319</v>
      </c>
      <c r="S589" s="13">
        <f t="shared" si="47"/>
        <v>42080.757326388892</v>
      </c>
      <c r="T589">
        <f t="shared" si="48"/>
        <v>2015</v>
      </c>
      <c r="U589" t="str">
        <f t="shared" si="49"/>
        <v>technology</v>
      </c>
    </row>
    <row r="590" spans="1:21" ht="42.75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t="s">
        <v>8318</v>
      </c>
      <c r="R590" t="s">
        <v>8319</v>
      </c>
      <c r="S590" s="13">
        <f t="shared" si="47"/>
        <v>42631.769513888896</v>
      </c>
      <c r="T590">
        <f t="shared" si="48"/>
        <v>2016</v>
      </c>
      <c r="U590" t="str">
        <f t="shared" si="49"/>
        <v>technology</v>
      </c>
    </row>
    <row r="591" spans="1:2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t="s">
        <v>8318</v>
      </c>
      <c r="R591" t="s">
        <v>8319</v>
      </c>
      <c r="S591" s="13">
        <f t="shared" si="47"/>
        <v>42178.614571759259</v>
      </c>
      <c r="T591">
        <f t="shared" si="48"/>
        <v>2015</v>
      </c>
      <c r="U591" t="str">
        <f t="shared" si="49"/>
        <v>technology</v>
      </c>
    </row>
    <row r="592" spans="1:21" ht="42.75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t="s">
        <v>8318</v>
      </c>
      <c r="R592" t="s">
        <v>8319</v>
      </c>
      <c r="S592" s="13">
        <f t="shared" si="47"/>
        <v>42377.554756944446</v>
      </c>
      <c r="T592">
        <f t="shared" si="48"/>
        <v>2016</v>
      </c>
      <c r="U592" t="str">
        <f t="shared" si="49"/>
        <v>technology</v>
      </c>
    </row>
    <row r="593" spans="1:21" ht="42.75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t="s">
        <v>8318</v>
      </c>
      <c r="R593" t="s">
        <v>8319</v>
      </c>
      <c r="S593" s="13">
        <f t="shared" si="47"/>
        <v>42177.543171296296</v>
      </c>
      <c r="T593">
        <f t="shared" si="48"/>
        <v>2015</v>
      </c>
      <c r="U593" t="str">
        <f t="shared" si="49"/>
        <v>technology</v>
      </c>
    </row>
    <row r="594" spans="1:21" ht="42.75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t="s">
        <v>8318</v>
      </c>
      <c r="R594" t="s">
        <v>8319</v>
      </c>
      <c r="S594" s="13">
        <f t="shared" si="47"/>
        <v>41946.232175925928</v>
      </c>
      <c r="T594">
        <f t="shared" si="48"/>
        <v>2014</v>
      </c>
      <c r="U594" t="str">
        <f t="shared" si="49"/>
        <v>technology</v>
      </c>
    </row>
    <row r="595" spans="1:21" ht="57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t="s">
        <v>8318</v>
      </c>
      <c r="R595" t="s">
        <v>8319</v>
      </c>
      <c r="S595" s="13">
        <f t="shared" si="47"/>
        <v>42070.677604166667</v>
      </c>
      <c r="T595">
        <f t="shared" si="48"/>
        <v>2015</v>
      </c>
      <c r="U595" t="str">
        <f t="shared" si="49"/>
        <v>technology</v>
      </c>
    </row>
    <row r="596" spans="1:21" ht="28.5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t="s">
        <v>8318</v>
      </c>
      <c r="R596" t="s">
        <v>8319</v>
      </c>
      <c r="S596" s="13">
        <f t="shared" si="47"/>
        <v>42446.780162037037</v>
      </c>
      <c r="T596">
        <f t="shared" si="48"/>
        <v>2016</v>
      </c>
      <c r="U596" t="str">
        <f t="shared" si="49"/>
        <v>technology</v>
      </c>
    </row>
    <row r="597" spans="1:21" ht="42.75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t="s">
        <v>8318</v>
      </c>
      <c r="R597" t="s">
        <v>8319</v>
      </c>
      <c r="S597" s="13">
        <f t="shared" si="47"/>
        <v>42083.069884259254</v>
      </c>
      <c r="T597">
        <f t="shared" si="48"/>
        <v>2015</v>
      </c>
      <c r="U597" t="str">
        <f t="shared" si="49"/>
        <v>technology</v>
      </c>
    </row>
    <row r="598" spans="1:21" ht="28.5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t="s">
        <v>8318</v>
      </c>
      <c r="R598" t="s">
        <v>8319</v>
      </c>
      <c r="S598" s="13">
        <f t="shared" si="47"/>
        <v>42646.896898148145</v>
      </c>
      <c r="T598">
        <f t="shared" si="48"/>
        <v>2016</v>
      </c>
      <c r="U598" t="str">
        <f t="shared" si="49"/>
        <v>technology</v>
      </c>
    </row>
    <row r="599" spans="1:21" ht="42.75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t="s">
        <v>8318</v>
      </c>
      <c r="R599" t="s">
        <v>8319</v>
      </c>
      <c r="S599" s="13">
        <f t="shared" si="47"/>
        <v>42545.705266203702</v>
      </c>
      <c r="T599">
        <f t="shared" si="48"/>
        <v>2016</v>
      </c>
      <c r="U599" t="str">
        <f t="shared" si="49"/>
        <v>technology</v>
      </c>
    </row>
    <row r="600" spans="1:21" ht="28.5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t="s">
        <v>8318</v>
      </c>
      <c r="R600" t="s">
        <v>8319</v>
      </c>
      <c r="S600" s="13">
        <f t="shared" si="47"/>
        <v>41948.00209490741</v>
      </c>
      <c r="T600">
        <f t="shared" si="48"/>
        <v>2014</v>
      </c>
      <c r="U600" t="str">
        <f t="shared" si="49"/>
        <v>technology</v>
      </c>
    </row>
    <row r="601" spans="1:21" ht="42.75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t="s">
        <v>8318</v>
      </c>
      <c r="R601" t="s">
        <v>8319</v>
      </c>
      <c r="S601" s="13">
        <f t="shared" si="47"/>
        <v>42047.812523148154</v>
      </c>
      <c r="T601">
        <f t="shared" si="48"/>
        <v>2015</v>
      </c>
      <c r="U601" t="str">
        <f t="shared" si="49"/>
        <v>technology</v>
      </c>
    </row>
    <row r="602" spans="1:21" ht="28.5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t="s">
        <v>8318</v>
      </c>
      <c r="R602" t="s">
        <v>8319</v>
      </c>
      <c r="S602" s="13">
        <f t="shared" si="47"/>
        <v>42073.798171296294</v>
      </c>
      <c r="T602">
        <f t="shared" si="48"/>
        <v>2015</v>
      </c>
      <c r="U602" t="str">
        <f t="shared" si="49"/>
        <v>technology</v>
      </c>
    </row>
    <row r="603" spans="1:21" ht="42.75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t="s">
        <v>8318</v>
      </c>
      <c r="R603" t="s">
        <v>8319</v>
      </c>
      <c r="S603" s="13">
        <f t="shared" si="47"/>
        <v>41969.858090277776</v>
      </c>
      <c r="T603">
        <f t="shared" si="48"/>
        <v>2014</v>
      </c>
      <c r="U603" t="str">
        <f t="shared" si="49"/>
        <v>technology</v>
      </c>
    </row>
    <row r="604" spans="1:21" ht="42.75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 t="e">
        <f t="shared" si="46"/>
        <v>#DIV/0!</v>
      </c>
      <c r="Q604" t="s">
        <v>8318</v>
      </c>
      <c r="R604" t="s">
        <v>8319</v>
      </c>
      <c r="S604" s="13">
        <f t="shared" si="47"/>
        <v>42143.79415509259</v>
      </c>
      <c r="T604">
        <f t="shared" si="48"/>
        <v>2015</v>
      </c>
      <c r="U604" t="str">
        <f t="shared" si="49"/>
        <v>technology</v>
      </c>
    </row>
    <row r="605" spans="1:21" ht="42.75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t="s">
        <v>8318</v>
      </c>
      <c r="R605" t="s">
        <v>8319</v>
      </c>
      <c r="S605" s="13">
        <f t="shared" si="47"/>
        <v>41835.639155092591</v>
      </c>
      <c r="T605">
        <f t="shared" si="48"/>
        <v>2014</v>
      </c>
      <c r="U605" t="str">
        <f t="shared" si="49"/>
        <v>technology</v>
      </c>
    </row>
    <row r="606" spans="1:21" ht="42.75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 t="e">
        <f t="shared" si="46"/>
        <v>#DIV/0!</v>
      </c>
      <c r="Q606" t="s">
        <v>8318</v>
      </c>
      <c r="R606" t="s">
        <v>8319</v>
      </c>
      <c r="S606" s="13">
        <f t="shared" si="47"/>
        <v>41849.035370370373</v>
      </c>
      <c r="T606">
        <f t="shared" si="48"/>
        <v>2014</v>
      </c>
      <c r="U606" t="str">
        <f t="shared" si="49"/>
        <v>technology</v>
      </c>
    </row>
    <row r="607" spans="1:21" ht="28.5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t="s">
        <v>8318</v>
      </c>
      <c r="R607" t="s">
        <v>8319</v>
      </c>
      <c r="S607" s="13">
        <f t="shared" si="47"/>
        <v>42194.357731481476</v>
      </c>
      <c r="T607">
        <f t="shared" si="48"/>
        <v>2015</v>
      </c>
      <c r="U607" t="str">
        <f t="shared" si="49"/>
        <v>technology</v>
      </c>
    </row>
    <row r="608" spans="1:21" ht="42.75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t="s">
        <v>8318</v>
      </c>
      <c r="R608" t="s">
        <v>8319</v>
      </c>
      <c r="S608" s="13">
        <f t="shared" si="47"/>
        <v>42102.650567129633</v>
      </c>
      <c r="T608">
        <f t="shared" si="48"/>
        <v>2015</v>
      </c>
      <c r="U608" t="str">
        <f t="shared" si="49"/>
        <v>technology</v>
      </c>
    </row>
    <row r="609" spans="1:21" ht="42.75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 t="e">
        <f t="shared" si="46"/>
        <v>#DIV/0!</v>
      </c>
      <c r="Q609" t="s">
        <v>8318</v>
      </c>
      <c r="R609" t="s">
        <v>8319</v>
      </c>
      <c r="S609" s="13">
        <f t="shared" si="47"/>
        <v>42300.825648148151</v>
      </c>
      <c r="T609">
        <f t="shared" si="48"/>
        <v>2015</v>
      </c>
      <c r="U609" t="str">
        <f t="shared" si="49"/>
        <v>technology</v>
      </c>
    </row>
    <row r="610" spans="1:21" ht="42.75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t="s">
        <v>8318</v>
      </c>
      <c r="R610" t="s">
        <v>8319</v>
      </c>
      <c r="S610" s="13">
        <f t="shared" si="47"/>
        <v>42140.921064814815</v>
      </c>
      <c r="T610">
        <f t="shared" si="48"/>
        <v>2015</v>
      </c>
      <c r="U610" t="str">
        <f t="shared" si="49"/>
        <v>technology</v>
      </c>
    </row>
    <row r="611" spans="1:21" ht="42.75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t="s">
        <v>8318</v>
      </c>
      <c r="R611" t="s">
        <v>8319</v>
      </c>
      <c r="S611" s="13">
        <f t="shared" si="47"/>
        <v>42307.034074074079</v>
      </c>
      <c r="T611">
        <f t="shared" si="48"/>
        <v>2015</v>
      </c>
      <c r="U611" t="str">
        <f t="shared" si="49"/>
        <v>technology</v>
      </c>
    </row>
    <row r="612" spans="1:21" ht="42.75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 t="e">
        <f t="shared" si="46"/>
        <v>#DIV/0!</v>
      </c>
      <c r="Q612" t="s">
        <v>8318</v>
      </c>
      <c r="R612" t="s">
        <v>8319</v>
      </c>
      <c r="S612" s="13">
        <f t="shared" si="47"/>
        <v>42086.83085648148</v>
      </c>
      <c r="T612">
        <f t="shared" si="48"/>
        <v>2015</v>
      </c>
      <c r="U612" t="str">
        <f t="shared" si="49"/>
        <v>technology</v>
      </c>
    </row>
    <row r="613" spans="1:21" ht="42.75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 t="e">
        <f t="shared" si="46"/>
        <v>#DIV/0!</v>
      </c>
      <c r="Q613" t="s">
        <v>8318</v>
      </c>
      <c r="R613" t="s">
        <v>8319</v>
      </c>
      <c r="S613" s="13">
        <f t="shared" si="47"/>
        <v>42328.560613425929</v>
      </c>
      <c r="T613">
        <f t="shared" si="48"/>
        <v>2015</v>
      </c>
      <c r="U613" t="str">
        <f t="shared" si="49"/>
        <v>technology</v>
      </c>
    </row>
    <row r="614" spans="1:21" ht="28.5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 t="e">
        <f t="shared" si="46"/>
        <v>#DIV/0!</v>
      </c>
      <c r="Q614" t="s">
        <v>8318</v>
      </c>
      <c r="R614" t="s">
        <v>8319</v>
      </c>
      <c r="S614" s="13">
        <f t="shared" si="47"/>
        <v>42585.031782407401</v>
      </c>
      <c r="T614">
        <f t="shared" si="48"/>
        <v>2016</v>
      </c>
      <c r="U614" t="str">
        <f t="shared" si="49"/>
        <v>technology</v>
      </c>
    </row>
    <row r="615" spans="1:21" ht="42.75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t="s">
        <v>8318</v>
      </c>
      <c r="R615" t="s">
        <v>8319</v>
      </c>
      <c r="S615" s="13">
        <f t="shared" si="47"/>
        <v>42247.496759259258</v>
      </c>
      <c r="T615">
        <f t="shared" si="48"/>
        <v>2015</v>
      </c>
      <c r="U615" t="str">
        <f t="shared" si="49"/>
        <v>technology</v>
      </c>
    </row>
    <row r="616" spans="1:21" ht="42.75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 t="e">
        <f t="shared" si="46"/>
        <v>#DIV/0!</v>
      </c>
      <c r="Q616" t="s">
        <v>8318</v>
      </c>
      <c r="R616" t="s">
        <v>8319</v>
      </c>
      <c r="S616" s="13">
        <f t="shared" si="47"/>
        <v>42515.061805555553</v>
      </c>
      <c r="T616">
        <f t="shared" si="48"/>
        <v>2016</v>
      </c>
      <c r="U616" t="str">
        <f t="shared" si="49"/>
        <v>technology</v>
      </c>
    </row>
    <row r="617" spans="1:21" ht="42.75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 t="e">
        <f t="shared" si="46"/>
        <v>#DIV/0!</v>
      </c>
      <c r="Q617" t="s">
        <v>8318</v>
      </c>
      <c r="R617" t="s">
        <v>8319</v>
      </c>
      <c r="S617" s="13">
        <f t="shared" si="47"/>
        <v>42242.122210648144</v>
      </c>
      <c r="T617">
        <f t="shared" si="48"/>
        <v>2015</v>
      </c>
      <c r="U617" t="str">
        <f t="shared" si="49"/>
        <v>technology</v>
      </c>
    </row>
    <row r="618" spans="1:21" ht="42.75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 t="e">
        <f t="shared" si="46"/>
        <v>#DIV/0!</v>
      </c>
      <c r="Q618" t="s">
        <v>8318</v>
      </c>
      <c r="R618" t="s">
        <v>8319</v>
      </c>
      <c r="S618" s="13">
        <f t="shared" si="47"/>
        <v>42761.376238425932</v>
      </c>
      <c r="T618">
        <f t="shared" si="48"/>
        <v>2017</v>
      </c>
      <c r="U618" t="str">
        <f t="shared" si="49"/>
        <v>technology</v>
      </c>
    </row>
    <row r="619" spans="1:21" ht="42.75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t="s">
        <v>8318</v>
      </c>
      <c r="R619" t="s">
        <v>8319</v>
      </c>
      <c r="S619" s="13">
        <f t="shared" si="47"/>
        <v>42087.343090277776</v>
      </c>
      <c r="T619">
        <f t="shared" si="48"/>
        <v>2015</v>
      </c>
      <c r="U619" t="str">
        <f t="shared" si="49"/>
        <v>technology</v>
      </c>
    </row>
    <row r="620" spans="1:21" ht="42.75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 t="e">
        <f t="shared" si="46"/>
        <v>#DIV/0!</v>
      </c>
      <c r="Q620" t="s">
        <v>8318</v>
      </c>
      <c r="R620" t="s">
        <v>8319</v>
      </c>
      <c r="S620" s="13">
        <f t="shared" si="47"/>
        <v>42317.810219907406</v>
      </c>
      <c r="T620">
        <f t="shared" si="48"/>
        <v>2015</v>
      </c>
      <c r="U620" t="str">
        <f t="shared" si="49"/>
        <v>technology</v>
      </c>
    </row>
    <row r="621" spans="1:21" ht="28.5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t="s">
        <v>8318</v>
      </c>
      <c r="R621" t="s">
        <v>8319</v>
      </c>
      <c r="S621" s="13">
        <f t="shared" si="47"/>
        <v>41908.650347222225</v>
      </c>
      <c r="T621">
        <f t="shared" si="48"/>
        <v>2014</v>
      </c>
      <c r="U621" t="str">
        <f t="shared" si="49"/>
        <v>technology</v>
      </c>
    </row>
    <row r="622" spans="1:21" ht="42.75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t="s">
        <v>8318</v>
      </c>
      <c r="R622" t="s">
        <v>8319</v>
      </c>
      <c r="S622" s="13">
        <f t="shared" si="47"/>
        <v>41831.716874999998</v>
      </c>
      <c r="T622">
        <f t="shared" si="48"/>
        <v>2014</v>
      </c>
      <c r="U622" t="str">
        <f t="shared" si="49"/>
        <v>technology</v>
      </c>
    </row>
    <row r="623" spans="1:21" ht="42.75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t="s">
        <v>8318</v>
      </c>
      <c r="R623" t="s">
        <v>8319</v>
      </c>
      <c r="S623" s="13">
        <f t="shared" si="47"/>
        <v>42528.987696759257</v>
      </c>
      <c r="T623">
        <f t="shared" si="48"/>
        <v>2016</v>
      </c>
      <c r="U623" t="str">
        <f t="shared" si="49"/>
        <v>technology</v>
      </c>
    </row>
    <row r="624" spans="1:21" ht="42.75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t="s">
        <v>8318</v>
      </c>
      <c r="R624" t="s">
        <v>8319</v>
      </c>
      <c r="S624" s="13">
        <f t="shared" si="47"/>
        <v>42532.774745370371</v>
      </c>
      <c r="T624">
        <f t="shared" si="48"/>
        <v>2016</v>
      </c>
      <c r="U624" t="str">
        <f t="shared" si="49"/>
        <v>technology</v>
      </c>
    </row>
    <row r="625" spans="1:21" ht="42.75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 t="e">
        <f t="shared" si="46"/>
        <v>#DIV/0!</v>
      </c>
      <c r="Q625" t="s">
        <v>8318</v>
      </c>
      <c r="R625" t="s">
        <v>8319</v>
      </c>
      <c r="S625" s="13">
        <f t="shared" si="47"/>
        <v>42122.009224537032</v>
      </c>
      <c r="T625">
        <f t="shared" si="48"/>
        <v>2015</v>
      </c>
      <c r="U625" t="str">
        <f t="shared" si="49"/>
        <v>technology</v>
      </c>
    </row>
    <row r="626" spans="1:21" ht="42.75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 t="e">
        <f t="shared" si="46"/>
        <v>#DIV/0!</v>
      </c>
      <c r="Q626" t="s">
        <v>8318</v>
      </c>
      <c r="R626" t="s">
        <v>8319</v>
      </c>
      <c r="S626" s="13">
        <f t="shared" si="47"/>
        <v>42108.988900462966</v>
      </c>
      <c r="T626">
        <f t="shared" si="48"/>
        <v>2015</v>
      </c>
      <c r="U626" t="str">
        <f t="shared" si="49"/>
        <v>technology</v>
      </c>
    </row>
    <row r="627" spans="1:21" ht="42.75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 t="e">
        <f t="shared" si="46"/>
        <v>#DIV/0!</v>
      </c>
      <c r="Q627" t="s">
        <v>8318</v>
      </c>
      <c r="R627" t="s">
        <v>8319</v>
      </c>
      <c r="S627" s="13">
        <f t="shared" si="47"/>
        <v>42790.895567129628</v>
      </c>
      <c r="T627">
        <f t="shared" si="48"/>
        <v>2017</v>
      </c>
      <c r="U627" t="str">
        <f t="shared" si="49"/>
        <v>technology</v>
      </c>
    </row>
    <row r="628" spans="1:21" ht="42.75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t="s">
        <v>8318</v>
      </c>
      <c r="R628" t="s">
        <v>8319</v>
      </c>
      <c r="S628" s="13">
        <f t="shared" si="47"/>
        <v>42198.559479166666</v>
      </c>
      <c r="T628">
        <f t="shared" si="48"/>
        <v>2015</v>
      </c>
      <c r="U628" t="str">
        <f t="shared" si="49"/>
        <v>technology</v>
      </c>
    </row>
    <row r="629" spans="1:21" ht="42.75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t="s">
        <v>8318</v>
      </c>
      <c r="R629" t="s">
        <v>8319</v>
      </c>
      <c r="S629" s="13">
        <f t="shared" si="47"/>
        <v>42384.306840277779</v>
      </c>
      <c r="T629">
        <f t="shared" si="48"/>
        <v>2016</v>
      </c>
      <c r="U629" t="str">
        <f t="shared" si="49"/>
        <v>technology</v>
      </c>
    </row>
    <row r="630" spans="1:21" ht="42.75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 t="e">
        <f t="shared" si="46"/>
        <v>#DIV/0!</v>
      </c>
      <c r="Q630" t="s">
        <v>8318</v>
      </c>
      <c r="R630" t="s">
        <v>8319</v>
      </c>
      <c r="S630" s="13">
        <f t="shared" si="47"/>
        <v>41803.692789351851</v>
      </c>
      <c r="T630">
        <f t="shared" si="48"/>
        <v>2014</v>
      </c>
      <c r="U630" t="str">
        <f t="shared" si="49"/>
        <v>technology</v>
      </c>
    </row>
    <row r="631" spans="1:21" ht="42.75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t="s">
        <v>8318</v>
      </c>
      <c r="R631" t="s">
        <v>8319</v>
      </c>
      <c r="S631" s="13">
        <f t="shared" si="47"/>
        <v>42474.637824074074</v>
      </c>
      <c r="T631">
        <f t="shared" si="48"/>
        <v>2016</v>
      </c>
      <c r="U631" t="str">
        <f t="shared" si="49"/>
        <v>technology</v>
      </c>
    </row>
    <row r="632" spans="1:21" ht="42.75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t="s">
        <v>8318</v>
      </c>
      <c r="R632" t="s">
        <v>8319</v>
      </c>
      <c r="S632" s="13">
        <f t="shared" si="47"/>
        <v>42223.619456018518</v>
      </c>
      <c r="T632">
        <f t="shared" si="48"/>
        <v>2015</v>
      </c>
      <c r="U632" t="str">
        <f t="shared" si="49"/>
        <v>technology</v>
      </c>
    </row>
    <row r="633" spans="1:21" ht="28.5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t="s">
        <v>8318</v>
      </c>
      <c r="R633" t="s">
        <v>8319</v>
      </c>
      <c r="S633" s="13">
        <f t="shared" si="47"/>
        <v>42489.772326388891</v>
      </c>
      <c r="T633">
        <f t="shared" si="48"/>
        <v>2016</v>
      </c>
      <c r="U633" t="str">
        <f t="shared" si="49"/>
        <v>technology</v>
      </c>
    </row>
    <row r="634" spans="1:21" ht="28.5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 t="e">
        <f t="shared" si="46"/>
        <v>#DIV/0!</v>
      </c>
      <c r="Q634" t="s">
        <v>8318</v>
      </c>
      <c r="R634" t="s">
        <v>8319</v>
      </c>
      <c r="S634" s="13">
        <f t="shared" si="47"/>
        <v>42303.659317129626</v>
      </c>
      <c r="T634">
        <f t="shared" si="48"/>
        <v>2015</v>
      </c>
      <c r="U634" t="str">
        <f t="shared" si="49"/>
        <v>technology</v>
      </c>
    </row>
    <row r="635" spans="1:21" ht="42.75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t="s">
        <v>8318</v>
      </c>
      <c r="R635" t="s">
        <v>8319</v>
      </c>
      <c r="S635" s="13">
        <f t="shared" si="47"/>
        <v>42507.29932870371</v>
      </c>
      <c r="T635">
        <f t="shared" si="48"/>
        <v>2016</v>
      </c>
      <c r="U635" t="str">
        <f t="shared" si="49"/>
        <v>technology</v>
      </c>
    </row>
    <row r="636" spans="1:21" ht="28.5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t="s">
        <v>8318</v>
      </c>
      <c r="R636" t="s">
        <v>8319</v>
      </c>
      <c r="S636" s="13">
        <f t="shared" si="47"/>
        <v>42031.928576388891</v>
      </c>
      <c r="T636">
        <f t="shared" si="48"/>
        <v>2015</v>
      </c>
      <c r="U636" t="str">
        <f t="shared" si="49"/>
        <v>technology</v>
      </c>
    </row>
    <row r="637" spans="1:21" ht="28.5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t="s">
        <v>8318</v>
      </c>
      <c r="R637" t="s">
        <v>8319</v>
      </c>
      <c r="S637" s="13">
        <f t="shared" si="47"/>
        <v>42076.092152777783</v>
      </c>
      <c r="T637">
        <f t="shared" si="48"/>
        <v>2015</v>
      </c>
      <c r="U637" t="str">
        <f t="shared" si="49"/>
        <v>technology</v>
      </c>
    </row>
    <row r="638" spans="1:21" ht="28.5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t="s">
        <v>8318</v>
      </c>
      <c r="R638" t="s">
        <v>8319</v>
      </c>
      <c r="S638" s="13">
        <f t="shared" si="47"/>
        <v>42131.455439814818</v>
      </c>
      <c r="T638">
        <f t="shared" si="48"/>
        <v>2015</v>
      </c>
      <c r="U638" t="str">
        <f t="shared" si="49"/>
        <v>technology</v>
      </c>
    </row>
    <row r="639" spans="1:21" ht="42.75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 t="e">
        <f t="shared" si="46"/>
        <v>#DIV/0!</v>
      </c>
      <c r="Q639" t="s">
        <v>8318</v>
      </c>
      <c r="R639" t="s">
        <v>8319</v>
      </c>
      <c r="S639" s="13">
        <f t="shared" si="47"/>
        <v>42762.962013888886</v>
      </c>
      <c r="T639">
        <f t="shared" si="48"/>
        <v>2017</v>
      </c>
      <c r="U639" t="str">
        <f t="shared" si="49"/>
        <v>technology</v>
      </c>
    </row>
    <row r="640" spans="1:2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t="s">
        <v>8318</v>
      </c>
      <c r="R640" t="s">
        <v>8319</v>
      </c>
      <c r="S640" s="13">
        <f t="shared" si="47"/>
        <v>42759.593310185184</v>
      </c>
      <c r="T640">
        <f t="shared" si="48"/>
        <v>2017</v>
      </c>
      <c r="U640" t="str">
        <f t="shared" si="49"/>
        <v>technology</v>
      </c>
    </row>
    <row r="641" spans="1:21" ht="28.5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t="s">
        <v>8318</v>
      </c>
      <c r="R641" t="s">
        <v>8319</v>
      </c>
      <c r="S641" s="13">
        <f t="shared" si="47"/>
        <v>41865.583275462966</v>
      </c>
      <c r="T641">
        <f t="shared" si="48"/>
        <v>2014</v>
      </c>
      <c r="U641" t="str">
        <f t="shared" si="49"/>
        <v>technology</v>
      </c>
    </row>
    <row r="642" spans="1:21" ht="42.75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0">
        <f t="shared" si="46"/>
        <v>50.5</v>
      </c>
      <c r="Q642" t="s">
        <v>8318</v>
      </c>
      <c r="R642" t="s">
        <v>8320</v>
      </c>
      <c r="S642" s="13">
        <f t="shared" si="47"/>
        <v>42683.420312500006</v>
      </c>
      <c r="T642">
        <f t="shared" si="48"/>
        <v>2016</v>
      </c>
      <c r="U642" t="str">
        <f t="shared" si="49"/>
        <v>technology</v>
      </c>
    </row>
    <row r="643" spans="1:21" ht="42.75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0">
        <f t="shared" ref="P643:P706" si="51">ROUND(E643/L643,2)</f>
        <v>151.32</v>
      </c>
      <c r="Q643" t="s">
        <v>8318</v>
      </c>
      <c r="R643" t="s">
        <v>8320</v>
      </c>
      <c r="S643" s="13">
        <f t="shared" ref="S643:S706" si="52">(((J643/60)/60)/24)+DATE(1970,1,1)</f>
        <v>42199.57</v>
      </c>
      <c r="T643">
        <f t="shared" ref="T643:T706" si="53">YEAR(S643)</f>
        <v>2015</v>
      </c>
      <c r="U643" t="str">
        <f t="shared" ref="U643:U706" si="54">LEFT(N643,SEARCH("/",N643)-1)</f>
        <v>technology</v>
      </c>
    </row>
    <row r="644" spans="1:21" ht="42.75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t="s">
        <v>8318</v>
      </c>
      <c r="R644" t="s">
        <v>8320</v>
      </c>
      <c r="S644" s="13">
        <f t="shared" si="52"/>
        <v>42199.651319444441</v>
      </c>
      <c r="T644">
        <f t="shared" si="53"/>
        <v>2015</v>
      </c>
      <c r="U644" t="str">
        <f t="shared" si="54"/>
        <v>technology</v>
      </c>
    </row>
    <row r="645" spans="1:21" ht="28.5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t="s">
        <v>8318</v>
      </c>
      <c r="R645" t="s">
        <v>8320</v>
      </c>
      <c r="S645" s="13">
        <f t="shared" si="52"/>
        <v>42100.642071759255</v>
      </c>
      <c r="T645">
        <f t="shared" si="53"/>
        <v>2015</v>
      </c>
      <c r="U645" t="str">
        <f t="shared" si="54"/>
        <v>technology</v>
      </c>
    </row>
    <row r="646" spans="1:21" ht="42.75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t="s">
        <v>8318</v>
      </c>
      <c r="R646" t="s">
        <v>8320</v>
      </c>
      <c r="S646" s="13">
        <f t="shared" si="52"/>
        <v>41898.665960648148</v>
      </c>
      <c r="T646">
        <f t="shared" si="53"/>
        <v>2014</v>
      </c>
      <c r="U646" t="str">
        <f t="shared" si="54"/>
        <v>technology</v>
      </c>
    </row>
    <row r="647" spans="1:21" ht="28.5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t="s">
        <v>8318</v>
      </c>
      <c r="R647" t="s">
        <v>8320</v>
      </c>
      <c r="S647" s="13">
        <f t="shared" si="52"/>
        <v>42564.026319444441</v>
      </c>
      <c r="T647">
        <f t="shared" si="53"/>
        <v>2016</v>
      </c>
      <c r="U647" t="str">
        <f t="shared" si="54"/>
        <v>technology</v>
      </c>
    </row>
    <row r="648" spans="1:21" ht="42.75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t="s">
        <v>8318</v>
      </c>
      <c r="R648" t="s">
        <v>8320</v>
      </c>
      <c r="S648" s="13">
        <f t="shared" si="52"/>
        <v>41832.852627314816</v>
      </c>
      <c r="T648">
        <f t="shared" si="53"/>
        <v>2014</v>
      </c>
      <c r="U648" t="str">
        <f t="shared" si="54"/>
        <v>technology</v>
      </c>
    </row>
    <row r="649" spans="1:21" ht="42.75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t="s">
        <v>8318</v>
      </c>
      <c r="R649" t="s">
        <v>8320</v>
      </c>
      <c r="S649" s="13">
        <f t="shared" si="52"/>
        <v>42416.767928240741</v>
      </c>
      <c r="T649">
        <f t="shared" si="53"/>
        <v>2016</v>
      </c>
      <c r="U649" t="str">
        <f t="shared" si="54"/>
        <v>technology</v>
      </c>
    </row>
    <row r="650" spans="1:21" ht="28.5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t="s">
        <v>8318</v>
      </c>
      <c r="R650" t="s">
        <v>8320</v>
      </c>
      <c r="S650" s="13">
        <f t="shared" si="52"/>
        <v>41891.693379629629</v>
      </c>
      <c r="T650">
        <f t="shared" si="53"/>
        <v>2014</v>
      </c>
      <c r="U650" t="str">
        <f t="shared" si="54"/>
        <v>technology</v>
      </c>
    </row>
    <row r="651" spans="1:21" ht="42.75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t="s">
        <v>8318</v>
      </c>
      <c r="R651" t="s">
        <v>8320</v>
      </c>
      <c r="S651" s="13">
        <f t="shared" si="52"/>
        <v>41877.912187499998</v>
      </c>
      <c r="T651">
        <f t="shared" si="53"/>
        <v>2014</v>
      </c>
      <c r="U651" t="str">
        <f t="shared" si="54"/>
        <v>technology</v>
      </c>
    </row>
    <row r="652" spans="1:21" ht="42.75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t="s">
        <v>8318</v>
      </c>
      <c r="R652" t="s">
        <v>8320</v>
      </c>
      <c r="S652" s="13">
        <f t="shared" si="52"/>
        <v>41932.036851851852</v>
      </c>
      <c r="T652">
        <f t="shared" si="53"/>
        <v>2014</v>
      </c>
      <c r="U652" t="str">
        <f t="shared" si="54"/>
        <v>technology</v>
      </c>
    </row>
    <row r="653" spans="1:21" ht="42.75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t="s">
        <v>8318</v>
      </c>
      <c r="R653" t="s">
        <v>8320</v>
      </c>
      <c r="S653" s="13">
        <f t="shared" si="52"/>
        <v>41956.017488425925</v>
      </c>
      <c r="T653">
        <f t="shared" si="53"/>
        <v>2014</v>
      </c>
      <c r="U653" t="str">
        <f t="shared" si="54"/>
        <v>technology</v>
      </c>
    </row>
    <row r="654" spans="1:21" ht="42.75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t="s">
        <v>8318</v>
      </c>
      <c r="R654" t="s">
        <v>8320</v>
      </c>
      <c r="S654" s="13">
        <f t="shared" si="52"/>
        <v>42675.690393518518</v>
      </c>
      <c r="T654">
        <f t="shared" si="53"/>
        <v>2016</v>
      </c>
      <c r="U654" t="str">
        <f t="shared" si="54"/>
        <v>technology</v>
      </c>
    </row>
    <row r="655" spans="1:21" ht="42.75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t="s">
        <v>8318</v>
      </c>
      <c r="R655" t="s">
        <v>8320</v>
      </c>
      <c r="S655" s="13">
        <f t="shared" si="52"/>
        <v>42199.618518518517</v>
      </c>
      <c r="T655">
        <f t="shared" si="53"/>
        <v>2015</v>
      </c>
      <c r="U655" t="str">
        <f t="shared" si="54"/>
        <v>technology</v>
      </c>
    </row>
    <row r="656" spans="1:21" ht="42.75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t="s">
        <v>8318</v>
      </c>
      <c r="R656" t="s">
        <v>8320</v>
      </c>
      <c r="S656" s="13">
        <f t="shared" si="52"/>
        <v>42163.957326388889</v>
      </c>
      <c r="T656">
        <f t="shared" si="53"/>
        <v>2015</v>
      </c>
      <c r="U656" t="str">
        <f t="shared" si="54"/>
        <v>technology</v>
      </c>
    </row>
    <row r="657" spans="1:21" ht="42.75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t="s">
        <v>8318</v>
      </c>
      <c r="R657" t="s">
        <v>8320</v>
      </c>
      <c r="S657" s="13">
        <f t="shared" si="52"/>
        <v>42045.957314814819</v>
      </c>
      <c r="T657">
        <f t="shared" si="53"/>
        <v>2015</v>
      </c>
      <c r="U657" t="str">
        <f t="shared" si="54"/>
        <v>technology</v>
      </c>
    </row>
    <row r="658" spans="1:21" ht="42.75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t="s">
        <v>8318</v>
      </c>
      <c r="R658" t="s">
        <v>8320</v>
      </c>
      <c r="S658" s="13">
        <f t="shared" si="52"/>
        <v>42417.804618055554</v>
      </c>
      <c r="T658">
        <f t="shared" si="53"/>
        <v>2016</v>
      </c>
      <c r="U658" t="str">
        <f t="shared" si="54"/>
        <v>technology</v>
      </c>
    </row>
    <row r="659" spans="1:21" ht="42.75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t="s">
        <v>8318</v>
      </c>
      <c r="R659" t="s">
        <v>8320</v>
      </c>
      <c r="S659" s="13">
        <f t="shared" si="52"/>
        <v>42331.84574074074</v>
      </c>
      <c r="T659">
        <f t="shared" si="53"/>
        <v>2015</v>
      </c>
      <c r="U659" t="str">
        <f t="shared" si="54"/>
        <v>technology</v>
      </c>
    </row>
    <row r="660" spans="1:21" ht="42.75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t="s">
        <v>8318</v>
      </c>
      <c r="R660" t="s">
        <v>8320</v>
      </c>
      <c r="S660" s="13">
        <f t="shared" si="52"/>
        <v>42179.160752314812</v>
      </c>
      <c r="T660">
        <f t="shared" si="53"/>
        <v>2015</v>
      </c>
      <c r="U660" t="str">
        <f t="shared" si="54"/>
        <v>technology</v>
      </c>
    </row>
    <row r="661" spans="1:2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t="s">
        <v>8318</v>
      </c>
      <c r="R661" t="s">
        <v>8320</v>
      </c>
      <c r="S661" s="13">
        <f t="shared" si="52"/>
        <v>42209.593692129631</v>
      </c>
      <c r="T661">
        <f t="shared" si="53"/>
        <v>2015</v>
      </c>
      <c r="U661" t="str">
        <f t="shared" si="54"/>
        <v>technology</v>
      </c>
    </row>
    <row r="662" spans="1:21" ht="42.75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t="s">
        <v>8318</v>
      </c>
      <c r="R662" t="s">
        <v>8320</v>
      </c>
      <c r="S662" s="13">
        <f t="shared" si="52"/>
        <v>41922.741655092592</v>
      </c>
      <c r="T662">
        <f t="shared" si="53"/>
        <v>2014</v>
      </c>
      <c r="U662" t="str">
        <f t="shared" si="54"/>
        <v>technology</v>
      </c>
    </row>
    <row r="663" spans="1:21" ht="42.75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t="s">
        <v>8318</v>
      </c>
      <c r="R663" t="s">
        <v>8320</v>
      </c>
      <c r="S663" s="13">
        <f t="shared" si="52"/>
        <v>42636.645358796297</v>
      </c>
      <c r="T663">
        <f t="shared" si="53"/>
        <v>2016</v>
      </c>
      <c r="U663" t="str">
        <f t="shared" si="54"/>
        <v>technology</v>
      </c>
    </row>
    <row r="664" spans="1:21" ht="28.5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t="s">
        <v>8318</v>
      </c>
      <c r="R664" t="s">
        <v>8320</v>
      </c>
      <c r="S664" s="13">
        <f t="shared" si="52"/>
        <v>41990.438043981485</v>
      </c>
      <c r="T664">
        <f t="shared" si="53"/>
        <v>2014</v>
      </c>
      <c r="U664" t="str">
        <f t="shared" si="54"/>
        <v>technology</v>
      </c>
    </row>
    <row r="665" spans="1:21" ht="42.75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t="s">
        <v>8318</v>
      </c>
      <c r="R665" t="s">
        <v>8320</v>
      </c>
      <c r="S665" s="13">
        <f t="shared" si="52"/>
        <v>42173.843240740738</v>
      </c>
      <c r="T665">
        <f t="shared" si="53"/>
        <v>2015</v>
      </c>
      <c r="U665" t="str">
        <f t="shared" si="54"/>
        <v>technology</v>
      </c>
    </row>
    <row r="666" spans="1:21" ht="42.75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t="s">
        <v>8318</v>
      </c>
      <c r="R666" t="s">
        <v>8320</v>
      </c>
      <c r="S666" s="13">
        <f t="shared" si="52"/>
        <v>42077.666377314818</v>
      </c>
      <c r="T666">
        <f t="shared" si="53"/>
        <v>2015</v>
      </c>
      <c r="U666" t="str">
        <f t="shared" si="54"/>
        <v>technology</v>
      </c>
    </row>
    <row r="667" spans="1:21" ht="42.75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t="s">
        <v>8318</v>
      </c>
      <c r="R667" t="s">
        <v>8320</v>
      </c>
      <c r="S667" s="13">
        <f t="shared" si="52"/>
        <v>42688.711354166662</v>
      </c>
      <c r="T667">
        <f t="shared" si="53"/>
        <v>2016</v>
      </c>
      <c r="U667" t="str">
        <f t="shared" si="54"/>
        <v>technology</v>
      </c>
    </row>
    <row r="668" spans="1:21" ht="42.75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t="s">
        <v>8318</v>
      </c>
      <c r="R668" t="s">
        <v>8320</v>
      </c>
      <c r="S668" s="13">
        <f t="shared" si="52"/>
        <v>41838.832152777781</v>
      </c>
      <c r="T668">
        <f t="shared" si="53"/>
        <v>2014</v>
      </c>
      <c r="U668" t="str">
        <f t="shared" si="54"/>
        <v>technology</v>
      </c>
    </row>
    <row r="669" spans="1:21" ht="42.75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t="s">
        <v>8318</v>
      </c>
      <c r="R669" t="s">
        <v>8320</v>
      </c>
      <c r="S669" s="13">
        <f t="shared" si="52"/>
        <v>42632.373414351852</v>
      </c>
      <c r="T669">
        <f t="shared" si="53"/>
        <v>2016</v>
      </c>
      <c r="U669" t="str">
        <f t="shared" si="54"/>
        <v>technology</v>
      </c>
    </row>
    <row r="670" spans="1:21" ht="42.75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t="s">
        <v>8318</v>
      </c>
      <c r="R670" t="s">
        <v>8320</v>
      </c>
      <c r="S670" s="13">
        <f t="shared" si="52"/>
        <v>42090.831273148149</v>
      </c>
      <c r="T670">
        <f t="shared" si="53"/>
        <v>2015</v>
      </c>
      <c r="U670" t="str">
        <f t="shared" si="54"/>
        <v>technology</v>
      </c>
    </row>
    <row r="671" spans="1:21" ht="57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t="s">
        <v>8318</v>
      </c>
      <c r="R671" t="s">
        <v>8320</v>
      </c>
      <c r="S671" s="13">
        <f t="shared" si="52"/>
        <v>42527.625671296293</v>
      </c>
      <c r="T671">
        <f t="shared" si="53"/>
        <v>2016</v>
      </c>
      <c r="U671" t="str">
        <f t="shared" si="54"/>
        <v>technology</v>
      </c>
    </row>
    <row r="672" spans="1:21" ht="42.75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t="s">
        <v>8318</v>
      </c>
      <c r="R672" t="s">
        <v>8320</v>
      </c>
      <c r="S672" s="13">
        <f t="shared" si="52"/>
        <v>42506.709722222222</v>
      </c>
      <c r="T672">
        <f t="shared" si="53"/>
        <v>2016</v>
      </c>
      <c r="U672" t="str">
        <f t="shared" si="54"/>
        <v>technology</v>
      </c>
    </row>
    <row r="673" spans="1:21" ht="42.75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t="s">
        <v>8318</v>
      </c>
      <c r="R673" t="s">
        <v>8320</v>
      </c>
      <c r="S673" s="13">
        <f t="shared" si="52"/>
        <v>41984.692731481482</v>
      </c>
      <c r="T673">
        <f t="shared" si="53"/>
        <v>2014</v>
      </c>
      <c r="U673" t="str">
        <f t="shared" si="54"/>
        <v>technology</v>
      </c>
    </row>
    <row r="674" spans="1:21" ht="42.75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t="s">
        <v>8318</v>
      </c>
      <c r="R674" t="s">
        <v>8320</v>
      </c>
      <c r="S674" s="13">
        <f t="shared" si="52"/>
        <v>41974.219490740739</v>
      </c>
      <c r="T674">
        <f t="shared" si="53"/>
        <v>2014</v>
      </c>
      <c r="U674" t="str">
        <f t="shared" si="54"/>
        <v>technology</v>
      </c>
    </row>
    <row r="675" spans="1:21" ht="42.75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t="s">
        <v>8318</v>
      </c>
      <c r="R675" t="s">
        <v>8320</v>
      </c>
      <c r="S675" s="13">
        <f t="shared" si="52"/>
        <v>41838.840474537035</v>
      </c>
      <c r="T675">
        <f t="shared" si="53"/>
        <v>2014</v>
      </c>
      <c r="U675" t="str">
        <f t="shared" si="54"/>
        <v>technology</v>
      </c>
    </row>
    <row r="676" spans="1:21" ht="28.5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t="s">
        <v>8318</v>
      </c>
      <c r="R676" t="s">
        <v>8320</v>
      </c>
      <c r="S676" s="13">
        <f t="shared" si="52"/>
        <v>41803.116053240738</v>
      </c>
      <c r="T676">
        <f t="shared" si="53"/>
        <v>2014</v>
      </c>
      <c r="U676" t="str">
        <f t="shared" si="54"/>
        <v>technology</v>
      </c>
    </row>
    <row r="677" spans="1:21" ht="42.75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t="s">
        <v>8318</v>
      </c>
      <c r="R677" t="s">
        <v>8320</v>
      </c>
      <c r="S677" s="13">
        <f t="shared" si="52"/>
        <v>41975.930601851855</v>
      </c>
      <c r="T677">
        <f t="shared" si="53"/>
        <v>2014</v>
      </c>
      <c r="U677" t="str">
        <f t="shared" si="54"/>
        <v>technology</v>
      </c>
    </row>
    <row r="678" spans="1:21" ht="57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t="s">
        <v>8318</v>
      </c>
      <c r="R678" t="s">
        <v>8320</v>
      </c>
      <c r="S678" s="13">
        <f t="shared" si="52"/>
        <v>42012.768298611118</v>
      </c>
      <c r="T678">
        <f t="shared" si="53"/>
        <v>2015</v>
      </c>
      <c r="U678" t="str">
        <f t="shared" si="54"/>
        <v>technology</v>
      </c>
    </row>
    <row r="679" spans="1:21" ht="42.75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t="s">
        <v>8318</v>
      </c>
      <c r="R679" t="s">
        <v>8320</v>
      </c>
      <c r="S679" s="13">
        <f t="shared" si="52"/>
        <v>42504.403877314813</v>
      </c>
      <c r="T679">
        <f t="shared" si="53"/>
        <v>2016</v>
      </c>
      <c r="U679" t="str">
        <f t="shared" si="54"/>
        <v>technology</v>
      </c>
    </row>
    <row r="680" spans="1:21" ht="42.75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t="s">
        <v>8318</v>
      </c>
      <c r="R680" t="s">
        <v>8320</v>
      </c>
      <c r="S680" s="13">
        <f t="shared" si="52"/>
        <v>42481.376597222217</v>
      </c>
      <c r="T680">
        <f t="shared" si="53"/>
        <v>2016</v>
      </c>
      <c r="U680" t="str">
        <f t="shared" si="54"/>
        <v>technology</v>
      </c>
    </row>
    <row r="681" spans="1:21" ht="42.75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t="s">
        <v>8318</v>
      </c>
      <c r="R681" t="s">
        <v>8320</v>
      </c>
      <c r="S681" s="13">
        <f t="shared" si="52"/>
        <v>42556.695706018523</v>
      </c>
      <c r="T681">
        <f t="shared" si="53"/>
        <v>2016</v>
      </c>
      <c r="U681" t="str">
        <f t="shared" si="54"/>
        <v>technology</v>
      </c>
    </row>
    <row r="682" spans="1:21" ht="42.75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t="s">
        <v>8318</v>
      </c>
      <c r="R682" t="s">
        <v>8320</v>
      </c>
      <c r="S682" s="13">
        <f t="shared" si="52"/>
        <v>41864.501516203702</v>
      </c>
      <c r="T682">
        <f t="shared" si="53"/>
        <v>2014</v>
      </c>
      <c r="U682" t="str">
        <f t="shared" si="54"/>
        <v>technology</v>
      </c>
    </row>
    <row r="683" spans="1:21" ht="42.75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t="s">
        <v>8318</v>
      </c>
      <c r="R683" t="s">
        <v>8320</v>
      </c>
      <c r="S683" s="13">
        <f t="shared" si="52"/>
        <v>42639.805601851855</v>
      </c>
      <c r="T683">
        <f t="shared" si="53"/>
        <v>2016</v>
      </c>
      <c r="U683" t="str">
        <f t="shared" si="54"/>
        <v>technology</v>
      </c>
    </row>
    <row r="684" spans="1:21" ht="42.75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t="s">
        <v>8318</v>
      </c>
      <c r="R684" t="s">
        <v>8320</v>
      </c>
      <c r="S684" s="13">
        <f t="shared" si="52"/>
        <v>42778.765300925923</v>
      </c>
      <c r="T684">
        <f t="shared" si="53"/>
        <v>2017</v>
      </c>
      <c r="U684" t="str">
        <f t="shared" si="54"/>
        <v>technology</v>
      </c>
    </row>
    <row r="685" spans="1:21" ht="42.75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t="s">
        <v>8318</v>
      </c>
      <c r="R685" t="s">
        <v>8320</v>
      </c>
      <c r="S685" s="13">
        <f t="shared" si="52"/>
        <v>42634.900046296301</v>
      </c>
      <c r="T685">
        <f t="shared" si="53"/>
        <v>2016</v>
      </c>
      <c r="U685" t="str">
        <f t="shared" si="54"/>
        <v>technology</v>
      </c>
    </row>
    <row r="686" spans="1:21" ht="28.5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t="s">
        <v>8318</v>
      </c>
      <c r="R686" t="s">
        <v>8320</v>
      </c>
      <c r="S686" s="13">
        <f t="shared" si="52"/>
        <v>41809.473275462966</v>
      </c>
      <c r="T686">
        <f t="shared" si="53"/>
        <v>2014</v>
      </c>
      <c r="U686" t="str">
        <f t="shared" si="54"/>
        <v>technology</v>
      </c>
    </row>
    <row r="687" spans="1:21" ht="42.75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t="s">
        <v>8318</v>
      </c>
      <c r="R687" t="s">
        <v>8320</v>
      </c>
      <c r="S687" s="13">
        <f t="shared" si="52"/>
        <v>41971.866574074069</v>
      </c>
      <c r="T687">
        <f t="shared" si="53"/>
        <v>2014</v>
      </c>
      <c r="U687" t="str">
        <f t="shared" si="54"/>
        <v>technology</v>
      </c>
    </row>
    <row r="688" spans="1:21" ht="57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 t="e">
        <f t="shared" si="51"/>
        <v>#DIV/0!</v>
      </c>
      <c r="Q688" t="s">
        <v>8318</v>
      </c>
      <c r="R688" t="s">
        <v>8320</v>
      </c>
      <c r="S688" s="13">
        <f t="shared" si="52"/>
        <v>42189.673263888893</v>
      </c>
      <c r="T688">
        <f t="shared" si="53"/>
        <v>2015</v>
      </c>
      <c r="U688" t="str">
        <f t="shared" si="54"/>
        <v>technology</v>
      </c>
    </row>
    <row r="689" spans="1:21" ht="42.75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t="s">
        <v>8318</v>
      </c>
      <c r="R689" t="s">
        <v>8320</v>
      </c>
      <c r="S689" s="13">
        <f t="shared" si="52"/>
        <v>42711.750613425931</v>
      </c>
      <c r="T689">
        <f t="shared" si="53"/>
        <v>2016</v>
      </c>
      <c r="U689" t="str">
        <f t="shared" si="54"/>
        <v>technology</v>
      </c>
    </row>
    <row r="690" spans="1:21" ht="42.75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t="s">
        <v>8318</v>
      </c>
      <c r="R690" t="s">
        <v>8320</v>
      </c>
      <c r="S690" s="13">
        <f t="shared" si="52"/>
        <v>42262.104780092588</v>
      </c>
      <c r="T690">
        <f t="shared" si="53"/>
        <v>2015</v>
      </c>
      <c r="U690" t="str">
        <f t="shared" si="54"/>
        <v>technology</v>
      </c>
    </row>
    <row r="691" spans="1:21" ht="42.75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t="s">
        <v>8318</v>
      </c>
      <c r="R691" t="s">
        <v>8320</v>
      </c>
      <c r="S691" s="13">
        <f t="shared" si="52"/>
        <v>42675.66778935185</v>
      </c>
      <c r="T691">
        <f t="shared" si="53"/>
        <v>2016</v>
      </c>
      <c r="U691" t="str">
        <f t="shared" si="54"/>
        <v>technology</v>
      </c>
    </row>
    <row r="692" spans="1:21" ht="28.5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t="s">
        <v>8318</v>
      </c>
      <c r="R692" t="s">
        <v>8320</v>
      </c>
      <c r="S692" s="13">
        <f t="shared" si="52"/>
        <v>42579.634733796294</v>
      </c>
      <c r="T692">
        <f t="shared" si="53"/>
        <v>2016</v>
      </c>
      <c r="U692" t="str">
        <f t="shared" si="54"/>
        <v>technology</v>
      </c>
    </row>
    <row r="693" spans="1:21" ht="42.75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t="s">
        <v>8318</v>
      </c>
      <c r="R693" t="s">
        <v>8320</v>
      </c>
      <c r="S693" s="13">
        <f t="shared" si="52"/>
        <v>42158.028310185182</v>
      </c>
      <c r="T693">
        <f t="shared" si="53"/>
        <v>2015</v>
      </c>
      <c r="U693" t="str">
        <f t="shared" si="54"/>
        <v>technology</v>
      </c>
    </row>
    <row r="694" spans="1:21" ht="42.75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t="s">
        <v>8318</v>
      </c>
      <c r="R694" t="s">
        <v>8320</v>
      </c>
      <c r="S694" s="13">
        <f t="shared" si="52"/>
        <v>42696.37572916667</v>
      </c>
      <c r="T694">
        <f t="shared" si="53"/>
        <v>2016</v>
      </c>
      <c r="U694" t="str">
        <f t="shared" si="54"/>
        <v>technology</v>
      </c>
    </row>
    <row r="695" spans="1:21" ht="28.5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t="s">
        <v>8318</v>
      </c>
      <c r="R695" t="s">
        <v>8320</v>
      </c>
      <c r="S695" s="13">
        <f t="shared" si="52"/>
        <v>42094.808182870373</v>
      </c>
      <c r="T695">
        <f t="shared" si="53"/>
        <v>2015</v>
      </c>
      <c r="U695" t="str">
        <f t="shared" si="54"/>
        <v>technology</v>
      </c>
    </row>
    <row r="696" spans="1:21" ht="42.75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t="s">
        <v>8318</v>
      </c>
      <c r="R696" t="s">
        <v>8320</v>
      </c>
      <c r="S696" s="13">
        <f t="shared" si="52"/>
        <v>42737.663877314815</v>
      </c>
      <c r="T696">
        <f t="shared" si="53"/>
        <v>2017</v>
      </c>
      <c r="U696" t="str">
        <f t="shared" si="54"/>
        <v>technology</v>
      </c>
    </row>
    <row r="697" spans="1:21" ht="42.75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t="s">
        <v>8318</v>
      </c>
      <c r="R697" t="s">
        <v>8320</v>
      </c>
      <c r="S697" s="13">
        <f t="shared" si="52"/>
        <v>41913.521064814813</v>
      </c>
      <c r="T697">
        <f t="shared" si="53"/>
        <v>2014</v>
      </c>
      <c r="U697" t="str">
        <f t="shared" si="54"/>
        <v>technology</v>
      </c>
    </row>
    <row r="698" spans="1:21" ht="28.5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t="s">
        <v>8318</v>
      </c>
      <c r="R698" t="s">
        <v>8320</v>
      </c>
      <c r="S698" s="13">
        <f t="shared" si="52"/>
        <v>41815.927106481482</v>
      </c>
      <c r="T698">
        <f t="shared" si="53"/>
        <v>2014</v>
      </c>
      <c r="U698" t="str">
        <f t="shared" si="54"/>
        <v>technology</v>
      </c>
    </row>
    <row r="699" spans="1:21" ht="42.75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t="s">
        <v>8318</v>
      </c>
      <c r="R699" t="s">
        <v>8320</v>
      </c>
      <c r="S699" s="13">
        <f t="shared" si="52"/>
        <v>42388.523020833338</v>
      </c>
      <c r="T699">
        <f t="shared" si="53"/>
        <v>2016</v>
      </c>
      <c r="U699" t="str">
        <f t="shared" si="54"/>
        <v>technology</v>
      </c>
    </row>
    <row r="700" spans="1:21" ht="42.75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t="s">
        <v>8318</v>
      </c>
      <c r="R700" t="s">
        <v>8320</v>
      </c>
      <c r="S700" s="13">
        <f t="shared" si="52"/>
        <v>41866.931076388886</v>
      </c>
      <c r="T700">
        <f t="shared" si="53"/>
        <v>2014</v>
      </c>
      <c r="U700" t="str">
        <f t="shared" si="54"/>
        <v>technology</v>
      </c>
    </row>
    <row r="701" spans="1:21" ht="42.75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t="s">
        <v>8318</v>
      </c>
      <c r="R701" t="s">
        <v>8320</v>
      </c>
      <c r="S701" s="13">
        <f t="shared" si="52"/>
        <v>41563.485509259262</v>
      </c>
      <c r="T701">
        <f t="shared" si="53"/>
        <v>2013</v>
      </c>
      <c r="U701" t="str">
        <f t="shared" si="54"/>
        <v>technology</v>
      </c>
    </row>
    <row r="702" spans="1:21" ht="42.75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t="s">
        <v>8318</v>
      </c>
      <c r="R702" t="s">
        <v>8320</v>
      </c>
      <c r="S702" s="13">
        <f t="shared" si="52"/>
        <v>42715.688437500001</v>
      </c>
      <c r="T702">
        <f t="shared" si="53"/>
        <v>2016</v>
      </c>
      <c r="U702" t="str">
        <f t="shared" si="54"/>
        <v>technology</v>
      </c>
    </row>
    <row r="703" spans="1:21" ht="42.75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t="s">
        <v>8318</v>
      </c>
      <c r="R703" t="s">
        <v>8320</v>
      </c>
      <c r="S703" s="13">
        <f t="shared" si="52"/>
        <v>41813.662962962961</v>
      </c>
      <c r="T703">
        <f t="shared" si="53"/>
        <v>2014</v>
      </c>
      <c r="U703" t="str">
        <f t="shared" si="54"/>
        <v>technology</v>
      </c>
    </row>
    <row r="704" spans="1:21" ht="42.75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t="s">
        <v>8318</v>
      </c>
      <c r="R704" t="s">
        <v>8320</v>
      </c>
      <c r="S704" s="13">
        <f t="shared" si="52"/>
        <v>42668.726701388892</v>
      </c>
      <c r="T704">
        <f t="shared" si="53"/>
        <v>2016</v>
      </c>
      <c r="U704" t="str">
        <f t="shared" si="54"/>
        <v>technology</v>
      </c>
    </row>
    <row r="705" spans="1:21" ht="42.75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t="s">
        <v>8318</v>
      </c>
      <c r="R705" t="s">
        <v>8320</v>
      </c>
      <c r="S705" s="13">
        <f t="shared" si="52"/>
        <v>42711.950798611113</v>
      </c>
      <c r="T705">
        <f t="shared" si="53"/>
        <v>2016</v>
      </c>
      <c r="U705" t="str">
        <f t="shared" si="54"/>
        <v>technology</v>
      </c>
    </row>
    <row r="706" spans="1:21" ht="42.75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0">
        <f t="shared" si="51"/>
        <v>120.25</v>
      </c>
      <c r="Q706" t="s">
        <v>8318</v>
      </c>
      <c r="R706" t="s">
        <v>8320</v>
      </c>
      <c r="S706" s="13">
        <f t="shared" si="52"/>
        <v>42726.192916666667</v>
      </c>
      <c r="T706">
        <f t="shared" si="53"/>
        <v>2016</v>
      </c>
      <c r="U706" t="str">
        <f t="shared" si="54"/>
        <v>technology</v>
      </c>
    </row>
    <row r="707" spans="1:21" ht="28.5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0">
        <f t="shared" ref="P707:P770" si="56">ROUND(E707/L707,2)</f>
        <v>195.4</v>
      </c>
      <c r="Q707" t="s">
        <v>8318</v>
      </c>
      <c r="R707" t="s">
        <v>8320</v>
      </c>
      <c r="S707" s="13">
        <f t="shared" ref="S707:S770" si="57">(((J707/60)/60)/24)+DATE(1970,1,1)</f>
        <v>42726.491643518515</v>
      </c>
      <c r="T707">
        <f t="shared" ref="T707:T770" si="58">YEAR(S707)</f>
        <v>2016</v>
      </c>
      <c r="U707" t="str">
        <f t="shared" ref="U707:U770" si="59">LEFT(N707,SEARCH("/",N707)-1)</f>
        <v>technology</v>
      </c>
    </row>
    <row r="708" spans="1:21" ht="42.75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 t="e">
        <f t="shared" si="56"/>
        <v>#DIV/0!</v>
      </c>
      <c r="Q708" t="s">
        <v>8318</v>
      </c>
      <c r="R708" t="s">
        <v>8320</v>
      </c>
      <c r="S708" s="13">
        <f t="shared" si="57"/>
        <v>42676.995173611111</v>
      </c>
      <c r="T708">
        <f t="shared" si="58"/>
        <v>2016</v>
      </c>
      <c r="U708" t="str">
        <f t="shared" si="59"/>
        <v>technology</v>
      </c>
    </row>
    <row r="709" spans="1:21" ht="42.75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t="s">
        <v>8318</v>
      </c>
      <c r="R709" t="s">
        <v>8320</v>
      </c>
      <c r="S709" s="13">
        <f t="shared" si="57"/>
        <v>42696.663506944446</v>
      </c>
      <c r="T709">
        <f t="shared" si="58"/>
        <v>2016</v>
      </c>
      <c r="U709" t="str">
        <f t="shared" si="59"/>
        <v>technology</v>
      </c>
    </row>
    <row r="710" spans="1:21" ht="42.75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t="s">
        <v>8318</v>
      </c>
      <c r="R710" t="s">
        <v>8320</v>
      </c>
      <c r="S710" s="13">
        <f t="shared" si="57"/>
        <v>41835.581018518518</v>
      </c>
      <c r="T710">
        <f t="shared" si="58"/>
        <v>2014</v>
      </c>
      <c r="U710" t="str">
        <f t="shared" si="59"/>
        <v>technology</v>
      </c>
    </row>
    <row r="711" spans="1:21" ht="28.5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t="s">
        <v>8318</v>
      </c>
      <c r="R711" t="s">
        <v>8320</v>
      </c>
      <c r="S711" s="13">
        <f t="shared" si="57"/>
        <v>41948.041192129633</v>
      </c>
      <c r="T711">
        <f t="shared" si="58"/>
        <v>2014</v>
      </c>
      <c r="U711" t="str">
        <f t="shared" si="59"/>
        <v>technology</v>
      </c>
    </row>
    <row r="712" spans="1:21" ht="28.5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 t="e">
        <f t="shared" si="56"/>
        <v>#DIV/0!</v>
      </c>
      <c r="Q712" t="s">
        <v>8318</v>
      </c>
      <c r="R712" t="s">
        <v>8320</v>
      </c>
      <c r="S712" s="13">
        <f t="shared" si="57"/>
        <v>41837.984976851854</v>
      </c>
      <c r="T712">
        <f t="shared" si="58"/>
        <v>2014</v>
      </c>
      <c r="U712" t="str">
        <f t="shared" si="59"/>
        <v>technology</v>
      </c>
    </row>
    <row r="713" spans="1:21" ht="42.75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t="s">
        <v>8318</v>
      </c>
      <c r="R713" t="s">
        <v>8320</v>
      </c>
      <c r="S713" s="13">
        <f t="shared" si="57"/>
        <v>42678.459120370375</v>
      </c>
      <c r="T713">
        <f t="shared" si="58"/>
        <v>2016</v>
      </c>
      <c r="U713" t="str">
        <f t="shared" si="59"/>
        <v>technology</v>
      </c>
    </row>
    <row r="714" spans="1:21" ht="42.75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t="s">
        <v>8318</v>
      </c>
      <c r="R714" t="s">
        <v>8320</v>
      </c>
      <c r="S714" s="13">
        <f t="shared" si="57"/>
        <v>42384.680925925932</v>
      </c>
      <c r="T714">
        <f t="shared" si="58"/>
        <v>2016</v>
      </c>
      <c r="U714" t="str">
        <f t="shared" si="59"/>
        <v>technology</v>
      </c>
    </row>
    <row r="715" spans="1:21" ht="42.75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t="s">
        <v>8318</v>
      </c>
      <c r="R715" t="s">
        <v>8320</v>
      </c>
      <c r="S715" s="13">
        <f t="shared" si="57"/>
        <v>42496.529305555552</v>
      </c>
      <c r="T715">
        <f t="shared" si="58"/>
        <v>2016</v>
      </c>
      <c r="U715" t="str">
        <f t="shared" si="59"/>
        <v>technology</v>
      </c>
    </row>
    <row r="716" spans="1:21" ht="42.75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t="s">
        <v>8318</v>
      </c>
      <c r="R716" t="s">
        <v>8320</v>
      </c>
      <c r="S716" s="13">
        <f t="shared" si="57"/>
        <v>42734.787986111114</v>
      </c>
      <c r="T716">
        <f t="shared" si="58"/>
        <v>2016</v>
      </c>
      <c r="U716" t="str">
        <f t="shared" si="59"/>
        <v>technology</v>
      </c>
    </row>
    <row r="717" spans="1:21" ht="42.75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t="s">
        <v>8318</v>
      </c>
      <c r="R717" t="s">
        <v>8320</v>
      </c>
      <c r="S717" s="13">
        <f t="shared" si="57"/>
        <v>42273.090740740736</v>
      </c>
      <c r="T717">
        <f t="shared" si="58"/>
        <v>2015</v>
      </c>
      <c r="U717" t="str">
        <f t="shared" si="59"/>
        <v>technology</v>
      </c>
    </row>
    <row r="718" spans="1:21" ht="42.75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t="s">
        <v>8318</v>
      </c>
      <c r="R718" t="s">
        <v>8320</v>
      </c>
      <c r="S718" s="13">
        <f t="shared" si="57"/>
        <v>41940.658645833333</v>
      </c>
      <c r="T718">
        <f t="shared" si="58"/>
        <v>2014</v>
      </c>
      <c r="U718" t="str">
        <f t="shared" si="59"/>
        <v>technology</v>
      </c>
    </row>
    <row r="719" spans="1:2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t="s">
        <v>8318</v>
      </c>
      <c r="R719" t="s">
        <v>8320</v>
      </c>
      <c r="S719" s="13">
        <f t="shared" si="57"/>
        <v>41857.854189814818</v>
      </c>
      <c r="T719">
        <f t="shared" si="58"/>
        <v>2014</v>
      </c>
      <c r="U719" t="str">
        <f t="shared" si="59"/>
        <v>technology</v>
      </c>
    </row>
    <row r="720" spans="1:21" ht="42.75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t="s">
        <v>8318</v>
      </c>
      <c r="R720" t="s">
        <v>8320</v>
      </c>
      <c r="S720" s="13">
        <f t="shared" si="57"/>
        <v>42752.845451388886</v>
      </c>
      <c r="T720">
        <f t="shared" si="58"/>
        <v>2017</v>
      </c>
      <c r="U720" t="str">
        <f t="shared" si="59"/>
        <v>technology</v>
      </c>
    </row>
    <row r="721" spans="1:21" ht="42.75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t="s">
        <v>8318</v>
      </c>
      <c r="R721" t="s">
        <v>8320</v>
      </c>
      <c r="S721" s="13">
        <f t="shared" si="57"/>
        <v>42409.040231481486</v>
      </c>
      <c r="T721">
        <f t="shared" si="58"/>
        <v>2016</v>
      </c>
      <c r="U721" t="str">
        <f t="shared" si="59"/>
        <v>technology</v>
      </c>
    </row>
    <row r="722" spans="1:21" ht="42.75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t="s">
        <v>8321</v>
      </c>
      <c r="R722" t="s">
        <v>8322</v>
      </c>
      <c r="S722" s="13">
        <f t="shared" si="57"/>
        <v>40909.649201388893</v>
      </c>
      <c r="T722">
        <f t="shared" si="58"/>
        <v>2012</v>
      </c>
      <c r="U722" t="str">
        <f t="shared" si="59"/>
        <v>publishing</v>
      </c>
    </row>
    <row r="723" spans="1:21" ht="42.75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t="s">
        <v>8321</v>
      </c>
      <c r="R723" t="s">
        <v>8322</v>
      </c>
      <c r="S723" s="13">
        <f t="shared" si="57"/>
        <v>41807.571840277778</v>
      </c>
      <c r="T723">
        <f t="shared" si="58"/>
        <v>2014</v>
      </c>
      <c r="U723" t="str">
        <f t="shared" si="59"/>
        <v>publishing</v>
      </c>
    </row>
    <row r="724" spans="1:21" ht="42.75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t="s">
        <v>8321</v>
      </c>
      <c r="R724" t="s">
        <v>8322</v>
      </c>
      <c r="S724" s="13">
        <f t="shared" si="57"/>
        <v>40977.805300925924</v>
      </c>
      <c r="T724">
        <f t="shared" si="58"/>
        <v>2012</v>
      </c>
      <c r="U724" t="str">
        <f t="shared" si="59"/>
        <v>publishing</v>
      </c>
    </row>
    <row r="725" spans="1:21" ht="28.5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t="s">
        <v>8321</v>
      </c>
      <c r="R725" t="s">
        <v>8322</v>
      </c>
      <c r="S725" s="13">
        <f t="shared" si="57"/>
        <v>42184.816539351858</v>
      </c>
      <c r="T725">
        <f t="shared" si="58"/>
        <v>2015</v>
      </c>
      <c r="U725" t="str">
        <f t="shared" si="59"/>
        <v>publishing</v>
      </c>
    </row>
    <row r="726" spans="1:21" ht="42.75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t="s">
        <v>8321</v>
      </c>
      <c r="R726" t="s">
        <v>8322</v>
      </c>
      <c r="S726" s="13">
        <f t="shared" si="57"/>
        <v>40694.638460648144</v>
      </c>
      <c r="T726">
        <f t="shared" si="58"/>
        <v>2011</v>
      </c>
      <c r="U726" t="str">
        <f t="shared" si="59"/>
        <v>publishing</v>
      </c>
    </row>
    <row r="727" spans="1:21" ht="42.75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t="s">
        <v>8321</v>
      </c>
      <c r="R727" t="s">
        <v>8322</v>
      </c>
      <c r="S727" s="13">
        <f t="shared" si="57"/>
        <v>42321.626296296294</v>
      </c>
      <c r="T727">
        <f t="shared" si="58"/>
        <v>2015</v>
      </c>
      <c r="U727" t="str">
        <f t="shared" si="59"/>
        <v>publishing</v>
      </c>
    </row>
    <row r="728" spans="1:21" ht="42.75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t="s">
        <v>8321</v>
      </c>
      <c r="R728" t="s">
        <v>8322</v>
      </c>
      <c r="S728" s="13">
        <f t="shared" si="57"/>
        <v>41346.042673611111</v>
      </c>
      <c r="T728">
        <f t="shared" si="58"/>
        <v>2013</v>
      </c>
      <c r="U728" t="str">
        <f t="shared" si="59"/>
        <v>publishing</v>
      </c>
    </row>
    <row r="729" spans="1:21" ht="42.75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t="s">
        <v>8321</v>
      </c>
      <c r="R729" t="s">
        <v>8322</v>
      </c>
      <c r="S729" s="13">
        <f t="shared" si="57"/>
        <v>41247.020243055551</v>
      </c>
      <c r="T729">
        <f t="shared" si="58"/>
        <v>2012</v>
      </c>
      <c r="U729" t="str">
        <f t="shared" si="59"/>
        <v>publishing</v>
      </c>
    </row>
    <row r="730" spans="1:21" ht="28.5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t="s">
        <v>8321</v>
      </c>
      <c r="R730" t="s">
        <v>8322</v>
      </c>
      <c r="S730" s="13">
        <f t="shared" si="57"/>
        <v>40731.837465277778</v>
      </c>
      <c r="T730">
        <f t="shared" si="58"/>
        <v>2011</v>
      </c>
      <c r="U730" t="str">
        <f t="shared" si="59"/>
        <v>publishing</v>
      </c>
    </row>
    <row r="731" spans="1:21" ht="42.75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t="s">
        <v>8321</v>
      </c>
      <c r="R731" t="s">
        <v>8322</v>
      </c>
      <c r="S731" s="13">
        <f t="shared" si="57"/>
        <v>41111.185891203706</v>
      </c>
      <c r="T731">
        <f t="shared" si="58"/>
        <v>2012</v>
      </c>
      <c r="U731" t="str">
        <f t="shared" si="59"/>
        <v>publishing</v>
      </c>
    </row>
    <row r="732" spans="1:21" ht="28.5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t="s">
        <v>8321</v>
      </c>
      <c r="R732" t="s">
        <v>8322</v>
      </c>
      <c r="S732" s="13">
        <f t="shared" si="57"/>
        <v>40854.745266203703</v>
      </c>
      <c r="T732">
        <f t="shared" si="58"/>
        <v>2011</v>
      </c>
      <c r="U732" t="str">
        <f t="shared" si="59"/>
        <v>publishing</v>
      </c>
    </row>
    <row r="733" spans="1:21" ht="42.75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t="s">
        <v>8321</v>
      </c>
      <c r="R733" t="s">
        <v>8322</v>
      </c>
      <c r="S733" s="13">
        <f t="shared" si="57"/>
        <v>40879.795682870368</v>
      </c>
      <c r="T733">
        <f t="shared" si="58"/>
        <v>2011</v>
      </c>
      <c r="U733" t="str">
        <f t="shared" si="59"/>
        <v>publishing</v>
      </c>
    </row>
    <row r="734" spans="1:21" ht="42.75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t="s">
        <v>8321</v>
      </c>
      <c r="R734" t="s">
        <v>8322</v>
      </c>
      <c r="S734" s="13">
        <f t="shared" si="57"/>
        <v>41486.424317129626</v>
      </c>
      <c r="T734">
        <f t="shared" si="58"/>
        <v>2013</v>
      </c>
      <c r="U734" t="str">
        <f t="shared" si="59"/>
        <v>publishing</v>
      </c>
    </row>
    <row r="735" spans="1:21" ht="42.75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t="s">
        <v>8321</v>
      </c>
      <c r="R735" t="s">
        <v>8322</v>
      </c>
      <c r="S735" s="13">
        <f t="shared" si="57"/>
        <v>41598.420046296298</v>
      </c>
      <c r="T735">
        <f t="shared" si="58"/>
        <v>2013</v>
      </c>
      <c r="U735" t="str">
        <f t="shared" si="59"/>
        <v>publishing</v>
      </c>
    </row>
    <row r="736" spans="1:21" ht="28.5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t="s">
        <v>8321</v>
      </c>
      <c r="R736" t="s">
        <v>8322</v>
      </c>
      <c r="S736" s="13">
        <f t="shared" si="57"/>
        <v>42102.164583333331</v>
      </c>
      <c r="T736">
        <f t="shared" si="58"/>
        <v>2015</v>
      </c>
      <c r="U736" t="str">
        <f t="shared" si="59"/>
        <v>publishing</v>
      </c>
    </row>
    <row r="737" spans="1:21" ht="42.75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t="s">
        <v>8321</v>
      </c>
      <c r="R737" t="s">
        <v>8322</v>
      </c>
      <c r="S737" s="13">
        <f t="shared" si="57"/>
        <v>41946.029467592591</v>
      </c>
      <c r="T737">
        <f t="shared" si="58"/>
        <v>2014</v>
      </c>
      <c r="U737" t="str">
        <f t="shared" si="59"/>
        <v>publishing</v>
      </c>
    </row>
    <row r="738" spans="1:21" ht="42.75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t="s">
        <v>8321</v>
      </c>
      <c r="R738" t="s">
        <v>8322</v>
      </c>
      <c r="S738" s="13">
        <f t="shared" si="57"/>
        <v>41579.734259259261</v>
      </c>
      <c r="T738">
        <f t="shared" si="58"/>
        <v>2013</v>
      </c>
      <c r="U738" t="str">
        <f t="shared" si="59"/>
        <v>publishing</v>
      </c>
    </row>
    <row r="739" spans="1:21" ht="42.75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t="s">
        <v>8321</v>
      </c>
      <c r="R739" t="s">
        <v>8322</v>
      </c>
      <c r="S739" s="13">
        <f t="shared" si="57"/>
        <v>41667.275312500002</v>
      </c>
      <c r="T739">
        <f t="shared" si="58"/>
        <v>2014</v>
      </c>
      <c r="U739" t="str">
        <f t="shared" si="59"/>
        <v>publishing</v>
      </c>
    </row>
    <row r="740" spans="1:21" ht="28.5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t="s">
        <v>8321</v>
      </c>
      <c r="R740" t="s">
        <v>8322</v>
      </c>
      <c r="S740" s="13">
        <f t="shared" si="57"/>
        <v>41943.604097222218</v>
      </c>
      <c r="T740">
        <f t="shared" si="58"/>
        <v>2014</v>
      </c>
      <c r="U740" t="str">
        <f t="shared" si="59"/>
        <v>publishing</v>
      </c>
    </row>
    <row r="741" spans="1:21" ht="42.75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t="s">
        <v>8321</v>
      </c>
      <c r="R741" t="s">
        <v>8322</v>
      </c>
      <c r="S741" s="13">
        <f t="shared" si="57"/>
        <v>41829.502650462964</v>
      </c>
      <c r="T741">
        <f t="shared" si="58"/>
        <v>2014</v>
      </c>
      <c r="U741" t="str">
        <f t="shared" si="59"/>
        <v>publishing</v>
      </c>
    </row>
    <row r="742" spans="1:21" ht="42.75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t="s">
        <v>8321</v>
      </c>
      <c r="R742" t="s">
        <v>8322</v>
      </c>
      <c r="S742" s="13">
        <f t="shared" si="57"/>
        <v>42162.146782407406</v>
      </c>
      <c r="T742">
        <f t="shared" si="58"/>
        <v>2015</v>
      </c>
      <c r="U742" t="str">
        <f t="shared" si="59"/>
        <v>publishing</v>
      </c>
    </row>
    <row r="743" spans="1:21" ht="28.5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t="s">
        <v>8321</v>
      </c>
      <c r="R743" t="s">
        <v>8322</v>
      </c>
      <c r="S743" s="13">
        <f t="shared" si="57"/>
        <v>41401.648217592592</v>
      </c>
      <c r="T743">
        <f t="shared" si="58"/>
        <v>2013</v>
      </c>
      <c r="U743" t="str">
        <f t="shared" si="59"/>
        <v>publishing</v>
      </c>
    </row>
    <row r="744" spans="1:21" ht="42.75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t="s">
        <v>8321</v>
      </c>
      <c r="R744" t="s">
        <v>8322</v>
      </c>
      <c r="S744" s="13">
        <f t="shared" si="57"/>
        <v>41689.917962962965</v>
      </c>
      <c r="T744">
        <f t="shared" si="58"/>
        <v>2014</v>
      </c>
      <c r="U744" t="str">
        <f t="shared" si="59"/>
        <v>publishing</v>
      </c>
    </row>
    <row r="745" spans="1:21" ht="42.75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t="s">
        <v>8321</v>
      </c>
      <c r="R745" t="s">
        <v>8322</v>
      </c>
      <c r="S745" s="13">
        <f t="shared" si="57"/>
        <v>40990.709317129629</v>
      </c>
      <c r="T745">
        <f t="shared" si="58"/>
        <v>2012</v>
      </c>
      <c r="U745" t="str">
        <f t="shared" si="59"/>
        <v>publishing</v>
      </c>
    </row>
    <row r="746" spans="1:21" ht="28.5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t="s">
        <v>8321</v>
      </c>
      <c r="R746" t="s">
        <v>8322</v>
      </c>
      <c r="S746" s="13">
        <f t="shared" si="57"/>
        <v>41226.95721064815</v>
      </c>
      <c r="T746">
        <f t="shared" si="58"/>
        <v>2012</v>
      </c>
      <c r="U746" t="str">
        <f t="shared" si="59"/>
        <v>publishing</v>
      </c>
    </row>
    <row r="747" spans="1:21" ht="42.75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t="s">
        <v>8321</v>
      </c>
      <c r="R747" t="s">
        <v>8322</v>
      </c>
      <c r="S747" s="13">
        <f t="shared" si="57"/>
        <v>41367.572280092594</v>
      </c>
      <c r="T747">
        <f t="shared" si="58"/>
        <v>2013</v>
      </c>
      <c r="U747" t="str">
        <f t="shared" si="59"/>
        <v>publishing</v>
      </c>
    </row>
    <row r="748" spans="1:2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t="s">
        <v>8321</v>
      </c>
      <c r="R748" t="s">
        <v>8322</v>
      </c>
      <c r="S748" s="13">
        <f t="shared" si="57"/>
        <v>41157.042928240742</v>
      </c>
      <c r="T748">
        <f t="shared" si="58"/>
        <v>2012</v>
      </c>
      <c r="U748" t="str">
        <f t="shared" si="59"/>
        <v>publishing</v>
      </c>
    </row>
    <row r="749" spans="1:21" ht="42.75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t="s">
        <v>8321</v>
      </c>
      <c r="R749" t="s">
        <v>8322</v>
      </c>
      <c r="S749" s="13">
        <f t="shared" si="57"/>
        <v>41988.548831018517</v>
      </c>
      <c r="T749">
        <f t="shared" si="58"/>
        <v>2014</v>
      </c>
      <c r="U749" t="str">
        <f t="shared" si="59"/>
        <v>publishing</v>
      </c>
    </row>
    <row r="750" spans="1:21" ht="42.75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t="s">
        <v>8321</v>
      </c>
      <c r="R750" t="s">
        <v>8322</v>
      </c>
      <c r="S750" s="13">
        <f t="shared" si="57"/>
        <v>41831.846828703703</v>
      </c>
      <c r="T750">
        <f t="shared" si="58"/>
        <v>2014</v>
      </c>
      <c r="U750" t="str">
        <f t="shared" si="59"/>
        <v>publishing</v>
      </c>
    </row>
    <row r="751" spans="1:21" ht="42.75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t="s">
        <v>8321</v>
      </c>
      <c r="R751" t="s">
        <v>8322</v>
      </c>
      <c r="S751" s="13">
        <f t="shared" si="57"/>
        <v>42733.94131944445</v>
      </c>
      <c r="T751">
        <f t="shared" si="58"/>
        <v>2016</v>
      </c>
      <c r="U751" t="str">
        <f t="shared" si="59"/>
        <v>publishing</v>
      </c>
    </row>
    <row r="752" spans="1:21" ht="42.75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t="s">
        <v>8321</v>
      </c>
      <c r="R752" t="s">
        <v>8322</v>
      </c>
      <c r="S752" s="13">
        <f t="shared" si="57"/>
        <v>41299.878148148149</v>
      </c>
      <c r="T752">
        <f t="shared" si="58"/>
        <v>2013</v>
      </c>
      <c r="U752" t="str">
        <f t="shared" si="59"/>
        <v>publishing</v>
      </c>
    </row>
    <row r="753" spans="1:21" ht="42.75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t="s">
        <v>8321</v>
      </c>
      <c r="R753" t="s">
        <v>8322</v>
      </c>
      <c r="S753" s="13">
        <f t="shared" si="57"/>
        <v>40713.630497685182</v>
      </c>
      <c r="T753">
        <f t="shared" si="58"/>
        <v>2011</v>
      </c>
      <c r="U753" t="str">
        <f t="shared" si="59"/>
        <v>publishing</v>
      </c>
    </row>
    <row r="754" spans="1:21" ht="42.75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t="s">
        <v>8321</v>
      </c>
      <c r="R754" t="s">
        <v>8322</v>
      </c>
      <c r="S754" s="13">
        <f t="shared" si="57"/>
        <v>42639.421493055561</v>
      </c>
      <c r="T754">
        <f t="shared" si="58"/>
        <v>2016</v>
      </c>
      <c r="U754" t="str">
        <f t="shared" si="59"/>
        <v>publishing</v>
      </c>
    </row>
    <row r="755" spans="1:21" ht="42.75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t="s">
        <v>8321</v>
      </c>
      <c r="R755" t="s">
        <v>8322</v>
      </c>
      <c r="S755" s="13">
        <f t="shared" si="57"/>
        <v>42019.590173611112</v>
      </c>
      <c r="T755">
        <f t="shared" si="58"/>
        <v>2015</v>
      </c>
      <c r="U755" t="str">
        <f t="shared" si="59"/>
        <v>publishing</v>
      </c>
    </row>
    <row r="756" spans="1:21" ht="42.75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t="s">
        <v>8321</v>
      </c>
      <c r="R756" t="s">
        <v>8322</v>
      </c>
      <c r="S756" s="13">
        <f t="shared" si="57"/>
        <v>41249.749085648145</v>
      </c>
      <c r="T756">
        <f t="shared" si="58"/>
        <v>2012</v>
      </c>
      <c r="U756" t="str">
        <f t="shared" si="59"/>
        <v>publishing</v>
      </c>
    </row>
    <row r="757" spans="1:21" ht="42.75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t="s">
        <v>8321</v>
      </c>
      <c r="R757" t="s">
        <v>8322</v>
      </c>
      <c r="S757" s="13">
        <f t="shared" si="57"/>
        <v>41383.605057870373</v>
      </c>
      <c r="T757">
        <f t="shared" si="58"/>
        <v>2013</v>
      </c>
      <c r="U757" t="str">
        <f t="shared" si="59"/>
        <v>publishing</v>
      </c>
    </row>
    <row r="758" spans="1:21" ht="42.75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t="s">
        <v>8321</v>
      </c>
      <c r="R758" t="s">
        <v>8322</v>
      </c>
      <c r="S758" s="13">
        <f t="shared" si="57"/>
        <v>40590.766886574071</v>
      </c>
      <c r="T758">
        <f t="shared" si="58"/>
        <v>2011</v>
      </c>
      <c r="U758" t="str">
        <f t="shared" si="59"/>
        <v>publishing</v>
      </c>
    </row>
    <row r="759" spans="1:21" ht="42.75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t="s">
        <v>8321</v>
      </c>
      <c r="R759" t="s">
        <v>8322</v>
      </c>
      <c r="S759" s="13">
        <f t="shared" si="57"/>
        <v>41235.054560185185</v>
      </c>
      <c r="T759">
        <f t="shared" si="58"/>
        <v>2012</v>
      </c>
      <c r="U759" t="str">
        <f t="shared" si="59"/>
        <v>publishing</v>
      </c>
    </row>
    <row r="760" spans="1:21" ht="28.5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t="s">
        <v>8321</v>
      </c>
      <c r="R760" t="s">
        <v>8322</v>
      </c>
      <c r="S760" s="13">
        <f t="shared" si="57"/>
        <v>40429.836435185185</v>
      </c>
      <c r="T760">
        <f t="shared" si="58"/>
        <v>2010</v>
      </c>
      <c r="U760" t="str">
        <f t="shared" si="59"/>
        <v>publishing</v>
      </c>
    </row>
    <row r="761" spans="1:21" ht="42.75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t="s">
        <v>8321</v>
      </c>
      <c r="R761" t="s">
        <v>8322</v>
      </c>
      <c r="S761" s="13">
        <f t="shared" si="57"/>
        <v>41789.330312500002</v>
      </c>
      <c r="T761">
        <f t="shared" si="58"/>
        <v>2014</v>
      </c>
      <c r="U761" t="str">
        <f t="shared" si="59"/>
        <v>publishing</v>
      </c>
    </row>
    <row r="762" spans="1:21" ht="42.75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 t="e">
        <f t="shared" si="56"/>
        <v>#DIV/0!</v>
      </c>
      <c r="Q762" t="s">
        <v>8321</v>
      </c>
      <c r="R762" t="s">
        <v>8323</v>
      </c>
      <c r="S762" s="13">
        <f t="shared" si="57"/>
        <v>42670.764039351852</v>
      </c>
      <c r="T762">
        <f t="shared" si="58"/>
        <v>2016</v>
      </c>
      <c r="U762" t="str">
        <f t="shared" si="59"/>
        <v>publishing</v>
      </c>
    </row>
    <row r="763" spans="1:21" ht="42.75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t="s">
        <v>8321</v>
      </c>
      <c r="R763" t="s">
        <v>8323</v>
      </c>
      <c r="S763" s="13">
        <f t="shared" si="57"/>
        <v>41642.751458333332</v>
      </c>
      <c r="T763">
        <f t="shared" si="58"/>
        <v>2014</v>
      </c>
      <c r="U763" t="str">
        <f t="shared" si="59"/>
        <v>publishing</v>
      </c>
    </row>
    <row r="764" spans="1:21" ht="42.75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 t="e">
        <f t="shared" si="56"/>
        <v>#DIV/0!</v>
      </c>
      <c r="Q764" t="s">
        <v>8321</v>
      </c>
      <c r="R764" t="s">
        <v>8323</v>
      </c>
      <c r="S764" s="13">
        <f t="shared" si="57"/>
        <v>42690.858449074076</v>
      </c>
      <c r="T764">
        <f t="shared" si="58"/>
        <v>2016</v>
      </c>
      <c r="U764" t="str">
        <f t="shared" si="59"/>
        <v>publishing</v>
      </c>
    </row>
    <row r="765" spans="1:21" ht="42.75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t="s">
        <v>8321</v>
      </c>
      <c r="R765" t="s">
        <v>8323</v>
      </c>
      <c r="S765" s="13">
        <f t="shared" si="57"/>
        <v>41471.446851851848</v>
      </c>
      <c r="T765">
        <f t="shared" si="58"/>
        <v>2013</v>
      </c>
      <c r="U765" t="str">
        <f t="shared" si="59"/>
        <v>publishing</v>
      </c>
    </row>
    <row r="766" spans="1:21" ht="42.75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 t="e">
        <f t="shared" si="56"/>
        <v>#DIV/0!</v>
      </c>
      <c r="Q766" t="s">
        <v>8321</v>
      </c>
      <c r="R766" t="s">
        <v>8323</v>
      </c>
      <c r="S766" s="13">
        <f t="shared" si="57"/>
        <v>42227.173159722224</v>
      </c>
      <c r="T766">
        <f t="shared" si="58"/>
        <v>2015</v>
      </c>
      <c r="U766" t="str">
        <f t="shared" si="59"/>
        <v>publishing</v>
      </c>
    </row>
    <row r="767" spans="1:21" ht="42.75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t="s">
        <v>8321</v>
      </c>
      <c r="R767" t="s">
        <v>8323</v>
      </c>
      <c r="S767" s="13">
        <f t="shared" si="57"/>
        <v>41901.542638888888</v>
      </c>
      <c r="T767">
        <f t="shared" si="58"/>
        <v>2014</v>
      </c>
      <c r="U767" t="str">
        <f t="shared" si="59"/>
        <v>publishing</v>
      </c>
    </row>
    <row r="768" spans="1:21" ht="42.75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 t="e">
        <f t="shared" si="56"/>
        <v>#DIV/0!</v>
      </c>
      <c r="Q768" t="s">
        <v>8321</v>
      </c>
      <c r="R768" t="s">
        <v>8323</v>
      </c>
      <c r="S768" s="13">
        <f t="shared" si="57"/>
        <v>42021.783368055556</v>
      </c>
      <c r="T768">
        <f t="shared" si="58"/>
        <v>2015</v>
      </c>
      <c r="U768" t="str">
        <f t="shared" si="59"/>
        <v>publishing</v>
      </c>
    </row>
    <row r="769" spans="1:21" ht="57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t="s">
        <v>8321</v>
      </c>
      <c r="R769" t="s">
        <v>8323</v>
      </c>
      <c r="S769" s="13">
        <f t="shared" si="57"/>
        <v>42115.143634259264</v>
      </c>
      <c r="T769">
        <f t="shared" si="58"/>
        <v>2015</v>
      </c>
      <c r="U769" t="str">
        <f t="shared" si="59"/>
        <v>publishing</v>
      </c>
    </row>
    <row r="770" spans="1:21" ht="42.75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0" t="e">
        <f t="shared" si="56"/>
        <v>#DIV/0!</v>
      </c>
      <c r="Q770" t="s">
        <v>8321</v>
      </c>
      <c r="R770" t="s">
        <v>8323</v>
      </c>
      <c r="S770" s="13">
        <f t="shared" si="57"/>
        <v>41594.207060185188</v>
      </c>
      <c r="T770">
        <f t="shared" si="58"/>
        <v>2013</v>
      </c>
      <c r="U770" t="str">
        <f t="shared" si="59"/>
        <v>publishing</v>
      </c>
    </row>
    <row r="771" spans="1:21" ht="42.75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0">
        <f t="shared" ref="P771:P834" si="61">ROUND(E771/L771,2)</f>
        <v>31.85</v>
      </c>
      <c r="Q771" t="s">
        <v>8321</v>
      </c>
      <c r="R771" t="s">
        <v>8323</v>
      </c>
      <c r="S771" s="13">
        <f t="shared" ref="S771:S834" si="62">(((J771/60)/60)/24)+DATE(1970,1,1)</f>
        <v>41604.996458333335</v>
      </c>
      <c r="T771">
        <f t="shared" ref="T771:T834" si="63">YEAR(S771)</f>
        <v>2013</v>
      </c>
      <c r="U771" t="str">
        <f t="shared" ref="U771:U834" si="64">LEFT(N771,SEARCH("/",N771)-1)</f>
        <v>publishing</v>
      </c>
    </row>
    <row r="772" spans="1:21" ht="42.75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 t="e">
        <f t="shared" si="61"/>
        <v>#DIV/0!</v>
      </c>
      <c r="Q772" t="s">
        <v>8321</v>
      </c>
      <c r="R772" t="s">
        <v>8323</v>
      </c>
      <c r="S772" s="13">
        <f t="shared" si="62"/>
        <v>41289.999641203707</v>
      </c>
      <c r="T772">
        <f t="shared" si="63"/>
        <v>2013</v>
      </c>
      <c r="U772" t="str">
        <f t="shared" si="64"/>
        <v>publishing</v>
      </c>
    </row>
    <row r="773" spans="1:21" ht="42.75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t="s">
        <v>8321</v>
      </c>
      <c r="R773" t="s">
        <v>8323</v>
      </c>
      <c r="S773" s="13">
        <f t="shared" si="62"/>
        <v>42349.824097222227</v>
      </c>
      <c r="T773">
        <f t="shared" si="63"/>
        <v>2015</v>
      </c>
      <c r="U773" t="str">
        <f t="shared" si="64"/>
        <v>publishing</v>
      </c>
    </row>
    <row r="774" spans="1:21" ht="57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t="s">
        <v>8321</v>
      </c>
      <c r="R774" t="s">
        <v>8323</v>
      </c>
      <c r="S774" s="13">
        <f t="shared" si="62"/>
        <v>40068.056932870371</v>
      </c>
      <c r="T774">
        <f t="shared" si="63"/>
        <v>2009</v>
      </c>
      <c r="U774" t="str">
        <f t="shared" si="64"/>
        <v>publishing</v>
      </c>
    </row>
    <row r="775" spans="1:21" ht="42.75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t="s">
        <v>8321</v>
      </c>
      <c r="R775" t="s">
        <v>8323</v>
      </c>
      <c r="S775" s="13">
        <f t="shared" si="62"/>
        <v>42100.735937499994</v>
      </c>
      <c r="T775">
        <f t="shared" si="63"/>
        <v>2015</v>
      </c>
      <c r="U775" t="str">
        <f t="shared" si="64"/>
        <v>publishing</v>
      </c>
    </row>
    <row r="776" spans="1:21" ht="42.75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t="s">
        <v>8321</v>
      </c>
      <c r="R776" t="s">
        <v>8323</v>
      </c>
      <c r="S776" s="13">
        <f t="shared" si="62"/>
        <v>41663.780300925922</v>
      </c>
      <c r="T776">
        <f t="shared" si="63"/>
        <v>2014</v>
      </c>
      <c r="U776" t="str">
        <f t="shared" si="64"/>
        <v>publishing</v>
      </c>
    </row>
    <row r="777" spans="1:21" ht="42.75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t="s">
        <v>8321</v>
      </c>
      <c r="R777" t="s">
        <v>8323</v>
      </c>
      <c r="S777" s="13">
        <f t="shared" si="62"/>
        <v>40863.060127314813</v>
      </c>
      <c r="T777">
        <f t="shared" si="63"/>
        <v>2011</v>
      </c>
      <c r="U777" t="str">
        <f t="shared" si="64"/>
        <v>publishing</v>
      </c>
    </row>
    <row r="778" spans="1:21" ht="42.75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t="s">
        <v>8321</v>
      </c>
      <c r="R778" t="s">
        <v>8323</v>
      </c>
      <c r="S778" s="13">
        <f t="shared" si="62"/>
        <v>42250.685706018514</v>
      </c>
      <c r="T778">
        <f t="shared" si="63"/>
        <v>2015</v>
      </c>
      <c r="U778" t="str">
        <f t="shared" si="64"/>
        <v>publishing</v>
      </c>
    </row>
    <row r="779" spans="1:21" ht="42.75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t="s">
        <v>8321</v>
      </c>
      <c r="R779" t="s">
        <v>8323</v>
      </c>
      <c r="S779" s="13">
        <f t="shared" si="62"/>
        <v>41456.981215277774</v>
      </c>
      <c r="T779">
        <f t="shared" si="63"/>
        <v>2013</v>
      </c>
      <c r="U779" t="str">
        <f t="shared" si="64"/>
        <v>publishing</v>
      </c>
    </row>
    <row r="780" spans="1:21" ht="42.75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t="s">
        <v>8321</v>
      </c>
      <c r="R780" t="s">
        <v>8323</v>
      </c>
      <c r="S780" s="13">
        <f t="shared" si="62"/>
        <v>41729.702314814815</v>
      </c>
      <c r="T780">
        <f t="shared" si="63"/>
        <v>2014</v>
      </c>
      <c r="U780" t="str">
        <f t="shared" si="64"/>
        <v>publishing</v>
      </c>
    </row>
    <row r="781" spans="1:21" ht="42.75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t="s">
        <v>8321</v>
      </c>
      <c r="R781" t="s">
        <v>8323</v>
      </c>
      <c r="S781" s="13">
        <f t="shared" si="62"/>
        <v>40436.68408564815</v>
      </c>
      <c r="T781">
        <f t="shared" si="63"/>
        <v>2010</v>
      </c>
      <c r="U781" t="str">
        <f t="shared" si="64"/>
        <v>publishing</v>
      </c>
    </row>
    <row r="782" spans="1:21" ht="28.5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t="s">
        <v>8324</v>
      </c>
      <c r="R782" t="s">
        <v>8325</v>
      </c>
      <c r="S782" s="13">
        <f t="shared" si="62"/>
        <v>40636.673900462964</v>
      </c>
      <c r="T782">
        <f t="shared" si="63"/>
        <v>2011</v>
      </c>
      <c r="U782" t="str">
        <f t="shared" si="64"/>
        <v>music</v>
      </c>
    </row>
    <row r="783" spans="1:21" ht="42.75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t="s">
        <v>8324</v>
      </c>
      <c r="R783" t="s">
        <v>8325</v>
      </c>
      <c r="S783" s="13">
        <f t="shared" si="62"/>
        <v>41403.000856481485</v>
      </c>
      <c r="T783">
        <f t="shared" si="63"/>
        <v>2013</v>
      </c>
      <c r="U783" t="str">
        <f t="shared" si="64"/>
        <v>music</v>
      </c>
    </row>
    <row r="784" spans="1:21" ht="42.75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t="s">
        <v>8324</v>
      </c>
      <c r="R784" t="s">
        <v>8325</v>
      </c>
      <c r="S784" s="13">
        <f t="shared" si="62"/>
        <v>41116.758125</v>
      </c>
      <c r="T784">
        <f t="shared" si="63"/>
        <v>2012</v>
      </c>
      <c r="U784" t="str">
        <f t="shared" si="64"/>
        <v>music</v>
      </c>
    </row>
    <row r="785" spans="1:21" ht="42.75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t="s">
        <v>8324</v>
      </c>
      <c r="R785" t="s">
        <v>8325</v>
      </c>
      <c r="S785" s="13">
        <f t="shared" si="62"/>
        <v>40987.773715277777</v>
      </c>
      <c r="T785">
        <f t="shared" si="63"/>
        <v>2012</v>
      </c>
      <c r="U785" t="str">
        <f t="shared" si="64"/>
        <v>music</v>
      </c>
    </row>
    <row r="786" spans="1:21" ht="42.75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t="s">
        <v>8324</v>
      </c>
      <c r="R786" t="s">
        <v>8325</v>
      </c>
      <c r="S786" s="13">
        <f t="shared" si="62"/>
        <v>41675.149525462963</v>
      </c>
      <c r="T786">
        <f t="shared" si="63"/>
        <v>2014</v>
      </c>
      <c r="U786" t="str">
        <f t="shared" si="64"/>
        <v>music</v>
      </c>
    </row>
    <row r="787" spans="1:21" ht="42.75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t="s">
        <v>8324</v>
      </c>
      <c r="R787" t="s">
        <v>8325</v>
      </c>
      <c r="S787" s="13">
        <f t="shared" si="62"/>
        <v>41303.593923611108</v>
      </c>
      <c r="T787">
        <f t="shared" si="63"/>
        <v>2013</v>
      </c>
      <c r="U787" t="str">
        <f t="shared" si="64"/>
        <v>music</v>
      </c>
    </row>
    <row r="788" spans="1:21" ht="42.75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t="s">
        <v>8324</v>
      </c>
      <c r="R788" t="s">
        <v>8325</v>
      </c>
      <c r="S788" s="13">
        <f t="shared" si="62"/>
        <v>40983.055949074071</v>
      </c>
      <c r="T788">
        <f t="shared" si="63"/>
        <v>2012</v>
      </c>
      <c r="U788" t="str">
        <f t="shared" si="64"/>
        <v>music</v>
      </c>
    </row>
    <row r="789" spans="1:21" ht="42.75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t="s">
        <v>8324</v>
      </c>
      <c r="R789" t="s">
        <v>8325</v>
      </c>
      <c r="S789" s="13">
        <f t="shared" si="62"/>
        <v>41549.627615740741</v>
      </c>
      <c r="T789">
        <f t="shared" si="63"/>
        <v>2013</v>
      </c>
      <c r="U789" t="str">
        <f t="shared" si="64"/>
        <v>music</v>
      </c>
    </row>
    <row r="790" spans="1:21" ht="42.75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t="s">
        <v>8324</v>
      </c>
      <c r="R790" t="s">
        <v>8325</v>
      </c>
      <c r="S790" s="13">
        <f t="shared" si="62"/>
        <v>41059.006805555553</v>
      </c>
      <c r="T790">
        <f t="shared" si="63"/>
        <v>2012</v>
      </c>
      <c r="U790" t="str">
        <f t="shared" si="64"/>
        <v>music</v>
      </c>
    </row>
    <row r="791" spans="1:21" ht="42.75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t="s">
        <v>8324</v>
      </c>
      <c r="R791" t="s">
        <v>8325</v>
      </c>
      <c r="S791" s="13">
        <f t="shared" si="62"/>
        <v>41277.186111111114</v>
      </c>
      <c r="T791">
        <f t="shared" si="63"/>
        <v>2013</v>
      </c>
      <c r="U791" t="str">
        <f t="shared" si="64"/>
        <v>music</v>
      </c>
    </row>
    <row r="792" spans="1:21" ht="42.75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t="s">
        <v>8324</v>
      </c>
      <c r="R792" t="s">
        <v>8325</v>
      </c>
      <c r="S792" s="13">
        <f t="shared" si="62"/>
        <v>41276.047905092593</v>
      </c>
      <c r="T792">
        <f t="shared" si="63"/>
        <v>2013</v>
      </c>
      <c r="U792" t="str">
        <f t="shared" si="64"/>
        <v>music</v>
      </c>
    </row>
    <row r="793" spans="1:21" ht="42.75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t="s">
        <v>8324</v>
      </c>
      <c r="R793" t="s">
        <v>8325</v>
      </c>
      <c r="S793" s="13">
        <f t="shared" si="62"/>
        <v>41557.780624999999</v>
      </c>
      <c r="T793">
        <f t="shared" si="63"/>
        <v>2013</v>
      </c>
      <c r="U793" t="str">
        <f t="shared" si="64"/>
        <v>music</v>
      </c>
    </row>
    <row r="794" spans="1:21" ht="28.5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t="s">
        <v>8324</v>
      </c>
      <c r="R794" t="s">
        <v>8325</v>
      </c>
      <c r="S794" s="13">
        <f t="shared" si="62"/>
        <v>41555.873645833337</v>
      </c>
      <c r="T794">
        <f t="shared" si="63"/>
        <v>2013</v>
      </c>
      <c r="U794" t="str">
        <f t="shared" si="64"/>
        <v>music</v>
      </c>
    </row>
    <row r="795" spans="1:21" ht="42.75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t="s">
        <v>8324</v>
      </c>
      <c r="R795" t="s">
        <v>8325</v>
      </c>
      <c r="S795" s="13">
        <f t="shared" si="62"/>
        <v>41442.741249999999</v>
      </c>
      <c r="T795">
        <f t="shared" si="63"/>
        <v>2013</v>
      </c>
      <c r="U795" t="str">
        <f t="shared" si="64"/>
        <v>music</v>
      </c>
    </row>
    <row r="796" spans="1:21" ht="42.75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t="s">
        <v>8324</v>
      </c>
      <c r="R796" t="s">
        <v>8325</v>
      </c>
      <c r="S796" s="13">
        <f t="shared" si="62"/>
        <v>40736.115011574075</v>
      </c>
      <c r="T796">
        <f t="shared" si="63"/>
        <v>2011</v>
      </c>
      <c r="U796" t="str">
        <f t="shared" si="64"/>
        <v>music</v>
      </c>
    </row>
    <row r="797" spans="1:21" ht="42.75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t="s">
        <v>8324</v>
      </c>
      <c r="R797" t="s">
        <v>8325</v>
      </c>
      <c r="S797" s="13">
        <f t="shared" si="62"/>
        <v>40963.613032407404</v>
      </c>
      <c r="T797">
        <f t="shared" si="63"/>
        <v>2012</v>
      </c>
      <c r="U797" t="str">
        <f t="shared" si="64"/>
        <v>music</v>
      </c>
    </row>
    <row r="798" spans="1:21" ht="57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t="s">
        <v>8324</v>
      </c>
      <c r="R798" t="s">
        <v>8325</v>
      </c>
      <c r="S798" s="13">
        <f t="shared" si="62"/>
        <v>41502.882928240739</v>
      </c>
      <c r="T798">
        <f t="shared" si="63"/>
        <v>2013</v>
      </c>
      <c r="U798" t="str">
        <f t="shared" si="64"/>
        <v>music</v>
      </c>
    </row>
    <row r="799" spans="1:21" ht="42.75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t="s">
        <v>8324</v>
      </c>
      <c r="R799" t="s">
        <v>8325</v>
      </c>
      <c r="S799" s="13">
        <f t="shared" si="62"/>
        <v>40996.994074074071</v>
      </c>
      <c r="T799">
        <f t="shared" si="63"/>
        <v>2012</v>
      </c>
      <c r="U799" t="str">
        <f t="shared" si="64"/>
        <v>music</v>
      </c>
    </row>
    <row r="800" spans="1:21" ht="42.75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t="s">
        <v>8324</v>
      </c>
      <c r="R800" t="s">
        <v>8325</v>
      </c>
      <c r="S800" s="13">
        <f t="shared" si="62"/>
        <v>41882.590127314819</v>
      </c>
      <c r="T800">
        <f t="shared" si="63"/>
        <v>2014</v>
      </c>
      <c r="U800" t="str">
        <f t="shared" si="64"/>
        <v>music</v>
      </c>
    </row>
    <row r="801" spans="1:21" ht="42.75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t="s">
        <v>8324</v>
      </c>
      <c r="R801" t="s">
        <v>8325</v>
      </c>
      <c r="S801" s="13">
        <f t="shared" si="62"/>
        <v>40996.667199074072</v>
      </c>
      <c r="T801">
        <f t="shared" si="63"/>
        <v>2012</v>
      </c>
      <c r="U801" t="str">
        <f t="shared" si="64"/>
        <v>music</v>
      </c>
    </row>
    <row r="802" spans="1:21" ht="42.75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t="s">
        <v>8324</v>
      </c>
      <c r="R802" t="s">
        <v>8325</v>
      </c>
      <c r="S802" s="13">
        <f t="shared" si="62"/>
        <v>41863.433495370373</v>
      </c>
      <c r="T802">
        <f t="shared" si="63"/>
        <v>2014</v>
      </c>
      <c r="U802" t="str">
        <f t="shared" si="64"/>
        <v>music</v>
      </c>
    </row>
    <row r="803" spans="1:21" ht="42.75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t="s">
        <v>8324</v>
      </c>
      <c r="R803" t="s">
        <v>8325</v>
      </c>
      <c r="S803" s="13">
        <f t="shared" si="62"/>
        <v>40695.795370370368</v>
      </c>
      <c r="T803">
        <f t="shared" si="63"/>
        <v>2011</v>
      </c>
      <c r="U803" t="str">
        <f t="shared" si="64"/>
        <v>music</v>
      </c>
    </row>
    <row r="804" spans="1:21" ht="42.75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t="s">
        <v>8324</v>
      </c>
      <c r="R804" t="s">
        <v>8325</v>
      </c>
      <c r="S804" s="13">
        <f t="shared" si="62"/>
        <v>41123.022268518522</v>
      </c>
      <c r="T804">
        <f t="shared" si="63"/>
        <v>2012</v>
      </c>
      <c r="U804" t="str">
        <f t="shared" si="64"/>
        <v>music</v>
      </c>
    </row>
    <row r="805" spans="1:21" ht="42.75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t="s">
        <v>8324</v>
      </c>
      <c r="R805" t="s">
        <v>8325</v>
      </c>
      <c r="S805" s="13">
        <f t="shared" si="62"/>
        <v>40665.949976851851</v>
      </c>
      <c r="T805">
        <f t="shared" si="63"/>
        <v>2011</v>
      </c>
      <c r="U805" t="str">
        <f t="shared" si="64"/>
        <v>music</v>
      </c>
    </row>
    <row r="806" spans="1:21" ht="42.75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t="s">
        <v>8324</v>
      </c>
      <c r="R806" t="s">
        <v>8325</v>
      </c>
      <c r="S806" s="13">
        <f t="shared" si="62"/>
        <v>40730.105625000004</v>
      </c>
      <c r="T806">
        <f t="shared" si="63"/>
        <v>2011</v>
      </c>
      <c r="U806" t="str">
        <f t="shared" si="64"/>
        <v>music</v>
      </c>
    </row>
    <row r="807" spans="1:21" ht="42.75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t="s">
        <v>8324</v>
      </c>
      <c r="R807" t="s">
        <v>8325</v>
      </c>
      <c r="S807" s="13">
        <f t="shared" si="62"/>
        <v>40690.823055555556</v>
      </c>
      <c r="T807">
        <f t="shared" si="63"/>
        <v>2011</v>
      </c>
      <c r="U807" t="str">
        <f t="shared" si="64"/>
        <v>music</v>
      </c>
    </row>
    <row r="808" spans="1:2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t="s">
        <v>8324</v>
      </c>
      <c r="R808" t="s">
        <v>8325</v>
      </c>
      <c r="S808" s="13">
        <f t="shared" si="62"/>
        <v>40763.691423611112</v>
      </c>
      <c r="T808">
        <f t="shared" si="63"/>
        <v>2011</v>
      </c>
      <c r="U808" t="str">
        <f t="shared" si="64"/>
        <v>music</v>
      </c>
    </row>
    <row r="809" spans="1:21" ht="28.5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t="s">
        <v>8324</v>
      </c>
      <c r="R809" t="s">
        <v>8325</v>
      </c>
      <c r="S809" s="13">
        <f t="shared" si="62"/>
        <v>42759.628599537042</v>
      </c>
      <c r="T809">
        <f t="shared" si="63"/>
        <v>2017</v>
      </c>
      <c r="U809" t="str">
        <f t="shared" si="64"/>
        <v>music</v>
      </c>
    </row>
    <row r="810" spans="1:21" ht="42.75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t="s">
        <v>8324</v>
      </c>
      <c r="R810" t="s">
        <v>8325</v>
      </c>
      <c r="S810" s="13">
        <f t="shared" si="62"/>
        <v>41962.100532407407</v>
      </c>
      <c r="T810">
        <f t="shared" si="63"/>
        <v>2014</v>
      </c>
      <c r="U810" t="str">
        <f t="shared" si="64"/>
        <v>music</v>
      </c>
    </row>
    <row r="811" spans="1:21" ht="28.5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t="s">
        <v>8324</v>
      </c>
      <c r="R811" t="s">
        <v>8325</v>
      </c>
      <c r="S811" s="13">
        <f t="shared" si="62"/>
        <v>41628.833680555559</v>
      </c>
      <c r="T811">
        <f t="shared" si="63"/>
        <v>2013</v>
      </c>
      <c r="U811" t="str">
        <f t="shared" si="64"/>
        <v>music</v>
      </c>
    </row>
    <row r="812" spans="1:21" ht="42.75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t="s">
        <v>8324</v>
      </c>
      <c r="R812" t="s">
        <v>8325</v>
      </c>
      <c r="S812" s="13">
        <f t="shared" si="62"/>
        <v>41123.056273148148</v>
      </c>
      <c r="T812">
        <f t="shared" si="63"/>
        <v>2012</v>
      </c>
      <c r="U812" t="str">
        <f t="shared" si="64"/>
        <v>music</v>
      </c>
    </row>
    <row r="813" spans="1:21" ht="28.5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t="s">
        <v>8324</v>
      </c>
      <c r="R813" t="s">
        <v>8325</v>
      </c>
      <c r="S813" s="13">
        <f t="shared" si="62"/>
        <v>41443.643541666665</v>
      </c>
      <c r="T813">
        <f t="shared" si="63"/>
        <v>2013</v>
      </c>
      <c r="U813" t="str">
        <f t="shared" si="64"/>
        <v>music</v>
      </c>
    </row>
    <row r="814" spans="1:21" ht="42.75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t="s">
        <v>8324</v>
      </c>
      <c r="R814" t="s">
        <v>8325</v>
      </c>
      <c r="S814" s="13">
        <f t="shared" si="62"/>
        <v>41282.017962962964</v>
      </c>
      <c r="T814">
        <f t="shared" si="63"/>
        <v>2013</v>
      </c>
      <c r="U814" t="str">
        <f t="shared" si="64"/>
        <v>music</v>
      </c>
    </row>
    <row r="815" spans="1:21" ht="28.5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t="s">
        <v>8324</v>
      </c>
      <c r="R815" t="s">
        <v>8325</v>
      </c>
      <c r="S815" s="13">
        <f t="shared" si="62"/>
        <v>41080.960243055553</v>
      </c>
      <c r="T815">
        <f t="shared" si="63"/>
        <v>2012</v>
      </c>
      <c r="U815" t="str">
        <f t="shared" si="64"/>
        <v>music</v>
      </c>
    </row>
    <row r="816" spans="1:21" ht="42.75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t="s">
        <v>8324</v>
      </c>
      <c r="R816" t="s">
        <v>8325</v>
      </c>
      <c r="S816" s="13">
        <f t="shared" si="62"/>
        <v>40679.743067129632</v>
      </c>
      <c r="T816">
        <f t="shared" si="63"/>
        <v>2011</v>
      </c>
      <c r="U816" t="str">
        <f t="shared" si="64"/>
        <v>music</v>
      </c>
    </row>
    <row r="817" spans="1:21" ht="28.5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t="s">
        <v>8324</v>
      </c>
      <c r="R817" t="s">
        <v>8325</v>
      </c>
      <c r="S817" s="13">
        <f t="shared" si="62"/>
        <v>41914.917858796296</v>
      </c>
      <c r="T817">
        <f t="shared" si="63"/>
        <v>2014</v>
      </c>
      <c r="U817" t="str">
        <f t="shared" si="64"/>
        <v>music</v>
      </c>
    </row>
    <row r="818" spans="1:21" ht="28.5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t="s">
        <v>8324</v>
      </c>
      <c r="R818" t="s">
        <v>8325</v>
      </c>
      <c r="S818" s="13">
        <f t="shared" si="62"/>
        <v>41341.870868055557</v>
      </c>
      <c r="T818">
        <f t="shared" si="63"/>
        <v>2013</v>
      </c>
      <c r="U818" t="str">
        <f t="shared" si="64"/>
        <v>music</v>
      </c>
    </row>
    <row r="819" spans="1:21" ht="42.75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t="s">
        <v>8324</v>
      </c>
      <c r="R819" t="s">
        <v>8325</v>
      </c>
      <c r="S819" s="13">
        <f t="shared" si="62"/>
        <v>40925.599664351852</v>
      </c>
      <c r="T819">
        <f t="shared" si="63"/>
        <v>2012</v>
      </c>
      <c r="U819" t="str">
        <f t="shared" si="64"/>
        <v>music</v>
      </c>
    </row>
    <row r="820" spans="1:21" ht="42.75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t="s">
        <v>8324</v>
      </c>
      <c r="R820" t="s">
        <v>8325</v>
      </c>
      <c r="S820" s="13">
        <f t="shared" si="62"/>
        <v>41120.882881944446</v>
      </c>
      <c r="T820">
        <f t="shared" si="63"/>
        <v>2012</v>
      </c>
      <c r="U820" t="str">
        <f t="shared" si="64"/>
        <v>music</v>
      </c>
    </row>
    <row r="821" spans="1:21" ht="28.5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t="s">
        <v>8324</v>
      </c>
      <c r="R821" t="s">
        <v>8325</v>
      </c>
      <c r="S821" s="13">
        <f t="shared" si="62"/>
        <v>41619.998310185183</v>
      </c>
      <c r="T821">
        <f t="shared" si="63"/>
        <v>2013</v>
      </c>
      <c r="U821" t="str">
        <f t="shared" si="64"/>
        <v>music</v>
      </c>
    </row>
    <row r="822" spans="1:21" ht="42.75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t="s">
        <v>8324</v>
      </c>
      <c r="R822" t="s">
        <v>8325</v>
      </c>
      <c r="S822" s="13">
        <f t="shared" si="62"/>
        <v>41768.841921296298</v>
      </c>
      <c r="T822">
        <f t="shared" si="63"/>
        <v>2014</v>
      </c>
      <c r="U822" t="str">
        <f t="shared" si="64"/>
        <v>music</v>
      </c>
    </row>
    <row r="823" spans="1:21" ht="42.75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t="s">
        <v>8324</v>
      </c>
      <c r="R823" t="s">
        <v>8325</v>
      </c>
      <c r="S823" s="13">
        <f t="shared" si="62"/>
        <v>42093.922048611115</v>
      </c>
      <c r="T823">
        <f t="shared" si="63"/>
        <v>2015</v>
      </c>
      <c r="U823" t="str">
        <f t="shared" si="64"/>
        <v>music</v>
      </c>
    </row>
    <row r="824" spans="1:21" ht="28.5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t="s">
        <v>8324</v>
      </c>
      <c r="R824" t="s">
        <v>8325</v>
      </c>
      <c r="S824" s="13">
        <f t="shared" si="62"/>
        <v>41157.947337962964</v>
      </c>
      <c r="T824">
        <f t="shared" si="63"/>
        <v>2012</v>
      </c>
      <c r="U824" t="str">
        <f t="shared" si="64"/>
        <v>music</v>
      </c>
    </row>
    <row r="825" spans="1:21" ht="42.75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t="s">
        <v>8324</v>
      </c>
      <c r="R825" t="s">
        <v>8325</v>
      </c>
      <c r="S825" s="13">
        <f t="shared" si="62"/>
        <v>42055.972824074073</v>
      </c>
      <c r="T825">
        <f t="shared" si="63"/>
        <v>2015</v>
      </c>
      <c r="U825" t="str">
        <f t="shared" si="64"/>
        <v>music</v>
      </c>
    </row>
    <row r="826" spans="1:21" ht="42.75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t="s">
        <v>8324</v>
      </c>
      <c r="R826" t="s">
        <v>8325</v>
      </c>
      <c r="S826" s="13">
        <f t="shared" si="62"/>
        <v>40250.242106481484</v>
      </c>
      <c r="T826">
        <f t="shared" si="63"/>
        <v>2010</v>
      </c>
      <c r="U826" t="str">
        <f t="shared" si="64"/>
        <v>music</v>
      </c>
    </row>
    <row r="827" spans="1:21" ht="28.5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t="s">
        <v>8324</v>
      </c>
      <c r="R827" t="s">
        <v>8325</v>
      </c>
      <c r="S827" s="13">
        <f t="shared" si="62"/>
        <v>41186.306527777779</v>
      </c>
      <c r="T827">
        <f t="shared" si="63"/>
        <v>2012</v>
      </c>
      <c r="U827" t="str">
        <f t="shared" si="64"/>
        <v>music</v>
      </c>
    </row>
    <row r="828" spans="1:21" ht="42.75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t="s">
        <v>8324</v>
      </c>
      <c r="R828" t="s">
        <v>8325</v>
      </c>
      <c r="S828" s="13">
        <f t="shared" si="62"/>
        <v>40973.038541666669</v>
      </c>
      <c r="T828">
        <f t="shared" si="63"/>
        <v>2012</v>
      </c>
      <c r="U828" t="str">
        <f t="shared" si="64"/>
        <v>music</v>
      </c>
    </row>
    <row r="829" spans="1:21" ht="42.75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t="s">
        <v>8324</v>
      </c>
      <c r="R829" t="s">
        <v>8325</v>
      </c>
      <c r="S829" s="13">
        <f t="shared" si="62"/>
        <v>40927.473460648151</v>
      </c>
      <c r="T829">
        <f t="shared" si="63"/>
        <v>2012</v>
      </c>
      <c r="U829" t="str">
        <f t="shared" si="64"/>
        <v>music</v>
      </c>
    </row>
    <row r="830" spans="1:21" ht="42.75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t="s">
        <v>8324</v>
      </c>
      <c r="R830" t="s">
        <v>8325</v>
      </c>
      <c r="S830" s="13">
        <f t="shared" si="62"/>
        <v>41073.050717592596</v>
      </c>
      <c r="T830">
        <f t="shared" si="63"/>
        <v>2012</v>
      </c>
      <c r="U830" t="str">
        <f t="shared" si="64"/>
        <v>music</v>
      </c>
    </row>
    <row r="831" spans="1:21" ht="42.75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t="s">
        <v>8324</v>
      </c>
      <c r="R831" t="s">
        <v>8325</v>
      </c>
      <c r="S831" s="13">
        <f t="shared" si="62"/>
        <v>42504.801388888889</v>
      </c>
      <c r="T831">
        <f t="shared" si="63"/>
        <v>2016</v>
      </c>
      <c r="U831" t="str">
        <f t="shared" si="64"/>
        <v>music</v>
      </c>
    </row>
    <row r="832" spans="1:21" ht="42.75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t="s">
        <v>8324</v>
      </c>
      <c r="R832" t="s">
        <v>8325</v>
      </c>
      <c r="S832" s="13">
        <f t="shared" si="62"/>
        <v>41325.525752314818</v>
      </c>
      <c r="T832">
        <f t="shared" si="63"/>
        <v>2013</v>
      </c>
      <c r="U832" t="str">
        <f t="shared" si="64"/>
        <v>music</v>
      </c>
    </row>
    <row r="833" spans="1:21" ht="28.5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t="s">
        <v>8324</v>
      </c>
      <c r="R833" t="s">
        <v>8325</v>
      </c>
      <c r="S833" s="13">
        <f t="shared" si="62"/>
        <v>40996.646921296298</v>
      </c>
      <c r="T833">
        <f t="shared" si="63"/>
        <v>2012</v>
      </c>
      <c r="U833" t="str">
        <f t="shared" si="64"/>
        <v>music</v>
      </c>
    </row>
    <row r="834" spans="1:21" ht="42.75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0">
        <f t="shared" si="61"/>
        <v>97.99</v>
      </c>
      <c r="Q834" t="s">
        <v>8324</v>
      </c>
      <c r="R834" t="s">
        <v>8325</v>
      </c>
      <c r="S834" s="13">
        <f t="shared" si="62"/>
        <v>40869.675173611111</v>
      </c>
      <c r="T834">
        <f t="shared" si="63"/>
        <v>2011</v>
      </c>
      <c r="U834" t="str">
        <f t="shared" si="64"/>
        <v>music</v>
      </c>
    </row>
    <row r="835" spans="1:2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0">
        <f t="shared" ref="P835:P898" si="66">ROUND(E835/L835,2)</f>
        <v>148.78</v>
      </c>
      <c r="Q835" t="s">
        <v>8324</v>
      </c>
      <c r="R835" t="s">
        <v>8325</v>
      </c>
      <c r="S835" s="13">
        <f t="shared" ref="S835:S898" si="67">(((J835/60)/60)/24)+DATE(1970,1,1)</f>
        <v>41718.878182870372</v>
      </c>
      <c r="T835">
        <f t="shared" ref="T835:T898" si="68">YEAR(S835)</f>
        <v>2014</v>
      </c>
      <c r="U835" t="str">
        <f t="shared" ref="U835:U898" si="69">LEFT(N835,SEARCH("/",N835)-1)</f>
        <v>music</v>
      </c>
    </row>
    <row r="836" spans="1:21" ht="42.75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t="s">
        <v>8324</v>
      </c>
      <c r="R836" t="s">
        <v>8325</v>
      </c>
      <c r="S836" s="13">
        <f t="shared" si="67"/>
        <v>41422.822824074072</v>
      </c>
      <c r="T836">
        <f t="shared" si="68"/>
        <v>2013</v>
      </c>
      <c r="U836" t="str">
        <f t="shared" si="69"/>
        <v>music</v>
      </c>
    </row>
    <row r="837" spans="1:21" ht="42.75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t="s">
        <v>8324</v>
      </c>
      <c r="R837" t="s">
        <v>8325</v>
      </c>
      <c r="S837" s="13">
        <f t="shared" si="67"/>
        <v>41005.45784722222</v>
      </c>
      <c r="T837">
        <f t="shared" si="68"/>
        <v>2012</v>
      </c>
      <c r="U837" t="str">
        <f t="shared" si="69"/>
        <v>music</v>
      </c>
    </row>
    <row r="838" spans="1:2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t="s">
        <v>8324</v>
      </c>
      <c r="R838" t="s">
        <v>8325</v>
      </c>
      <c r="S838" s="13">
        <f t="shared" si="67"/>
        <v>41524.056921296295</v>
      </c>
      <c r="T838">
        <f t="shared" si="68"/>
        <v>2013</v>
      </c>
      <c r="U838" t="str">
        <f t="shared" si="69"/>
        <v>music</v>
      </c>
    </row>
    <row r="839" spans="1:21" ht="28.5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t="s">
        <v>8324</v>
      </c>
      <c r="R839" t="s">
        <v>8325</v>
      </c>
      <c r="S839" s="13">
        <f t="shared" si="67"/>
        <v>41730.998402777775</v>
      </c>
      <c r="T839">
        <f t="shared" si="68"/>
        <v>2014</v>
      </c>
      <c r="U839" t="str">
        <f t="shared" si="69"/>
        <v>music</v>
      </c>
    </row>
    <row r="840" spans="1:21" ht="42.75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t="s">
        <v>8324</v>
      </c>
      <c r="R840" t="s">
        <v>8325</v>
      </c>
      <c r="S840" s="13">
        <f t="shared" si="67"/>
        <v>40895.897974537038</v>
      </c>
      <c r="T840">
        <f t="shared" si="68"/>
        <v>2011</v>
      </c>
      <c r="U840" t="str">
        <f t="shared" si="69"/>
        <v>music</v>
      </c>
    </row>
    <row r="841" spans="1:21" ht="42.75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t="s">
        <v>8324</v>
      </c>
      <c r="R841" t="s">
        <v>8325</v>
      </c>
      <c r="S841" s="13">
        <f t="shared" si="67"/>
        <v>41144.763379629629</v>
      </c>
      <c r="T841">
        <f t="shared" si="68"/>
        <v>2012</v>
      </c>
      <c r="U841" t="str">
        <f t="shared" si="69"/>
        <v>music</v>
      </c>
    </row>
    <row r="842" spans="1:21" ht="42.75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t="s">
        <v>8324</v>
      </c>
      <c r="R842" t="s">
        <v>8326</v>
      </c>
      <c r="S842" s="13">
        <f t="shared" si="67"/>
        <v>42607.226701388892</v>
      </c>
      <c r="T842">
        <f t="shared" si="68"/>
        <v>2016</v>
      </c>
      <c r="U842" t="str">
        <f t="shared" si="69"/>
        <v>music</v>
      </c>
    </row>
    <row r="843" spans="1:21" ht="42.75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t="s">
        <v>8324</v>
      </c>
      <c r="R843" t="s">
        <v>8326</v>
      </c>
      <c r="S843" s="13">
        <f t="shared" si="67"/>
        <v>41923.838692129626</v>
      </c>
      <c r="T843">
        <f t="shared" si="68"/>
        <v>2014</v>
      </c>
      <c r="U843" t="str">
        <f t="shared" si="69"/>
        <v>music</v>
      </c>
    </row>
    <row r="844" spans="1:21" ht="42.75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t="s">
        <v>8324</v>
      </c>
      <c r="R844" t="s">
        <v>8326</v>
      </c>
      <c r="S844" s="13">
        <f t="shared" si="67"/>
        <v>41526.592395833337</v>
      </c>
      <c r="T844">
        <f t="shared" si="68"/>
        <v>2013</v>
      </c>
      <c r="U844" t="str">
        <f t="shared" si="69"/>
        <v>music</v>
      </c>
    </row>
    <row r="845" spans="1:21" ht="42.75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t="s">
        <v>8324</v>
      </c>
      <c r="R845" t="s">
        <v>8326</v>
      </c>
      <c r="S845" s="13">
        <f t="shared" si="67"/>
        <v>42695.257870370369</v>
      </c>
      <c r="T845">
        <f t="shared" si="68"/>
        <v>2016</v>
      </c>
      <c r="U845" t="str">
        <f t="shared" si="69"/>
        <v>music</v>
      </c>
    </row>
    <row r="846" spans="1:21" ht="42.75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t="s">
        <v>8324</v>
      </c>
      <c r="R846" t="s">
        <v>8326</v>
      </c>
      <c r="S846" s="13">
        <f t="shared" si="67"/>
        <v>41905.684629629628</v>
      </c>
      <c r="T846">
        <f t="shared" si="68"/>
        <v>2014</v>
      </c>
      <c r="U846" t="str">
        <f t="shared" si="69"/>
        <v>music</v>
      </c>
    </row>
    <row r="847" spans="1:21" ht="42.75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t="s">
        <v>8324</v>
      </c>
      <c r="R847" t="s">
        <v>8326</v>
      </c>
      <c r="S847" s="13">
        <f t="shared" si="67"/>
        <v>42578.205972222218</v>
      </c>
      <c r="T847">
        <f t="shared" si="68"/>
        <v>2016</v>
      </c>
      <c r="U847" t="str">
        <f t="shared" si="69"/>
        <v>music</v>
      </c>
    </row>
    <row r="848" spans="1:21" ht="42.75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t="s">
        <v>8324</v>
      </c>
      <c r="R848" t="s">
        <v>8326</v>
      </c>
      <c r="S848" s="13">
        <f t="shared" si="67"/>
        <v>41694.391840277778</v>
      </c>
      <c r="T848">
        <f t="shared" si="68"/>
        <v>2014</v>
      </c>
      <c r="U848" t="str">
        <f t="shared" si="69"/>
        <v>music</v>
      </c>
    </row>
    <row r="849" spans="1:2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t="s">
        <v>8324</v>
      </c>
      <c r="R849" t="s">
        <v>8326</v>
      </c>
      <c r="S849" s="13">
        <f t="shared" si="67"/>
        <v>42165.79833333334</v>
      </c>
      <c r="T849">
        <f t="shared" si="68"/>
        <v>2015</v>
      </c>
      <c r="U849" t="str">
        <f t="shared" si="69"/>
        <v>music</v>
      </c>
    </row>
    <row r="850" spans="1:21" ht="42.75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t="s">
        <v>8324</v>
      </c>
      <c r="R850" t="s">
        <v>8326</v>
      </c>
      <c r="S850" s="13">
        <f t="shared" si="67"/>
        <v>42078.792048611111</v>
      </c>
      <c r="T850">
        <f t="shared" si="68"/>
        <v>2015</v>
      </c>
      <c r="U850" t="str">
        <f t="shared" si="69"/>
        <v>music</v>
      </c>
    </row>
    <row r="851" spans="1:21" ht="57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t="s">
        <v>8324</v>
      </c>
      <c r="R851" t="s">
        <v>8326</v>
      </c>
      <c r="S851" s="13">
        <f t="shared" si="67"/>
        <v>42051.148888888885</v>
      </c>
      <c r="T851">
        <f t="shared" si="68"/>
        <v>2015</v>
      </c>
      <c r="U851" t="str">
        <f t="shared" si="69"/>
        <v>music</v>
      </c>
    </row>
    <row r="852" spans="1:21" ht="42.75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t="s">
        <v>8324</v>
      </c>
      <c r="R852" t="s">
        <v>8326</v>
      </c>
      <c r="S852" s="13">
        <f t="shared" si="67"/>
        <v>42452.827743055561</v>
      </c>
      <c r="T852">
        <f t="shared" si="68"/>
        <v>2016</v>
      </c>
      <c r="U852" t="str">
        <f t="shared" si="69"/>
        <v>music</v>
      </c>
    </row>
    <row r="853" spans="1:21" ht="28.5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t="s">
        <v>8324</v>
      </c>
      <c r="R853" t="s">
        <v>8326</v>
      </c>
      <c r="S853" s="13">
        <f t="shared" si="67"/>
        <v>42522.880243055552</v>
      </c>
      <c r="T853">
        <f t="shared" si="68"/>
        <v>2016</v>
      </c>
      <c r="U853" t="str">
        <f t="shared" si="69"/>
        <v>music</v>
      </c>
    </row>
    <row r="854" spans="1:21" ht="28.5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t="s">
        <v>8324</v>
      </c>
      <c r="R854" t="s">
        <v>8326</v>
      </c>
      <c r="S854" s="13">
        <f t="shared" si="67"/>
        <v>42656.805497685185</v>
      </c>
      <c r="T854">
        <f t="shared" si="68"/>
        <v>2016</v>
      </c>
      <c r="U854" t="str">
        <f t="shared" si="69"/>
        <v>music</v>
      </c>
    </row>
    <row r="855" spans="1:21" ht="42.75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t="s">
        <v>8324</v>
      </c>
      <c r="R855" t="s">
        <v>8326</v>
      </c>
      <c r="S855" s="13">
        <f t="shared" si="67"/>
        <v>42021.832280092596</v>
      </c>
      <c r="T855">
        <f t="shared" si="68"/>
        <v>2015</v>
      </c>
      <c r="U855" t="str">
        <f t="shared" si="69"/>
        <v>music</v>
      </c>
    </row>
    <row r="856" spans="1:21" ht="42.75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t="s">
        <v>8324</v>
      </c>
      <c r="R856" t="s">
        <v>8326</v>
      </c>
      <c r="S856" s="13">
        <f t="shared" si="67"/>
        <v>42702.212337962963</v>
      </c>
      <c r="T856">
        <f t="shared" si="68"/>
        <v>2016</v>
      </c>
      <c r="U856" t="str">
        <f t="shared" si="69"/>
        <v>music</v>
      </c>
    </row>
    <row r="857" spans="1:21" ht="28.5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t="s">
        <v>8324</v>
      </c>
      <c r="R857" t="s">
        <v>8326</v>
      </c>
      <c r="S857" s="13">
        <f t="shared" si="67"/>
        <v>42545.125196759262</v>
      </c>
      <c r="T857">
        <f t="shared" si="68"/>
        <v>2016</v>
      </c>
      <c r="U857" t="str">
        <f t="shared" si="69"/>
        <v>music</v>
      </c>
    </row>
    <row r="858" spans="1:21" ht="42.75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t="s">
        <v>8324</v>
      </c>
      <c r="R858" t="s">
        <v>8326</v>
      </c>
      <c r="S858" s="13">
        <f t="shared" si="67"/>
        <v>42609.311990740738</v>
      </c>
      <c r="T858">
        <f t="shared" si="68"/>
        <v>2016</v>
      </c>
      <c r="U858" t="str">
        <f t="shared" si="69"/>
        <v>music</v>
      </c>
    </row>
    <row r="859" spans="1:21" ht="28.5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t="s">
        <v>8324</v>
      </c>
      <c r="R859" t="s">
        <v>8326</v>
      </c>
      <c r="S859" s="13">
        <f t="shared" si="67"/>
        <v>42291.581377314811</v>
      </c>
      <c r="T859">
        <f t="shared" si="68"/>
        <v>2015</v>
      </c>
      <c r="U859" t="str">
        <f t="shared" si="69"/>
        <v>music</v>
      </c>
    </row>
    <row r="860" spans="1:21" ht="42.75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t="s">
        <v>8324</v>
      </c>
      <c r="R860" t="s">
        <v>8326</v>
      </c>
      <c r="S860" s="13">
        <f t="shared" si="67"/>
        <v>42079.745578703703</v>
      </c>
      <c r="T860">
        <f t="shared" si="68"/>
        <v>2015</v>
      </c>
      <c r="U860" t="str">
        <f t="shared" si="69"/>
        <v>music</v>
      </c>
    </row>
    <row r="861" spans="1:21" ht="28.5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t="s">
        <v>8324</v>
      </c>
      <c r="R861" t="s">
        <v>8326</v>
      </c>
      <c r="S861" s="13">
        <f t="shared" si="67"/>
        <v>42128.820231481484</v>
      </c>
      <c r="T861">
        <f t="shared" si="68"/>
        <v>2015</v>
      </c>
      <c r="U861" t="str">
        <f t="shared" si="69"/>
        <v>music</v>
      </c>
    </row>
    <row r="862" spans="1:21" ht="42.75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t="s">
        <v>8324</v>
      </c>
      <c r="R862" t="s">
        <v>8327</v>
      </c>
      <c r="S862" s="13">
        <f t="shared" si="67"/>
        <v>41570.482789351852</v>
      </c>
      <c r="T862">
        <f t="shared" si="68"/>
        <v>2013</v>
      </c>
      <c r="U862" t="str">
        <f t="shared" si="69"/>
        <v>music</v>
      </c>
    </row>
    <row r="863" spans="1:21" ht="42.75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t="s">
        <v>8324</v>
      </c>
      <c r="R863" t="s">
        <v>8327</v>
      </c>
      <c r="S863" s="13">
        <f t="shared" si="67"/>
        <v>42599.965324074074</v>
      </c>
      <c r="T863">
        <f t="shared" si="68"/>
        <v>2016</v>
      </c>
      <c r="U863" t="str">
        <f t="shared" si="69"/>
        <v>music</v>
      </c>
    </row>
    <row r="864" spans="1:21" ht="42.75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t="s">
        <v>8324</v>
      </c>
      <c r="R864" t="s">
        <v>8327</v>
      </c>
      <c r="S864" s="13">
        <f t="shared" si="67"/>
        <v>41559.5549537037</v>
      </c>
      <c r="T864">
        <f t="shared" si="68"/>
        <v>2013</v>
      </c>
      <c r="U864" t="str">
        <f t="shared" si="69"/>
        <v>music</v>
      </c>
    </row>
    <row r="865" spans="1:21" ht="42.75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t="s">
        <v>8324</v>
      </c>
      <c r="R865" t="s">
        <v>8327</v>
      </c>
      <c r="S865" s="13">
        <f t="shared" si="67"/>
        <v>40921.117662037039</v>
      </c>
      <c r="T865">
        <f t="shared" si="68"/>
        <v>2012</v>
      </c>
      <c r="U865" t="str">
        <f t="shared" si="69"/>
        <v>music</v>
      </c>
    </row>
    <row r="866" spans="1:21" ht="42.75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t="s">
        <v>8324</v>
      </c>
      <c r="R866" t="s">
        <v>8327</v>
      </c>
      <c r="S866" s="13">
        <f t="shared" si="67"/>
        <v>41541.106921296298</v>
      </c>
      <c r="T866">
        <f t="shared" si="68"/>
        <v>2013</v>
      </c>
      <c r="U866" t="str">
        <f t="shared" si="69"/>
        <v>music</v>
      </c>
    </row>
    <row r="867" spans="1:21" ht="42.75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t="s">
        <v>8324</v>
      </c>
      <c r="R867" t="s">
        <v>8327</v>
      </c>
      <c r="S867" s="13">
        <f t="shared" si="67"/>
        <v>41230.77311342593</v>
      </c>
      <c r="T867">
        <f t="shared" si="68"/>
        <v>2012</v>
      </c>
      <c r="U867" t="str">
        <f t="shared" si="69"/>
        <v>music</v>
      </c>
    </row>
    <row r="868" spans="1:21" ht="42.75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t="s">
        <v>8324</v>
      </c>
      <c r="R868" t="s">
        <v>8327</v>
      </c>
      <c r="S868" s="13">
        <f t="shared" si="67"/>
        <v>42025.637939814813</v>
      </c>
      <c r="T868">
        <f t="shared" si="68"/>
        <v>2015</v>
      </c>
      <c r="U868" t="str">
        <f t="shared" si="69"/>
        <v>music</v>
      </c>
    </row>
    <row r="869" spans="1:21" ht="42.75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t="s">
        <v>8324</v>
      </c>
      <c r="R869" t="s">
        <v>8327</v>
      </c>
      <c r="S869" s="13">
        <f t="shared" si="67"/>
        <v>40088.105393518519</v>
      </c>
      <c r="T869">
        <f t="shared" si="68"/>
        <v>2009</v>
      </c>
      <c r="U869" t="str">
        <f t="shared" si="69"/>
        <v>music</v>
      </c>
    </row>
    <row r="870" spans="1:21" ht="57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t="s">
        <v>8324</v>
      </c>
      <c r="R870" t="s">
        <v>8327</v>
      </c>
      <c r="S870" s="13">
        <f t="shared" si="67"/>
        <v>41616.027754629627</v>
      </c>
      <c r="T870">
        <f t="shared" si="68"/>
        <v>2013</v>
      </c>
      <c r="U870" t="str">
        <f t="shared" si="69"/>
        <v>music</v>
      </c>
    </row>
    <row r="871" spans="1:21" ht="42.75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t="s">
        <v>8324</v>
      </c>
      <c r="R871" t="s">
        <v>8327</v>
      </c>
      <c r="S871" s="13">
        <f t="shared" si="67"/>
        <v>41342.845567129632</v>
      </c>
      <c r="T871">
        <f t="shared" si="68"/>
        <v>2013</v>
      </c>
      <c r="U871" t="str">
        <f t="shared" si="69"/>
        <v>music</v>
      </c>
    </row>
    <row r="872" spans="1:21" ht="42.75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t="s">
        <v>8324</v>
      </c>
      <c r="R872" t="s">
        <v>8327</v>
      </c>
      <c r="S872" s="13">
        <f t="shared" si="67"/>
        <v>41488.022256944445</v>
      </c>
      <c r="T872">
        <f t="shared" si="68"/>
        <v>2013</v>
      </c>
      <c r="U872" t="str">
        <f t="shared" si="69"/>
        <v>music</v>
      </c>
    </row>
    <row r="873" spans="1:21" ht="42.75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t="s">
        <v>8324</v>
      </c>
      <c r="R873" t="s">
        <v>8327</v>
      </c>
      <c r="S873" s="13">
        <f t="shared" si="67"/>
        <v>41577.561284722222</v>
      </c>
      <c r="T873">
        <f t="shared" si="68"/>
        <v>2013</v>
      </c>
      <c r="U873" t="str">
        <f t="shared" si="69"/>
        <v>music</v>
      </c>
    </row>
    <row r="874" spans="1:21" ht="42.75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t="s">
        <v>8324</v>
      </c>
      <c r="R874" t="s">
        <v>8327</v>
      </c>
      <c r="S874" s="13">
        <f t="shared" si="67"/>
        <v>40567.825543981482</v>
      </c>
      <c r="T874">
        <f t="shared" si="68"/>
        <v>2011</v>
      </c>
      <c r="U874" t="str">
        <f t="shared" si="69"/>
        <v>music</v>
      </c>
    </row>
    <row r="875" spans="1:21" ht="28.5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t="s">
        <v>8324</v>
      </c>
      <c r="R875" t="s">
        <v>8327</v>
      </c>
      <c r="S875" s="13">
        <f t="shared" si="67"/>
        <v>41184.167129629634</v>
      </c>
      <c r="T875">
        <f t="shared" si="68"/>
        <v>2012</v>
      </c>
      <c r="U875" t="str">
        <f t="shared" si="69"/>
        <v>music</v>
      </c>
    </row>
    <row r="876" spans="1:21" ht="42.75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t="s">
        <v>8324</v>
      </c>
      <c r="R876" t="s">
        <v>8327</v>
      </c>
      <c r="S876" s="13">
        <f t="shared" si="67"/>
        <v>41368.583726851852</v>
      </c>
      <c r="T876">
        <f t="shared" si="68"/>
        <v>2013</v>
      </c>
      <c r="U876" t="str">
        <f t="shared" si="69"/>
        <v>music</v>
      </c>
    </row>
    <row r="877" spans="1:21" ht="42.75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 t="e">
        <f t="shared" si="66"/>
        <v>#DIV/0!</v>
      </c>
      <c r="Q877" t="s">
        <v>8324</v>
      </c>
      <c r="R877" t="s">
        <v>8327</v>
      </c>
      <c r="S877" s="13">
        <f t="shared" si="67"/>
        <v>42248.723738425921</v>
      </c>
      <c r="T877">
        <f t="shared" si="68"/>
        <v>2015</v>
      </c>
      <c r="U877" t="str">
        <f t="shared" si="69"/>
        <v>music</v>
      </c>
    </row>
    <row r="878" spans="1:21" ht="28.5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t="s">
        <v>8324</v>
      </c>
      <c r="R878" t="s">
        <v>8327</v>
      </c>
      <c r="S878" s="13">
        <f t="shared" si="67"/>
        <v>41276.496840277774</v>
      </c>
      <c r="T878">
        <f t="shared" si="68"/>
        <v>2013</v>
      </c>
      <c r="U878" t="str">
        <f t="shared" si="69"/>
        <v>music</v>
      </c>
    </row>
    <row r="879" spans="1:21" ht="42.75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t="s">
        <v>8324</v>
      </c>
      <c r="R879" t="s">
        <v>8327</v>
      </c>
      <c r="S879" s="13">
        <f t="shared" si="67"/>
        <v>41597.788888888892</v>
      </c>
      <c r="T879">
        <f t="shared" si="68"/>
        <v>2013</v>
      </c>
      <c r="U879" t="str">
        <f t="shared" si="69"/>
        <v>music</v>
      </c>
    </row>
    <row r="880" spans="1:21" ht="42.75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t="s">
        <v>8324</v>
      </c>
      <c r="R880" t="s">
        <v>8327</v>
      </c>
      <c r="S880" s="13">
        <f t="shared" si="67"/>
        <v>40505.232916666668</v>
      </c>
      <c r="T880">
        <f t="shared" si="68"/>
        <v>2010</v>
      </c>
      <c r="U880" t="str">
        <f t="shared" si="69"/>
        <v>music</v>
      </c>
    </row>
    <row r="881" spans="1:21" ht="42.75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t="s">
        <v>8324</v>
      </c>
      <c r="R881" t="s">
        <v>8327</v>
      </c>
      <c r="S881" s="13">
        <f t="shared" si="67"/>
        <v>41037.829918981479</v>
      </c>
      <c r="T881">
        <f t="shared" si="68"/>
        <v>2012</v>
      </c>
      <c r="U881" t="str">
        <f t="shared" si="69"/>
        <v>music</v>
      </c>
    </row>
    <row r="882" spans="1:21" ht="42.75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t="s">
        <v>8324</v>
      </c>
      <c r="R882" t="s">
        <v>8328</v>
      </c>
      <c r="S882" s="13">
        <f t="shared" si="67"/>
        <v>41179.32104166667</v>
      </c>
      <c r="T882">
        <f t="shared" si="68"/>
        <v>2012</v>
      </c>
      <c r="U882" t="str">
        <f t="shared" si="69"/>
        <v>music</v>
      </c>
    </row>
    <row r="883" spans="1:21" ht="42.75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t="s">
        <v>8324</v>
      </c>
      <c r="R883" t="s">
        <v>8328</v>
      </c>
      <c r="S883" s="13">
        <f t="shared" si="67"/>
        <v>40877.25099537037</v>
      </c>
      <c r="T883">
        <f t="shared" si="68"/>
        <v>2011</v>
      </c>
      <c r="U883" t="str">
        <f t="shared" si="69"/>
        <v>music</v>
      </c>
    </row>
    <row r="884" spans="1:21" ht="42.75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t="s">
        <v>8324</v>
      </c>
      <c r="R884" t="s">
        <v>8328</v>
      </c>
      <c r="S884" s="13">
        <f t="shared" si="67"/>
        <v>40759.860532407409</v>
      </c>
      <c r="T884">
        <f t="shared" si="68"/>
        <v>2011</v>
      </c>
      <c r="U884" t="str">
        <f t="shared" si="69"/>
        <v>music</v>
      </c>
    </row>
    <row r="885" spans="1:21" ht="42.75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t="s">
        <v>8324</v>
      </c>
      <c r="R885" t="s">
        <v>8328</v>
      </c>
      <c r="S885" s="13">
        <f t="shared" si="67"/>
        <v>42371.935590277775</v>
      </c>
      <c r="T885">
        <f t="shared" si="68"/>
        <v>2016</v>
      </c>
      <c r="U885" t="str">
        <f t="shared" si="69"/>
        <v>music</v>
      </c>
    </row>
    <row r="886" spans="1:21" ht="42.75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t="s">
        <v>8324</v>
      </c>
      <c r="R886" t="s">
        <v>8328</v>
      </c>
      <c r="S886" s="13">
        <f t="shared" si="67"/>
        <v>40981.802615740737</v>
      </c>
      <c r="T886">
        <f t="shared" si="68"/>
        <v>2012</v>
      </c>
      <c r="U886" t="str">
        <f t="shared" si="69"/>
        <v>music</v>
      </c>
    </row>
    <row r="887" spans="1:21" ht="42.75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t="s">
        <v>8324</v>
      </c>
      <c r="R887" t="s">
        <v>8328</v>
      </c>
      <c r="S887" s="13">
        <f t="shared" si="67"/>
        <v>42713.941099537042</v>
      </c>
      <c r="T887">
        <f t="shared" si="68"/>
        <v>2016</v>
      </c>
      <c r="U887" t="str">
        <f t="shared" si="69"/>
        <v>music</v>
      </c>
    </row>
    <row r="888" spans="1:21" ht="42.75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t="s">
        <v>8324</v>
      </c>
      <c r="R888" t="s">
        <v>8328</v>
      </c>
      <c r="S888" s="13">
        <f t="shared" si="67"/>
        <v>42603.870520833334</v>
      </c>
      <c r="T888">
        <f t="shared" si="68"/>
        <v>2016</v>
      </c>
      <c r="U888" t="str">
        <f t="shared" si="69"/>
        <v>music</v>
      </c>
    </row>
    <row r="889" spans="1:21" ht="42.75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 t="e">
        <f t="shared" si="66"/>
        <v>#DIV/0!</v>
      </c>
      <c r="Q889" t="s">
        <v>8324</v>
      </c>
      <c r="R889" t="s">
        <v>8328</v>
      </c>
      <c r="S889" s="13">
        <f t="shared" si="67"/>
        <v>41026.958969907406</v>
      </c>
      <c r="T889">
        <f t="shared" si="68"/>
        <v>2012</v>
      </c>
      <c r="U889" t="str">
        <f t="shared" si="69"/>
        <v>music</v>
      </c>
    </row>
    <row r="890" spans="1:21" ht="42.75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t="s">
        <v>8324</v>
      </c>
      <c r="R890" t="s">
        <v>8328</v>
      </c>
      <c r="S890" s="13">
        <f t="shared" si="67"/>
        <v>40751.753298611111</v>
      </c>
      <c r="T890">
        <f t="shared" si="68"/>
        <v>2011</v>
      </c>
      <c r="U890" t="str">
        <f t="shared" si="69"/>
        <v>music</v>
      </c>
    </row>
    <row r="891" spans="1:21" ht="42.75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t="s">
        <v>8324</v>
      </c>
      <c r="R891" t="s">
        <v>8328</v>
      </c>
      <c r="S891" s="13">
        <f t="shared" si="67"/>
        <v>41887.784062500003</v>
      </c>
      <c r="T891">
        <f t="shared" si="68"/>
        <v>2014</v>
      </c>
      <c r="U891" t="str">
        <f t="shared" si="69"/>
        <v>music</v>
      </c>
    </row>
    <row r="892" spans="1:21" ht="42.75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t="s">
        <v>8324</v>
      </c>
      <c r="R892" t="s">
        <v>8328</v>
      </c>
      <c r="S892" s="13">
        <f t="shared" si="67"/>
        <v>41569.698831018519</v>
      </c>
      <c r="T892">
        <f t="shared" si="68"/>
        <v>2013</v>
      </c>
      <c r="U892" t="str">
        <f t="shared" si="69"/>
        <v>music</v>
      </c>
    </row>
    <row r="893" spans="1:21" ht="42.75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t="s">
        <v>8324</v>
      </c>
      <c r="R893" t="s">
        <v>8328</v>
      </c>
      <c r="S893" s="13">
        <f t="shared" si="67"/>
        <v>41842.031597222223</v>
      </c>
      <c r="T893">
        <f t="shared" si="68"/>
        <v>2014</v>
      </c>
      <c r="U893" t="str">
        <f t="shared" si="69"/>
        <v>music</v>
      </c>
    </row>
    <row r="894" spans="1:21" ht="42.75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t="s">
        <v>8324</v>
      </c>
      <c r="R894" t="s">
        <v>8328</v>
      </c>
      <c r="S894" s="13">
        <f t="shared" si="67"/>
        <v>40304.20003472222</v>
      </c>
      <c r="T894">
        <f t="shared" si="68"/>
        <v>2010</v>
      </c>
      <c r="U894" t="str">
        <f t="shared" si="69"/>
        <v>music</v>
      </c>
    </row>
    <row r="895" spans="1:21" ht="42.75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t="s">
        <v>8324</v>
      </c>
      <c r="R895" t="s">
        <v>8328</v>
      </c>
      <c r="S895" s="13">
        <f t="shared" si="67"/>
        <v>42065.897719907407</v>
      </c>
      <c r="T895">
        <f t="shared" si="68"/>
        <v>2015</v>
      </c>
      <c r="U895" t="str">
        <f t="shared" si="69"/>
        <v>music</v>
      </c>
    </row>
    <row r="896" spans="1:21" ht="42.75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t="s">
        <v>8324</v>
      </c>
      <c r="R896" t="s">
        <v>8328</v>
      </c>
      <c r="S896" s="13">
        <f t="shared" si="67"/>
        <v>42496.981597222228</v>
      </c>
      <c r="T896">
        <f t="shared" si="68"/>
        <v>2016</v>
      </c>
      <c r="U896" t="str">
        <f t="shared" si="69"/>
        <v>music</v>
      </c>
    </row>
    <row r="897" spans="1:21" ht="42.75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t="s">
        <v>8324</v>
      </c>
      <c r="R897" t="s">
        <v>8328</v>
      </c>
      <c r="S897" s="13">
        <f t="shared" si="67"/>
        <v>40431.127650462964</v>
      </c>
      <c r="T897">
        <f t="shared" si="68"/>
        <v>2010</v>
      </c>
      <c r="U897" t="str">
        <f t="shared" si="69"/>
        <v>music</v>
      </c>
    </row>
    <row r="898" spans="1:21" ht="42.75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0">
        <f t="shared" si="66"/>
        <v>44.44</v>
      </c>
      <c r="Q898" t="s">
        <v>8324</v>
      </c>
      <c r="R898" t="s">
        <v>8328</v>
      </c>
      <c r="S898" s="13">
        <f t="shared" si="67"/>
        <v>42218.872986111113</v>
      </c>
      <c r="T898">
        <f t="shared" si="68"/>
        <v>2015</v>
      </c>
      <c r="U898" t="str">
        <f t="shared" si="69"/>
        <v>music</v>
      </c>
    </row>
    <row r="899" spans="1:21" ht="42.75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43" si="70">ROUND(E899/D899*100,0)</f>
        <v>0</v>
      </c>
      <c r="P899" s="10" t="e">
        <f t="shared" ref="P899:P962" si="71">ROUND(E899/L899,2)</f>
        <v>#DIV/0!</v>
      </c>
      <c r="Q899" t="s">
        <v>8324</v>
      </c>
      <c r="R899" t="s">
        <v>8328</v>
      </c>
      <c r="S899" s="13">
        <f t="shared" ref="S899:S962" si="72">(((J899/60)/60)/24)+DATE(1970,1,1)</f>
        <v>41211.688750000001</v>
      </c>
      <c r="T899">
        <f t="shared" ref="T899:T962" si="73">YEAR(S899)</f>
        <v>2012</v>
      </c>
      <c r="U899" t="str">
        <f t="shared" ref="U899:U962" si="74">LEFT(N899,SEARCH("/",N899)-1)</f>
        <v>music</v>
      </c>
    </row>
    <row r="900" spans="1:21" ht="42.75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t="s">
        <v>8324</v>
      </c>
      <c r="R900" t="s">
        <v>8328</v>
      </c>
      <c r="S900" s="13">
        <f t="shared" si="72"/>
        <v>40878.758217592593</v>
      </c>
      <c r="T900">
        <f t="shared" si="73"/>
        <v>2011</v>
      </c>
      <c r="U900" t="str">
        <f t="shared" si="74"/>
        <v>music</v>
      </c>
    </row>
    <row r="901" spans="1:21" ht="42.75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t="s">
        <v>8324</v>
      </c>
      <c r="R901" t="s">
        <v>8328</v>
      </c>
      <c r="S901" s="13">
        <f t="shared" si="72"/>
        <v>40646.099097222221</v>
      </c>
      <c r="T901">
        <f t="shared" si="73"/>
        <v>2011</v>
      </c>
      <c r="U901" t="str">
        <f t="shared" si="74"/>
        <v>music</v>
      </c>
    </row>
    <row r="902" spans="1:21" ht="28.5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t="s">
        <v>8324</v>
      </c>
      <c r="R902" t="s">
        <v>8327</v>
      </c>
      <c r="S902" s="13">
        <f t="shared" si="72"/>
        <v>42429.84956018519</v>
      </c>
      <c r="T902">
        <f t="shared" si="73"/>
        <v>2016</v>
      </c>
      <c r="U902" t="str">
        <f t="shared" si="74"/>
        <v>music</v>
      </c>
    </row>
    <row r="903" spans="1:21" ht="57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 t="e">
        <f t="shared" si="71"/>
        <v>#DIV/0!</v>
      </c>
      <c r="Q903" t="s">
        <v>8324</v>
      </c>
      <c r="R903" t="s">
        <v>8327</v>
      </c>
      <c r="S903" s="13">
        <f t="shared" si="72"/>
        <v>40291.81150462963</v>
      </c>
      <c r="T903">
        <f t="shared" si="73"/>
        <v>2010</v>
      </c>
      <c r="U903" t="str">
        <f t="shared" si="74"/>
        <v>music</v>
      </c>
    </row>
    <row r="904" spans="1:21" ht="57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t="s">
        <v>8324</v>
      </c>
      <c r="R904" t="s">
        <v>8327</v>
      </c>
      <c r="S904" s="13">
        <f t="shared" si="72"/>
        <v>41829.965532407405</v>
      </c>
      <c r="T904">
        <f t="shared" si="73"/>
        <v>2014</v>
      </c>
      <c r="U904" t="str">
        <f t="shared" si="74"/>
        <v>music</v>
      </c>
    </row>
    <row r="905" spans="1:21" ht="42.75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t="s">
        <v>8324</v>
      </c>
      <c r="R905" t="s">
        <v>8327</v>
      </c>
      <c r="S905" s="13">
        <f t="shared" si="72"/>
        <v>41149.796064814815</v>
      </c>
      <c r="T905">
        <f t="shared" si="73"/>
        <v>2012</v>
      </c>
      <c r="U905" t="str">
        <f t="shared" si="74"/>
        <v>music</v>
      </c>
    </row>
    <row r="906" spans="1:21" ht="42.75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t="s">
        <v>8324</v>
      </c>
      <c r="R906" t="s">
        <v>8327</v>
      </c>
      <c r="S906" s="13">
        <f t="shared" si="72"/>
        <v>42342.080289351856</v>
      </c>
      <c r="T906">
        <f t="shared" si="73"/>
        <v>2015</v>
      </c>
      <c r="U906" t="str">
        <f t="shared" si="74"/>
        <v>music</v>
      </c>
    </row>
    <row r="907" spans="1:21" ht="42.75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t="s">
        <v>8324</v>
      </c>
      <c r="R907" t="s">
        <v>8327</v>
      </c>
      <c r="S907" s="13">
        <f t="shared" si="72"/>
        <v>40507.239884259259</v>
      </c>
      <c r="T907">
        <f t="shared" si="73"/>
        <v>2010</v>
      </c>
      <c r="U907" t="str">
        <f t="shared" si="74"/>
        <v>music</v>
      </c>
    </row>
    <row r="908" spans="1:21" ht="28.5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 t="e">
        <f t="shared" si="71"/>
        <v>#DIV/0!</v>
      </c>
      <c r="Q908" t="s">
        <v>8324</v>
      </c>
      <c r="R908" t="s">
        <v>8327</v>
      </c>
      <c r="S908" s="13">
        <f t="shared" si="72"/>
        <v>41681.189699074072</v>
      </c>
      <c r="T908">
        <f t="shared" si="73"/>
        <v>2014</v>
      </c>
      <c r="U908" t="str">
        <f t="shared" si="74"/>
        <v>music</v>
      </c>
    </row>
    <row r="909" spans="1:21" ht="28.5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 t="e">
        <f t="shared" si="71"/>
        <v>#DIV/0!</v>
      </c>
      <c r="Q909" t="s">
        <v>8324</v>
      </c>
      <c r="R909" t="s">
        <v>8327</v>
      </c>
      <c r="S909" s="13">
        <f t="shared" si="72"/>
        <v>40767.192395833335</v>
      </c>
      <c r="T909">
        <f t="shared" si="73"/>
        <v>2011</v>
      </c>
      <c r="U909" t="str">
        <f t="shared" si="74"/>
        <v>music</v>
      </c>
    </row>
    <row r="910" spans="1:21" ht="42.75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 t="e">
        <f t="shared" si="71"/>
        <v>#DIV/0!</v>
      </c>
      <c r="Q910" t="s">
        <v>8324</v>
      </c>
      <c r="R910" t="s">
        <v>8327</v>
      </c>
      <c r="S910" s="13">
        <f t="shared" si="72"/>
        <v>40340.801562499997</v>
      </c>
      <c r="T910">
        <f t="shared" si="73"/>
        <v>2010</v>
      </c>
      <c r="U910" t="str">
        <f t="shared" si="74"/>
        <v>music</v>
      </c>
    </row>
    <row r="911" spans="1:21" ht="57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t="s">
        <v>8324</v>
      </c>
      <c r="R911" t="s">
        <v>8327</v>
      </c>
      <c r="S911" s="13">
        <f t="shared" si="72"/>
        <v>41081.69027777778</v>
      </c>
      <c r="T911">
        <f t="shared" si="73"/>
        <v>2012</v>
      </c>
      <c r="U911" t="str">
        <f t="shared" si="74"/>
        <v>music</v>
      </c>
    </row>
    <row r="912" spans="1:21" ht="42.75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t="s">
        <v>8324</v>
      </c>
      <c r="R912" t="s">
        <v>8327</v>
      </c>
      <c r="S912" s="13">
        <f t="shared" si="72"/>
        <v>42737.545358796298</v>
      </c>
      <c r="T912">
        <f t="shared" si="73"/>
        <v>2017</v>
      </c>
      <c r="U912" t="str">
        <f t="shared" si="74"/>
        <v>music</v>
      </c>
    </row>
    <row r="913" spans="1:21" ht="42.75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 t="e">
        <f t="shared" si="71"/>
        <v>#DIV/0!</v>
      </c>
      <c r="Q913" t="s">
        <v>8324</v>
      </c>
      <c r="R913" t="s">
        <v>8327</v>
      </c>
      <c r="S913" s="13">
        <f t="shared" si="72"/>
        <v>41642.005150462966</v>
      </c>
      <c r="T913">
        <f t="shared" si="73"/>
        <v>2014</v>
      </c>
      <c r="U913" t="str">
        <f t="shared" si="74"/>
        <v>music</v>
      </c>
    </row>
    <row r="914" spans="1:21" ht="42.75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t="s">
        <v>8324</v>
      </c>
      <c r="R914" t="s">
        <v>8327</v>
      </c>
      <c r="S914" s="13">
        <f t="shared" si="72"/>
        <v>41194.109340277777</v>
      </c>
      <c r="T914">
        <f t="shared" si="73"/>
        <v>2012</v>
      </c>
      <c r="U914" t="str">
        <f t="shared" si="74"/>
        <v>music</v>
      </c>
    </row>
    <row r="915" spans="1:21" ht="42.75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t="s">
        <v>8324</v>
      </c>
      <c r="R915" t="s">
        <v>8327</v>
      </c>
      <c r="S915" s="13">
        <f t="shared" si="72"/>
        <v>41004.139108796298</v>
      </c>
      <c r="T915">
        <f t="shared" si="73"/>
        <v>2012</v>
      </c>
      <c r="U915" t="str">
        <f t="shared" si="74"/>
        <v>music</v>
      </c>
    </row>
    <row r="916" spans="1:21" ht="42.75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 t="e">
        <f t="shared" si="71"/>
        <v>#DIV/0!</v>
      </c>
      <c r="Q916" t="s">
        <v>8324</v>
      </c>
      <c r="R916" t="s">
        <v>8327</v>
      </c>
      <c r="S916" s="13">
        <f t="shared" si="72"/>
        <v>41116.763275462967</v>
      </c>
      <c r="T916">
        <f t="shared" si="73"/>
        <v>2012</v>
      </c>
      <c r="U916" t="str">
        <f t="shared" si="74"/>
        <v>music</v>
      </c>
    </row>
    <row r="917" spans="1:21" ht="42.75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t="s">
        <v>8324</v>
      </c>
      <c r="R917" t="s">
        <v>8327</v>
      </c>
      <c r="S917" s="13">
        <f t="shared" si="72"/>
        <v>40937.679560185185</v>
      </c>
      <c r="T917">
        <f t="shared" si="73"/>
        <v>2012</v>
      </c>
      <c r="U917" t="str">
        <f t="shared" si="74"/>
        <v>music</v>
      </c>
    </row>
    <row r="918" spans="1:21" ht="42.75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 t="e">
        <f t="shared" si="71"/>
        <v>#DIV/0!</v>
      </c>
      <c r="Q918" t="s">
        <v>8324</v>
      </c>
      <c r="R918" t="s">
        <v>8327</v>
      </c>
      <c r="S918" s="13">
        <f t="shared" si="72"/>
        <v>40434.853402777779</v>
      </c>
      <c r="T918">
        <f t="shared" si="73"/>
        <v>2010</v>
      </c>
      <c r="U918" t="str">
        <f t="shared" si="74"/>
        <v>music</v>
      </c>
    </row>
    <row r="919" spans="1:21" ht="42.75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t="s">
        <v>8324</v>
      </c>
      <c r="R919" t="s">
        <v>8327</v>
      </c>
      <c r="S919" s="13">
        <f t="shared" si="72"/>
        <v>41802.94363425926</v>
      </c>
      <c r="T919">
        <f t="shared" si="73"/>
        <v>2014</v>
      </c>
      <c r="U919" t="str">
        <f t="shared" si="74"/>
        <v>music</v>
      </c>
    </row>
    <row r="920" spans="1:21" ht="42.75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t="s">
        <v>8324</v>
      </c>
      <c r="R920" t="s">
        <v>8327</v>
      </c>
      <c r="S920" s="13">
        <f t="shared" si="72"/>
        <v>41944.916215277779</v>
      </c>
      <c r="T920">
        <f t="shared" si="73"/>
        <v>2014</v>
      </c>
      <c r="U920" t="str">
        <f t="shared" si="74"/>
        <v>music</v>
      </c>
    </row>
    <row r="921" spans="1:2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t="s">
        <v>8324</v>
      </c>
      <c r="R921" t="s">
        <v>8327</v>
      </c>
      <c r="S921" s="13">
        <f t="shared" si="72"/>
        <v>41227.641724537039</v>
      </c>
      <c r="T921">
        <f t="shared" si="73"/>
        <v>2012</v>
      </c>
      <c r="U921" t="str">
        <f t="shared" si="74"/>
        <v>music</v>
      </c>
    </row>
    <row r="922" spans="1:21" ht="42.75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 t="e">
        <f t="shared" si="71"/>
        <v>#DIV/0!</v>
      </c>
      <c r="Q922" t="s">
        <v>8324</v>
      </c>
      <c r="R922" t="s">
        <v>8327</v>
      </c>
      <c r="S922" s="13">
        <f t="shared" si="72"/>
        <v>41562.67155092593</v>
      </c>
      <c r="T922">
        <f t="shared" si="73"/>
        <v>2013</v>
      </c>
      <c r="U922" t="str">
        <f t="shared" si="74"/>
        <v>music</v>
      </c>
    </row>
    <row r="923" spans="1:21" ht="42.75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t="s">
        <v>8324</v>
      </c>
      <c r="R923" t="s">
        <v>8327</v>
      </c>
      <c r="S923" s="13">
        <f t="shared" si="72"/>
        <v>40847.171018518515</v>
      </c>
      <c r="T923">
        <f t="shared" si="73"/>
        <v>2011</v>
      </c>
      <c r="U923" t="str">
        <f t="shared" si="74"/>
        <v>music</v>
      </c>
    </row>
    <row r="924" spans="1:21" ht="42.75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t="s">
        <v>8324</v>
      </c>
      <c r="R924" t="s">
        <v>8327</v>
      </c>
      <c r="S924" s="13">
        <f t="shared" si="72"/>
        <v>41878.530011574076</v>
      </c>
      <c r="T924">
        <f t="shared" si="73"/>
        <v>2014</v>
      </c>
      <c r="U924" t="str">
        <f t="shared" si="74"/>
        <v>music</v>
      </c>
    </row>
    <row r="925" spans="1:21" ht="42.75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t="s">
        <v>8324</v>
      </c>
      <c r="R925" t="s">
        <v>8327</v>
      </c>
      <c r="S925" s="13">
        <f t="shared" si="72"/>
        <v>41934.959756944445</v>
      </c>
      <c r="T925">
        <f t="shared" si="73"/>
        <v>2014</v>
      </c>
      <c r="U925" t="str">
        <f t="shared" si="74"/>
        <v>music</v>
      </c>
    </row>
    <row r="926" spans="1:21" ht="42.75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t="s">
        <v>8324</v>
      </c>
      <c r="R926" t="s">
        <v>8327</v>
      </c>
      <c r="S926" s="13">
        <f t="shared" si="72"/>
        <v>41288.942928240744</v>
      </c>
      <c r="T926">
        <f t="shared" si="73"/>
        <v>2013</v>
      </c>
      <c r="U926" t="str">
        <f t="shared" si="74"/>
        <v>music</v>
      </c>
    </row>
    <row r="927" spans="1:21" ht="42.75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t="s">
        <v>8324</v>
      </c>
      <c r="R927" t="s">
        <v>8327</v>
      </c>
      <c r="S927" s="13">
        <f t="shared" si="72"/>
        <v>41575.880914351852</v>
      </c>
      <c r="T927">
        <f t="shared" si="73"/>
        <v>2013</v>
      </c>
      <c r="U927" t="str">
        <f t="shared" si="74"/>
        <v>music</v>
      </c>
    </row>
    <row r="928" spans="1:21" ht="42.75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 t="e">
        <f t="shared" si="71"/>
        <v>#DIV/0!</v>
      </c>
      <c r="Q928" t="s">
        <v>8324</v>
      </c>
      <c r="R928" t="s">
        <v>8327</v>
      </c>
      <c r="S928" s="13">
        <f t="shared" si="72"/>
        <v>40338.02002314815</v>
      </c>
      <c r="T928">
        <f t="shared" si="73"/>
        <v>2010</v>
      </c>
      <c r="U928" t="str">
        <f t="shared" si="74"/>
        <v>music</v>
      </c>
    </row>
    <row r="929" spans="1:21" ht="28.5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 t="e">
        <f t="shared" si="71"/>
        <v>#DIV/0!</v>
      </c>
      <c r="Q929" t="s">
        <v>8324</v>
      </c>
      <c r="R929" t="s">
        <v>8327</v>
      </c>
      <c r="S929" s="13">
        <f t="shared" si="72"/>
        <v>41013.822858796295</v>
      </c>
      <c r="T929">
        <f t="shared" si="73"/>
        <v>2012</v>
      </c>
      <c r="U929" t="str">
        <f t="shared" si="74"/>
        <v>music</v>
      </c>
    </row>
    <row r="930" spans="1:21" ht="42.75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t="s">
        <v>8324</v>
      </c>
      <c r="R930" t="s">
        <v>8327</v>
      </c>
      <c r="S930" s="13">
        <f t="shared" si="72"/>
        <v>41180.86241898148</v>
      </c>
      <c r="T930">
        <f t="shared" si="73"/>
        <v>2012</v>
      </c>
      <c r="U930" t="str">
        <f t="shared" si="74"/>
        <v>music</v>
      </c>
    </row>
    <row r="931" spans="1:21" ht="42.75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 t="e">
        <f t="shared" si="71"/>
        <v>#DIV/0!</v>
      </c>
      <c r="Q931" t="s">
        <v>8324</v>
      </c>
      <c r="R931" t="s">
        <v>8327</v>
      </c>
      <c r="S931" s="13">
        <f t="shared" si="72"/>
        <v>40978.238067129627</v>
      </c>
      <c r="T931">
        <f t="shared" si="73"/>
        <v>2012</v>
      </c>
      <c r="U931" t="str">
        <f t="shared" si="74"/>
        <v>music</v>
      </c>
    </row>
    <row r="932" spans="1:21" ht="42.75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t="s">
        <v>8324</v>
      </c>
      <c r="R932" t="s">
        <v>8327</v>
      </c>
      <c r="S932" s="13">
        <f t="shared" si="72"/>
        <v>40312.915578703702</v>
      </c>
      <c r="T932">
        <f t="shared" si="73"/>
        <v>2010</v>
      </c>
      <c r="U932" t="str">
        <f t="shared" si="74"/>
        <v>music</v>
      </c>
    </row>
    <row r="933" spans="1:21" ht="42.75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t="s">
        <v>8324</v>
      </c>
      <c r="R933" t="s">
        <v>8327</v>
      </c>
      <c r="S933" s="13">
        <f t="shared" si="72"/>
        <v>41680.359976851854</v>
      </c>
      <c r="T933">
        <f t="shared" si="73"/>
        <v>2014</v>
      </c>
      <c r="U933" t="str">
        <f t="shared" si="74"/>
        <v>music</v>
      </c>
    </row>
    <row r="934" spans="1:21" ht="28.5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t="s">
        <v>8324</v>
      </c>
      <c r="R934" t="s">
        <v>8327</v>
      </c>
      <c r="S934" s="13">
        <f t="shared" si="72"/>
        <v>41310.969270833331</v>
      </c>
      <c r="T934">
        <f t="shared" si="73"/>
        <v>2013</v>
      </c>
      <c r="U934" t="str">
        <f t="shared" si="74"/>
        <v>music</v>
      </c>
    </row>
    <row r="935" spans="1:21" ht="42.75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t="s">
        <v>8324</v>
      </c>
      <c r="R935" t="s">
        <v>8327</v>
      </c>
      <c r="S935" s="13">
        <f t="shared" si="72"/>
        <v>41711.169085648151</v>
      </c>
      <c r="T935">
        <f t="shared" si="73"/>
        <v>2014</v>
      </c>
      <c r="U935" t="str">
        <f t="shared" si="74"/>
        <v>music</v>
      </c>
    </row>
    <row r="936" spans="1:21" ht="42.75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t="s">
        <v>8324</v>
      </c>
      <c r="R936" t="s">
        <v>8327</v>
      </c>
      <c r="S936" s="13">
        <f t="shared" si="72"/>
        <v>41733.737083333333</v>
      </c>
      <c r="T936">
        <f t="shared" si="73"/>
        <v>2014</v>
      </c>
      <c r="U936" t="str">
        <f t="shared" si="74"/>
        <v>music</v>
      </c>
    </row>
    <row r="937" spans="1:21" ht="42.75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t="s">
        <v>8324</v>
      </c>
      <c r="R937" t="s">
        <v>8327</v>
      </c>
      <c r="S937" s="13">
        <f t="shared" si="72"/>
        <v>42368.333668981482</v>
      </c>
      <c r="T937">
        <f t="shared" si="73"/>
        <v>2015</v>
      </c>
      <c r="U937" t="str">
        <f t="shared" si="74"/>
        <v>music</v>
      </c>
    </row>
    <row r="938" spans="1:21" ht="42.75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 t="e">
        <f t="shared" si="71"/>
        <v>#DIV/0!</v>
      </c>
      <c r="Q938" t="s">
        <v>8324</v>
      </c>
      <c r="R938" t="s">
        <v>8327</v>
      </c>
      <c r="S938" s="13">
        <f t="shared" si="72"/>
        <v>40883.024178240739</v>
      </c>
      <c r="T938">
        <f t="shared" si="73"/>
        <v>2011</v>
      </c>
      <c r="U938" t="str">
        <f t="shared" si="74"/>
        <v>music</v>
      </c>
    </row>
    <row r="939" spans="1:21" ht="42.75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t="s">
        <v>8324</v>
      </c>
      <c r="R939" t="s">
        <v>8327</v>
      </c>
      <c r="S939" s="13">
        <f t="shared" si="72"/>
        <v>41551.798113425924</v>
      </c>
      <c r="T939">
        <f t="shared" si="73"/>
        <v>2013</v>
      </c>
      <c r="U939" t="str">
        <f t="shared" si="74"/>
        <v>music</v>
      </c>
    </row>
    <row r="940" spans="1:21" ht="42.75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t="s">
        <v>8324</v>
      </c>
      <c r="R940" t="s">
        <v>8327</v>
      </c>
      <c r="S940" s="13">
        <f t="shared" si="72"/>
        <v>41124.479722222226</v>
      </c>
      <c r="T940">
        <f t="shared" si="73"/>
        <v>2012</v>
      </c>
      <c r="U940" t="str">
        <f t="shared" si="74"/>
        <v>music</v>
      </c>
    </row>
    <row r="941" spans="1:21" ht="42.75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t="s">
        <v>8324</v>
      </c>
      <c r="R941" t="s">
        <v>8327</v>
      </c>
      <c r="S941" s="13">
        <f t="shared" si="72"/>
        <v>41416.763171296298</v>
      </c>
      <c r="T941">
        <f t="shared" si="73"/>
        <v>2013</v>
      </c>
      <c r="U941" t="str">
        <f t="shared" si="74"/>
        <v>music</v>
      </c>
    </row>
    <row r="942" spans="1:21" ht="42.75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t="s">
        <v>8318</v>
      </c>
      <c r="R942" t="s">
        <v>8320</v>
      </c>
      <c r="S942" s="13">
        <f t="shared" si="72"/>
        <v>42182.008402777778</v>
      </c>
      <c r="T942">
        <f t="shared" si="73"/>
        <v>2015</v>
      </c>
      <c r="U942" t="str">
        <f t="shared" si="74"/>
        <v>technology</v>
      </c>
    </row>
    <row r="943" spans="1:21" ht="42.75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t="s">
        <v>8318</v>
      </c>
      <c r="R943" t="s">
        <v>8320</v>
      </c>
      <c r="S943" s="13">
        <f t="shared" si="72"/>
        <v>42746.096585648149</v>
      </c>
      <c r="T943">
        <f t="shared" si="73"/>
        <v>2017</v>
      </c>
      <c r="U943" t="str">
        <f t="shared" si="74"/>
        <v>technology</v>
      </c>
    </row>
    <row r="944" spans="1:21" ht="42.75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 s="10">
        <f t="shared" si="71"/>
        <v>41.75</v>
      </c>
      <c r="Q944" t="s">
        <v>8318</v>
      </c>
      <c r="R944" t="s">
        <v>8320</v>
      </c>
      <c r="S944" s="13">
        <f t="shared" si="72"/>
        <v>42382.843287037031</v>
      </c>
      <c r="T944">
        <f t="shared" si="73"/>
        <v>2016</v>
      </c>
      <c r="U944" t="str">
        <f t="shared" si="74"/>
        <v>technology</v>
      </c>
    </row>
    <row r="945" spans="1:21" ht="28.5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 s="10">
        <f t="shared" si="71"/>
        <v>24.08</v>
      </c>
      <c r="Q945" t="s">
        <v>8318</v>
      </c>
      <c r="R945" t="s">
        <v>8320</v>
      </c>
      <c r="S945" s="13">
        <f t="shared" si="72"/>
        <v>42673.66788194445</v>
      </c>
      <c r="T945">
        <f t="shared" si="73"/>
        <v>2016</v>
      </c>
      <c r="U945" t="str">
        <f t="shared" si="74"/>
        <v>technology</v>
      </c>
    </row>
    <row r="946" spans="1:21" ht="42.75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 s="10">
        <f t="shared" si="71"/>
        <v>69.41</v>
      </c>
      <c r="Q946" t="s">
        <v>8318</v>
      </c>
      <c r="R946" t="s">
        <v>8320</v>
      </c>
      <c r="S946" s="13">
        <f t="shared" si="72"/>
        <v>42444.583912037036</v>
      </c>
      <c r="T946">
        <f t="shared" si="73"/>
        <v>2016</v>
      </c>
      <c r="U946" t="str">
        <f t="shared" si="74"/>
        <v>technology</v>
      </c>
    </row>
    <row r="947" spans="1:21" ht="42.75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 s="10">
        <f t="shared" si="71"/>
        <v>155.25</v>
      </c>
      <c r="Q947" t="s">
        <v>8318</v>
      </c>
      <c r="R947" t="s">
        <v>8320</v>
      </c>
      <c r="S947" s="13">
        <f t="shared" si="72"/>
        <v>42732.872986111113</v>
      </c>
      <c r="T947">
        <f t="shared" si="73"/>
        <v>2016</v>
      </c>
      <c r="U947" t="str">
        <f t="shared" si="74"/>
        <v>technology</v>
      </c>
    </row>
    <row r="948" spans="1:21" ht="28.5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 s="10">
        <f t="shared" si="71"/>
        <v>57.2</v>
      </c>
      <c r="Q948" t="s">
        <v>8318</v>
      </c>
      <c r="R948" t="s">
        <v>8320</v>
      </c>
      <c r="S948" s="13">
        <f t="shared" si="72"/>
        <v>42592.750555555554</v>
      </c>
      <c r="T948">
        <f t="shared" si="73"/>
        <v>2016</v>
      </c>
      <c r="U948" t="str">
        <f t="shared" si="74"/>
        <v>technology</v>
      </c>
    </row>
    <row r="949" spans="1:21" ht="42.75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 s="10" t="e">
        <f t="shared" si="71"/>
        <v>#DIV/0!</v>
      </c>
      <c r="Q949" t="s">
        <v>8318</v>
      </c>
      <c r="R949" t="s">
        <v>8320</v>
      </c>
      <c r="S949" s="13">
        <f t="shared" si="72"/>
        <v>42491.781319444446</v>
      </c>
      <c r="T949">
        <f t="shared" si="73"/>
        <v>2016</v>
      </c>
      <c r="U949" t="str">
        <f t="shared" si="74"/>
        <v>technology</v>
      </c>
    </row>
    <row r="950" spans="1:21" ht="42.75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 s="10">
        <f t="shared" si="71"/>
        <v>60</v>
      </c>
      <c r="Q950" t="s">
        <v>8318</v>
      </c>
      <c r="R950" t="s">
        <v>8320</v>
      </c>
      <c r="S950" s="13">
        <f t="shared" si="72"/>
        <v>42411.828287037039</v>
      </c>
      <c r="T950">
        <f t="shared" si="73"/>
        <v>2016</v>
      </c>
      <c r="U950" t="str">
        <f t="shared" si="74"/>
        <v>technology</v>
      </c>
    </row>
    <row r="951" spans="1:21" ht="42.75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 s="10">
        <f t="shared" si="71"/>
        <v>39</v>
      </c>
      <c r="Q951" t="s">
        <v>8318</v>
      </c>
      <c r="R951" t="s">
        <v>8320</v>
      </c>
      <c r="S951" s="13">
        <f t="shared" si="72"/>
        <v>42361.043703703705</v>
      </c>
      <c r="T951">
        <f t="shared" si="73"/>
        <v>2015</v>
      </c>
      <c r="U951" t="str">
        <f t="shared" si="74"/>
        <v>technology</v>
      </c>
    </row>
    <row r="952" spans="1:21" ht="42.75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 s="10">
        <f t="shared" si="71"/>
        <v>58.42</v>
      </c>
      <c r="Q952" t="s">
        <v>8318</v>
      </c>
      <c r="R952" t="s">
        <v>8320</v>
      </c>
      <c r="S952" s="13">
        <f t="shared" si="72"/>
        <v>42356.750706018516</v>
      </c>
      <c r="T952">
        <f t="shared" si="73"/>
        <v>2015</v>
      </c>
      <c r="U952" t="str">
        <f t="shared" si="74"/>
        <v>technology</v>
      </c>
    </row>
    <row r="953" spans="1:2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 s="10">
        <f t="shared" si="71"/>
        <v>158.63999999999999</v>
      </c>
      <c r="Q953" t="s">
        <v>8318</v>
      </c>
      <c r="R953" t="s">
        <v>8320</v>
      </c>
      <c r="S953" s="13">
        <f t="shared" si="72"/>
        <v>42480.653611111105</v>
      </c>
      <c r="T953">
        <f t="shared" si="73"/>
        <v>2016</v>
      </c>
      <c r="U953" t="str">
        <f t="shared" si="74"/>
        <v>technology</v>
      </c>
    </row>
    <row r="954" spans="1:21" ht="28.5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 s="10">
        <f t="shared" si="71"/>
        <v>99.86</v>
      </c>
      <c r="Q954" t="s">
        <v>8318</v>
      </c>
      <c r="R954" t="s">
        <v>8320</v>
      </c>
      <c r="S954" s="13">
        <f t="shared" si="72"/>
        <v>42662.613564814819</v>
      </c>
      <c r="T954">
        <f t="shared" si="73"/>
        <v>2016</v>
      </c>
      <c r="U954" t="str">
        <f t="shared" si="74"/>
        <v>technology</v>
      </c>
    </row>
    <row r="955" spans="1:21" ht="42.75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 s="10">
        <f t="shared" si="71"/>
        <v>25.2</v>
      </c>
      <c r="Q955" t="s">
        <v>8318</v>
      </c>
      <c r="R955" t="s">
        <v>8320</v>
      </c>
      <c r="S955" s="13">
        <f t="shared" si="72"/>
        <v>41999.164340277777</v>
      </c>
      <c r="T955">
        <f t="shared" si="73"/>
        <v>2014</v>
      </c>
      <c r="U955" t="str">
        <f t="shared" si="74"/>
        <v>technology</v>
      </c>
    </row>
    <row r="956" spans="1:21" ht="42.75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 s="10">
        <f t="shared" si="71"/>
        <v>89.19</v>
      </c>
      <c r="Q956" t="s">
        <v>8318</v>
      </c>
      <c r="R956" t="s">
        <v>8320</v>
      </c>
      <c r="S956" s="13">
        <f t="shared" si="72"/>
        <v>42194.833784722221</v>
      </c>
      <c r="T956">
        <f t="shared" si="73"/>
        <v>2015</v>
      </c>
      <c r="U956" t="str">
        <f t="shared" si="74"/>
        <v>technology</v>
      </c>
    </row>
    <row r="957" spans="1:21" ht="42.75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 s="10">
        <f t="shared" si="71"/>
        <v>182.62</v>
      </c>
      <c r="Q957" t="s">
        <v>8318</v>
      </c>
      <c r="R957" t="s">
        <v>8320</v>
      </c>
      <c r="S957" s="13">
        <f t="shared" si="72"/>
        <v>42586.295138888891</v>
      </c>
      <c r="T957">
        <f t="shared" si="73"/>
        <v>2016</v>
      </c>
      <c r="U957" t="str">
        <f t="shared" si="74"/>
        <v>technology</v>
      </c>
    </row>
    <row r="958" spans="1:21" ht="57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 s="10">
        <f t="shared" si="71"/>
        <v>50.65</v>
      </c>
      <c r="Q958" t="s">
        <v>8318</v>
      </c>
      <c r="R958" t="s">
        <v>8320</v>
      </c>
      <c r="S958" s="13">
        <f t="shared" si="72"/>
        <v>42060.913877314815</v>
      </c>
      <c r="T958">
        <f t="shared" si="73"/>
        <v>2015</v>
      </c>
      <c r="U958" t="str">
        <f t="shared" si="74"/>
        <v>technology</v>
      </c>
    </row>
    <row r="959" spans="1:21" ht="28.5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 s="10">
        <f t="shared" si="71"/>
        <v>33.29</v>
      </c>
      <c r="Q959" t="s">
        <v>8318</v>
      </c>
      <c r="R959" t="s">
        <v>8320</v>
      </c>
      <c r="S959" s="13">
        <f t="shared" si="72"/>
        <v>42660.552465277782</v>
      </c>
      <c r="T959">
        <f t="shared" si="73"/>
        <v>2016</v>
      </c>
      <c r="U959" t="str">
        <f t="shared" si="74"/>
        <v>technology</v>
      </c>
    </row>
    <row r="960" spans="1:21" ht="42.75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 s="10">
        <f t="shared" si="71"/>
        <v>51.82</v>
      </c>
      <c r="Q960" t="s">
        <v>8318</v>
      </c>
      <c r="R960" t="s">
        <v>8320</v>
      </c>
      <c r="S960" s="13">
        <f t="shared" si="72"/>
        <v>42082.802812499998</v>
      </c>
      <c r="T960">
        <f t="shared" si="73"/>
        <v>2015</v>
      </c>
      <c r="U960" t="str">
        <f t="shared" si="74"/>
        <v>technology</v>
      </c>
    </row>
    <row r="961" spans="1:21" ht="42.75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 s="10">
        <f t="shared" si="71"/>
        <v>113.63</v>
      </c>
      <c r="Q961" t="s">
        <v>8318</v>
      </c>
      <c r="R961" t="s">
        <v>8320</v>
      </c>
      <c r="S961" s="13">
        <f t="shared" si="72"/>
        <v>41993.174363425926</v>
      </c>
      <c r="T961">
        <f t="shared" si="73"/>
        <v>2014</v>
      </c>
      <c r="U961" t="str">
        <f t="shared" si="74"/>
        <v>technology</v>
      </c>
    </row>
    <row r="962" spans="1:21" ht="42.75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 s="10">
        <f t="shared" si="71"/>
        <v>136.46</v>
      </c>
      <c r="Q962" t="s">
        <v>8318</v>
      </c>
      <c r="R962" t="s">
        <v>8320</v>
      </c>
      <c r="S962" s="13">
        <f t="shared" si="72"/>
        <v>42766.626793981486</v>
      </c>
      <c r="T962">
        <f t="shared" si="73"/>
        <v>2017</v>
      </c>
      <c r="U962" t="str">
        <f t="shared" si="74"/>
        <v>technology</v>
      </c>
    </row>
    <row r="963" spans="1:21" ht="42.75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 s="10">
        <f t="shared" ref="P963:P1026" si="75">ROUND(E963/L963,2)</f>
        <v>364.35</v>
      </c>
      <c r="Q963" t="s">
        <v>8318</v>
      </c>
      <c r="R963" t="s">
        <v>8320</v>
      </c>
      <c r="S963" s="13">
        <f t="shared" ref="S963:S1026" si="76">(((J963/60)/60)/24)+DATE(1970,1,1)</f>
        <v>42740.693692129629</v>
      </c>
      <c r="T963">
        <f t="shared" ref="T963:T1026" si="77">YEAR(S963)</f>
        <v>2017</v>
      </c>
      <c r="U963" t="str">
        <f t="shared" ref="U963:U1026" si="78">LEFT(N963,SEARCH("/",N963)-1)</f>
        <v>technology</v>
      </c>
    </row>
    <row r="964" spans="1:21" ht="42.75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 s="10">
        <f t="shared" si="75"/>
        <v>19.239999999999998</v>
      </c>
      <c r="Q964" t="s">
        <v>8318</v>
      </c>
      <c r="R964" t="s">
        <v>8320</v>
      </c>
      <c r="S964" s="13">
        <f t="shared" si="76"/>
        <v>42373.712418981479</v>
      </c>
      <c r="T964">
        <f t="shared" si="77"/>
        <v>2016</v>
      </c>
      <c r="U964" t="str">
        <f t="shared" si="78"/>
        <v>technology</v>
      </c>
    </row>
    <row r="965" spans="1:21" ht="28.5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 s="10">
        <f t="shared" si="75"/>
        <v>41.89</v>
      </c>
      <c r="Q965" t="s">
        <v>8318</v>
      </c>
      <c r="R965" t="s">
        <v>8320</v>
      </c>
      <c r="S965" s="13">
        <f t="shared" si="76"/>
        <v>42625.635636574079</v>
      </c>
      <c r="T965">
        <f t="shared" si="77"/>
        <v>2016</v>
      </c>
      <c r="U965" t="str">
        <f t="shared" si="78"/>
        <v>technology</v>
      </c>
    </row>
    <row r="966" spans="1:21" ht="42.75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 s="10">
        <f t="shared" si="75"/>
        <v>30.31</v>
      </c>
      <c r="Q966" t="s">
        <v>8318</v>
      </c>
      <c r="R966" t="s">
        <v>8320</v>
      </c>
      <c r="S966" s="13">
        <f t="shared" si="76"/>
        <v>42208.628692129627</v>
      </c>
      <c r="T966">
        <f t="shared" si="77"/>
        <v>2015</v>
      </c>
      <c r="U966" t="str">
        <f t="shared" si="78"/>
        <v>technology</v>
      </c>
    </row>
    <row r="967" spans="1:21" ht="42.75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 s="10">
        <f t="shared" si="75"/>
        <v>49.67</v>
      </c>
      <c r="Q967" t="s">
        <v>8318</v>
      </c>
      <c r="R967" t="s">
        <v>8320</v>
      </c>
      <c r="S967" s="13">
        <f t="shared" si="76"/>
        <v>42637.016736111109</v>
      </c>
      <c r="T967">
        <f t="shared" si="77"/>
        <v>2016</v>
      </c>
      <c r="U967" t="str">
        <f t="shared" si="78"/>
        <v>technology</v>
      </c>
    </row>
    <row r="968" spans="1:21" ht="42.75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 s="10">
        <f t="shared" si="75"/>
        <v>59.2</v>
      </c>
      <c r="Q968" t="s">
        <v>8318</v>
      </c>
      <c r="R968" t="s">
        <v>8320</v>
      </c>
      <c r="S968" s="13">
        <f t="shared" si="76"/>
        <v>42619.635787037041</v>
      </c>
      <c r="T968">
        <f t="shared" si="77"/>
        <v>2016</v>
      </c>
      <c r="U968" t="str">
        <f t="shared" si="78"/>
        <v>technology</v>
      </c>
    </row>
    <row r="969" spans="1:21" ht="42.75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 s="10">
        <f t="shared" si="75"/>
        <v>43.98</v>
      </c>
      <c r="Q969" t="s">
        <v>8318</v>
      </c>
      <c r="R969" t="s">
        <v>8320</v>
      </c>
      <c r="S969" s="13">
        <f t="shared" si="76"/>
        <v>42422.254328703704</v>
      </c>
      <c r="T969">
        <f t="shared" si="77"/>
        <v>2016</v>
      </c>
      <c r="U969" t="str">
        <f t="shared" si="78"/>
        <v>technology</v>
      </c>
    </row>
    <row r="970" spans="1:21" ht="42.75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 s="10">
        <f t="shared" si="75"/>
        <v>26.5</v>
      </c>
      <c r="Q970" t="s">
        <v>8318</v>
      </c>
      <c r="R970" t="s">
        <v>8320</v>
      </c>
      <c r="S970" s="13">
        <f t="shared" si="76"/>
        <v>41836.847615740742</v>
      </c>
      <c r="T970">
        <f t="shared" si="77"/>
        <v>2014</v>
      </c>
      <c r="U970" t="str">
        <f t="shared" si="78"/>
        <v>technology</v>
      </c>
    </row>
    <row r="971" spans="1:21" ht="28.5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 s="10">
        <f t="shared" si="75"/>
        <v>1272.73</v>
      </c>
      <c r="Q971" t="s">
        <v>8318</v>
      </c>
      <c r="R971" t="s">
        <v>8320</v>
      </c>
      <c r="S971" s="13">
        <f t="shared" si="76"/>
        <v>42742.30332175926</v>
      </c>
      <c r="T971">
        <f t="shared" si="77"/>
        <v>2017</v>
      </c>
      <c r="U971" t="str">
        <f t="shared" si="78"/>
        <v>technology</v>
      </c>
    </row>
    <row r="972" spans="1:21" ht="42.75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 s="10">
        <f t="shared" si="75"/>
        <v>164</v>
      </c>
      <c r="Q972" t="s">
        <v>8318</v>
      </c>
      <c r="R972" t="s">
        <v>8320</v>
      </c>
      <c r="S972" s="13">
        <f t="shared" si="76"/>
        <v>42721.220520833333</v>
      </c>
      <c r="T972">
        <f t="shared" si="77"/>
        <v>2016</v>
      </c>
      <c r="U972" t="str">
        <f t="shared" si="78"/>
        <v>technology</v>
      </c>
    </row>
    <row r="973" spans="1:21" ht="42.75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 s="10">
        <f t="shared" si="75"/>
        <v>45.2</v>
      </c>
      <c r="Q973" t="s">
        <v>8318</v>
      </c>
      <c r="R973" t="s">
        <v>8320</v>
      </c>
      <c r="S973" s="13">
        <f t="shared" si="76"/>
        <v>42111.709027777775</v>
      </c>
      <c r="T973">
        <f t="shared" si="77"/>
        <v>2015</v>
      </c>
      <c r="U973" t="str">
        <f t="shared" si="78"/>
        <v>technology</v>
      </c>
    </row>
    <row r="974" spans="1:21" ht="42.75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 s="10">
        <f t="shared" si="75"/>
        <v>153.88999999999999</v>
      </c>
      <c r="Q974" t="s">
        <v>8318</v>
      </c>
      <c r="R974" t="s">
        <v>8320</v>
      </c>
      <c r="S974" s="13">
        <f t="shared" si="76"/>
        <v>41856.865717592591</v>
      </c>
      <c r="T974">
        <f t="shared" si="77"/>
        <v>2014</v>
      </c>
      <c r="U974" t="str">
        <f t="shared" si="78"/>
        <v>technology</v>
      </c>
    </row>
    <row r="975" spans="1:21" ht="42.75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 s="10">
        <f t="shared" si="75"/>
        <v>51.38</v>
      </c>
      <c r="Q975" t="s">
        <v>8318</v>
      </c>
      <c r="R975" t="s">
        <v>8320</v>
      </c>
      <c r="S975" s="13">
        <f t="shared" si="76"/>
        <v>42257.014965277776</v>
      </c>
      <c r="T975">
        <f t="shared" si="77"/>
        <v>2015</v>
      </c>
      <c r="U975" t="str">
        <f t="shared" si="78"/>
        <v>technology</v>
      </c>
    </row>
    <row r="976" spans="1:21" ht="42.75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 s="10">
        <f t="shared" si="75"/>
        <v>93.33</v>
      </c>
      <c r="Q976" t="s">
        <v>8318</v>
      </c>
      <c r="R976" t="s">
        <v>8320</v>
      </c>
      <c r="S976" s="13">
        <f t="shared" si="76"/>
        <v>42424.749490740738</v>
      </c>
      <c r="T976">
        <f t="shared" si="77"/>
        <v>2016</v>
      </c>
      <c r="U976" t="str">
        <f t="shared" si="78"/>
        <v>technology</v>
      </c>
    </row>
    <row r="977" spans="1:21" ht="42.75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 s="10">
        <f t="shared" si="75"/>
        <v>108.63</v>
      </c>
      <c r="Q977" t="s">
        <v>8318</v>
      </c>
      <c r="R977" t="s">
        <v>8320</v>
      </c>
      <c r="S977" s="13">
        <f t="shared" si="76"/>
        <v>42489.696585648147</v>
      </c>
      <c r="T977">
        <f t="shared" si="77"/>
        <v>2016</v>
      </c>
      <c r="U977" t="str">
        <f t="shared" si="78"/>
        <v>technology</v>
      </c>
    </row>
    <row r="978" spans="1:21" ht="42.75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 s="10">
        <f t="shared" si="75"/>
        <v>160.5</v>
      </c>
      <c r="Q978" t="s">
        <v>8318</v>
      </c>
      <c r="R978" t="s">
        <v>8320</v>
      </c>
      <c r="S978" s="13">
        <f t="shared" si="76"/>
        <v>42185.058993055558</v>
      </c>
      <c r="T978">
        <f t="shared" si="77"/>
        <v>2015</v>
      </c>
      <c r="U978" t="str">
        <f t="shared" si="78"/>
        <v>technology</v>
      </c>
    </row>
    <row r="979" spans="1:21" ht="42.75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 s="10">
        <f t="shared" si="75"/>
        <v>75.75</v>
      </c>
      <c r="Q979" t="s">
        <v>8318</v>
      </c>
      <c r="R979" t="s">
        <v>8320</v>
      </c>
      <c r="S979" s="13">
        <f t="shared" si="76"/>
        <v>42391.942094907412</v>
      </c>
      <c r="T979">
        <f t="shared" si="77"/>
        <v>2016</v>
      </c>
      <c r="U979" t="str">
        <f t="shared" si="78"/>
        <v>technology</v>
      </c>
    </row>
    <row r="980" spans="1:21" ht="42.75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 s="10">
        <f t="shared" si="75"/>
        <v>790.84</v>
      </c>
      <c r="Q980" t="s">
        <v>8318</v>
      </c>
      <c r="R980" t="s">
        <v>8320</v>
      </c>
      <c r="S980" s="13">
        <f t="shared" si="76"/>
        <v>42395.309039351851</v>
      </c>
      <c r="T980">
        <f t="shared" si="77"/>
        <v>2016</v>
      </c>
      <c r="U980" t="str">
        <f t="shared" si="78"/>
        <v>technology</v>
      </c>
    </row>
    <row r="981" spans="1:21" ht="42.75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 s="10">
        <f t="shared" si="75"/>
        <v>301.94</v>
      </c>
      <c r="Q981" t="s">
        <v>8318</v>
      </c>
      <c r="R981" t="s">
        <v>8320</v>
      </c>
      <c r="S981" s="13">
        <f t="shared" si="76"/>
        <v>42506.416990740734</v>
      </c>
      <c r="T981">
        <f t="shared" si="77"/>
        <v>2016</v>
      </c>
      <c r="U981" t="str">
        <f t="shared" si="78"/>
        <v>technology</v>
      </c>
    </row>
    <row r="982" spans="1:21" ht="42.75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 s="10">
        <f t="shared" si="75"/>
        <v>47.94</v>
      </c>
      <c r="Q982" t="s">
        <v>8318</v>
      </c>
      <c r="R982" t="s">
        <v>8320</v>
      </c>
      <c r="S982" s="13">
        <f t="shared" si="76"/>
        <v>41928.904189814813</v>
      </c>
      <c r="T982">
        <f t="shared" si="77"/>
        <v>2014</v>
      </c>
      <c r="U982" t="str">
        <f t="shared" si="78"/>
        <v>technology</v>
      </c>
    </row>
    <row r="983" spans="1:21" ht="42.75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 s="10">
        <f t="shared" si="75"/>
        <v>2.75</v>
      </c>
      <c r="Q983" t="s">
        <v>8318</v>
      </c>
      <c r="R983" t="s">
        <v>8320</v>
      </c>
      <c r="S983" s="13">
        <f t="shared" si="76"/>
        <v>41830.947013888886</v>
      </c>
      <c r="T983">
        <f t="shared" si="77"/>
        <v>2014</v>
      </c>
      <c r="U983" t="str">
        <f t="shared" si="78"/>
        <v>technology</v>
      </c>
    </row>
    <row r="984" spans="1:21" ht="28.5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 s="10">
        <f t="shared" si="75"/>
        <v>1</v>
      </c>
      <c r="Q984" t="s">
        <v>8318</v>
      </c>
      <c r="R984" t="s">
        <v>8320</v>
      </c>
      <c r="S984" s="13">
        <f t="shared" si="76"/>
        <v>42615.753310185188</v>
      </c>
      <c r="T984">
        <f t="shared" si="77"/>
        <v>2016</v>
      </c>
      <c r="U984" t="str">
        <f t="shared" si="78"/>
        <v>technology</v>
      </c>
    </row>
    <row r="985" spans="1:21" ht="42.75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 s="10">
        <f t="shared" si="75"/>
        <v>171.79</v>
      </c>
      <c r="Q985" t="s">
        <v>8318</v>
      </c>
      <c r="R985" t="s">
        <v>8320</v>
      </c>
      <c r="S985" s="13">
        <f t="shared" si="76"/>
        <v>42574.667650462965</v>
      </c>
      <c r="T985">
        <f t="shared" si="77"/>
        <v>2016</v>
      </c>
      <c r="U985" t="str">
        <f t="shared" si="78"/>
        <v>technology</v>
      </c>
    </row>
    <row r="986" spans="1:21" ht="71.25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 s="10">
        <f t="shared" si="75"/>
        <v>35.33</v>
      </c>
      <c r="Q986" t="s">
        <v>8318</v>
      </c>
      <c r="R986" t="s">
        <v>8320</v>
      </c>
      <c r="S986" s="13">
        <f t="shared" si="76"/>
        <v>42061.11583333333</v>
      </c>
      <c r="T986">
        <f t="shared" si="77"/>
        <v>2015</v>
      </c>
      <c r="U986" t="str">
        <f t="shared" si="78"/>
        <v>technology</v>
      </c>
    </row>
    <row r="987" spans="1:21" ht="42.75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 s="10">
        <f t="shared" si="75"/>
        <v>82.09</v>
      </c>
      <c r="Q987" t="s">
        <v>8318</v>
      </c>
      <c r="R987" t="s">
        <v>8320</v>
      </c>
      <c r="S987" s="13">
        <f t="shared" si="76"/>
        <v>42339.967708333337</v>
      </c>
      <c r="T987">
        <f t="shared" si="77"/>
        <v>2015</v>
      </c>
      <c r="U987" t="str">
        <f t="shared" si="78"/>
        <v>technology</v>
      </c>
    </row>
    <row r="988" spans="1:21" ht="42.75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 s="10">
        <f t="shared" si="75"/>
        <v>110.87</v>
      </c>
      <c r="Q988" t="s">
        <v>8318</v>
      </c>
      <c r="R988" t="s">
        <v>8320</v>
      </c>
      <c r="S988" s="13">
        <f t="shared" si="76"/>
        <v>42324.767361111109</v>
      </c>
      <c r="T988">
        <f t="shared" si="77"/>
        <v>2015</v>
      </c>
      <c r="U988" t="str">
        <f t="shared" si="78"/>
        <v>technology</v>
      </c>
    </row>
    <row r="989" spans="1:21" ht="42.75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 s="10">
        <f t="shared" si="75"/>
        <v>161.22</v>
      </c>
      <c r="Q989" t="s">
        <v>8318</v>
      </c>
      <c r="R989" t="s">
        <v>8320</v>
      </c>
      <c r="S989" s="13">
        <f t="shared" si="76"/>
        <v>41773.294560185182</v>
      </c>
      <c r="T989">
        <f t="shared" si="77"/>
        <v>2014</v>
      </c>
      <c r="U989" t="str">
        <f t="shared" si="78"/>
        <v>technology</v>
      </c>
    </row>
    <row r="990" spans="1:21" ht="57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 s="10" t="e">
        <f t="shared" si="75"/>
        <v>#DIV/0!</v>
      </c>
      <c r="Q990" t="s">
        <v>8318</v>
      </c>
      <c r="R990" t="s">
        <v>8320</v>
      </c>
      <c r="S990" s="13">
        <f t="shared" si="76"/>
        <v>42614.356770833328</v>
      </c>
      <c r="T990">
        <f t="shared" si="77"/>
        <v>2016</v>
      </c>
      <c r="U990" t="str">
        <f t="shared" si="78"/>
        <v>technology</v>
      </c>
    </row>
    <row r="991" spans="1:2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 s="10">
        <f t="shared" si="75"/>
        <v>52.41</v>
      </c>
      <c r="Q991" t="s">
        <v>8318</v>
      </c>
      <c r="R991" t="s">
        <v>8320</v>
      </c>
      <c r="S991" s="13">
        <f t="shared" si="76"/>
        <v>42611.933969907404</v>
      </c>
      <c r="T991">
        <f t="shared" si="77"/>
        <v>2016</v>
      </c>
      <c r="U991" t="str">
        <f t="shared" si="78"/>
        <v>technology</v>
      </c>
    </row>
    <row r="992" spans="1:21" ht="42.75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 s="10">
        <f t="shared" si="75"/>
        <v>13</v>
      </c>
      <c r="Q992" t="s">
        <v>8318</v>
      </c>
      <c r="R992" t="s">
        <v>8320</v>
      </c>
      <c r="S992" s="13">
        <f t="shared" si="76"/>
        <v>41855.784305555557</v>
      </c>
      <c r="T992">
        <f t="shared" si="77"/>
        <v>2014</v>
      </c>
      <c r="U992" t="str">
        <f t="shared" si="78"/>
        <v>technology</v>
      </c>
    </row>
    <row r="993" spans="1:21" ht="71.25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 s="10">
        <f t="shared" si="75"/>
        <v>30.29</v>
      </c>
      <c r="Q993" t="s">
        <v>8318</v>
      </c>
      <c r="R993" t="s">
        <v>8320</v>
      </c>
      <c r="S993" s="13">
        <f t="shared" si="76"/>
        <v>42538.75680555556</v>
      </c>
      <c r="T993">
        <f t="shared" si="77"/>
        <v>2016</v>
      </c>
      <c r="U993" t="str">
        <f t="shared" si="78"/>
        <v>technology</v>
      </c>
    </row>
    <row r="994" spans="1:21" ht="42.75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 s="10">
        <f t="shared" si="75"/>
        <v>116.75</v>
      </c>
      <c r="Q994" t="s">
        <v>8318</v>
      </c>
      <c r="R994" t="s">
        <v>8320</v>
      </c>
      <c r="S994" s="13">
        <f t="shared" si="76"/>
        <v>42437.924988425926</v>
      </c>
      <c r="T994">
        <f t="shared" si="77"/>
        <v>2016</v>
      </c>
      <c r="U994" t="str">
        <f t="shared" si="78"/>
        <v>technology</v>
      </c>
    </row>
    <row r="995" spans="1:21" ht="42.75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 s="10">
        <f t="shared" si="75"/>
        <v>89.6</v>
      </c>
      <c r="Q995" t="s">
        <v>8318</v>
      </c>
      <c r="R995" t="s">
        <v>8320</v>
      </c>
      <c r="S995" s="13">
        <f t="shared" si="76"/>
        <v>42652.964907407411</v>
      </c>
      <c r="T995">
        <f t="shared" si="77"/>
        <v>2016</v>
      </c>
      <c r="U995" t="str">
        <f t="shared" si="78"/>
        <v>technology</v>
      </c>
    </row>
    <row r="996" spans="1:21" ht="57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 s="10">
        <f t="shared" si="75"/>
        <v>424.45</v>
      </c>
      <c r="Q996" t="s">
        <v>8318</v>
      </c>
      <c r="R996" t="s">
        <v>8320</v>
      </c>
      <c r="S996" s="13">
        <f t="shared" si="76"/>
        <v>41921.263078703705</v>
      </c>
      <c r="T996">
        <f t="shared" si="77"/>
        <v>2014</v>
      </c>
      <c r="U996" t="str">
        <f t="shared" si="78"/>
        <v>technology</v>
      </c>
    </row>
    <row r="997" spans="1:21" ht="42.75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 s="10">
        <f t="shared" si="75"/>
        <v>80.67</v>
      </c>
      <c r="Q997" t="s">
        <v>8318</v>
      </c>
      <c r="R997" t="s">
        <v>8320</v>
      </c>
      <c r="S997" s="13">
        <f t="shared" si="76"/>
        <v>41947.940740740742</v>
      </c>
      <c r="T997">
        <f t="shared" si="77"/>
        <v>2014</v>
      </c>
      <c r="U997" t="str">
        <f t="shared" si="78"/>
        <v>technology</v>
      </c>
    </row>
    <row r="998" spans="1:21" ht="28.5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 s="10">
        <f t="shared" si="75"/>
        <v>13</v>
      </c>
      <c r="Q998" t="s">
        <v>8318</v>
      </c>
      <c r="R998" t="s">
        <v>8320</v>
      </c>
      <c r="S998" s="13">
        <f t="shared" si="76"/>
        <v>41817.866435185184</v>
      </c>
      <c r="T998">
        <f t="shared" si="77"/>
        <v>2014</v>
      </c>
      <c r="U998" t="str">
        <f t="shared" si="78"/>
        <v>technology</v>
      </c>
    </row>
    <row r="999" spans="1:21" ht="28.5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 s="10">
        <f t="shared" si="75"/>
        <v>8.1300000000000008</v>
      </c>
      <c r="Q999" t="s">
        <v>8318</v>
      </c>
      <c r="R999" t="s">
        <v>8320</v>
      </c>
      <c r="S999" s="13">
        <f t="shared" si="76"/>
        <v>41941.10297453704</v>
      </c>
      <c r="T999">
        <f t="shared" si="77"/>
        <v>2014</v>
      </c>
      <c r="U999" t="str">
        <f t="shared" si="78"/>
        <v>technology</v>
      </c>
    </row>
    <row r="1000" spans="1:21" ht="42.75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 s="10">
        <f t="shared" si="75"/>
        <v>153.43</v>
      </c>
      <c r="Q1000" t="s">
        <v>8318</v>
      </c>
      <c r="R1000" t="s">
        <v>8320</v>
      </c>
      <c r="S1000" s="13">
        <f t="shared" si="76"/>
        <v>42282.168993055559</v>
      </c>
      <c r="T1000">
        <f t="shared" si="77"/>
        <v>2015</v>
      </c>
      <c r="U1000" t="str">
        <f t="shared" si="78"/>
        <v>technology</v>
      </c>
    </row>
    <row r="1001" spans="1:21" ht="42.75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 s="10">
        <f t="shared" si="75"/>
        <v>292.08</v>
      </c>
      <c r="Q1001" t="s">
        <v>8318</v>
      </c>
      <c r="R1001" t="s">
        <v>8320</v>
      </c>
      <c r="S1001" s="13">
        <f t="shared" si="76"/>
        <v>41926.29965277778</v>
      </c>
      <c r="T1001">
        <f t="shared" si="77"/>
        <v>2014</v>
      </c>
      <c r="U1001" t="str">
        <f t="shared" si="78"/>
        <v>technology</v>
      </c>
    </row>
    <row r="1002" spans="1:21" ht="42.75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 s="10">
        <f t="shared" si="75"/>
        <v>3304</v>
      </c>
      <c r="Q1002" t="s">
        <v>8318</v>
      </c>
      <c r="R1002" t="s">
        <v>8320</v>
      </c>
      <c r="S1002" s="13">
        <f t="shared" si="76"/>
        <v>42749.059722222228</v>
      </c>
      <c r="T1002">
        <f t="shared" si="77"/>
        <v>2017</v>
      </c>
      <c r="U1002" t="str">
        <f t="shared" si="78"/>
        <v>technology</v>
      </c>
    </row>
    <row r="1003" spans="1:21" ht="42.75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 s="10">
        <f t="shared" si="75"/>
        <v>1300</v>
      </c>
      <c r="Q1003" t="s">
        <v>8318</v>
      </c>
      <c r="R1003" t="s">
        <v>8320</v>
      </c>
      <c r="S1003" s="13">
        <f t="shared" si="76"/>
        <v>42720.720057870371</v>
      </c>
      <c r="T1003">
        <f t="shared" si="77"/>
        <v>2016</v>
      </c>
      <c r="U1003" t="str">
        <f t="shared" si="78"/>
        <v>technology</v>
      </c>
    </row>
    <row r="1004" spans="1:21" ht="42.75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 s="10">
        <f t="shared" si="75"/>
        <v>134.55000000000001</v>
      </c>
      <c r="Q1004" t="s">
        <v>8318</v>
      </c>
      <c r="R1004" t="s">
        <v>8320</v>
      </c>
      <c r="S1004" s="13">
        <f t="shared" si="76"/>
        <v>42325.684189814812</v>
      </c>
      <c r="T1004">
        <f t="shared" si="77"/>
        <v>2015</v>
      </c>
      <c r="U1004" t="str">
        <f t="shared" si="78"/>
        <v>technology</v>
      </c>
    </row>
    <row r="1005" spans="1:21" ht="42.75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 s="10">
        <f t="shared" si="75"/>
        <v>214.07</v>
      </c>
      <c r="Q1005" t="s">
        <v>8318</v>
      </c>
      <c r="R1005" t="s">
        <v>8320</v>
      </c>
      <c r="S1005" s="13">
        <f t="shared" si="76"/>
        <v>42780.709039351852</v>
      </c>
      <c r="T1005">
        <f t="shared" si="77"/>
        <v>2017</v>
      </c>
      <c r="U1005" t="str">
        <f t="shared" si="78"/>
        <v>technology</v>
      </c>
    </row>
    <row r="1006" spans="1:21" ht="28.5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 s="10">
        <f t="shared" si="75"/>
        <v>216.34</v>
      </c>
      <c r="Q1006" t="s">
        <v>8318</v>
      </c>
      <c r="R1006" t="s">
        <v>8320</v>
      </c>
      <c r="S1006" s="13">
        <f t="shared" si="76"/>
        <v>42388.708645833336</v>
      </c>
      <c r="T1006">
        <f t="shared" si="77"/>
        <v>2016</v>
      </c>
      <c r="U1006" t="str">
        <f t="shared" si="78"/>
        <v>technology</v>
      </c>
    </row>
    <row r="1007" spans="1:21" ht="28.5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 s="10">
        <f t="shared" si="75"/>
        <v>932.31</v>
      </c>
      <c r="Q1007" t="s">
        <v>8318</v>
      </c>
      <c r="R1007" t="s">
        <v>8320</v>
      </c>
      <c r="S1007" s="13">
        <f t="shared" si="76"/>
        <v>42276.624803240738</v>
      </c>
      <c r="T1007">
        <f t="shared" si="77"/>
        <v>2015</v>
      </c>
      <c r="U1007" t="str">
        <f t="shared" si="78"/>
        <v>technology</v>
      </c>
    </row>
    <row r="1008" spans="1:21" ht="42.75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 s="10">
        <f t="shared" si="75"/>
        <v>29.25</v>
      </c>
      <c r="Q1008" t="s">
        <v>8318</v>
      </c>
      <c r="R1008" t="s">
        <v>8320</v>
      </c>
      <c r="S1008" s="13">
        <f t="shared" si="76"/>
        <v>41977.040185185186</v>
      </c>
      <c r="T1008">
        <f t="shared" si="77"/>
        <v>2014</v>
      </c>
      <c r="U1008" t="str">
        <f t="shared" si="78"/>
        <v>technology</v>
      </c>
    </row>
    <row r="1009" spans="1:21" ht="42.75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 s="10">
        <f t="shared" si="75"/>
        <v>174.95</v>
      </c>
      <c r="Q1009" t="s">
        <v>8318</v>
      </c>
      <c r="R1009" t="s">
        <v>8320</v>
      </c>
      <c r="S1009" s="13">
        <f t="shared" si="76"/>
        <v>42676.583599537036</v>
      </c>
      <c r="T1009">
        <f t="shared" si="77"/>
        <v>2016</v>
      </c>
      <c r="U1009" t="str">
        <f t="shared" si="78"/>
        <v>technology</v>
      </c>
    </row>
    <row r="1010" spans="1:21" ht="42.75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 s="10">
        <f t="shared" si="75"/>
        <v>250</v>
      </c>
      <c r="Q1010" t="s">
        <v>8318</v>
      </c>
      <c r="R1010" t="s">
        <v>8320</v>
      </c>
      <c r="S1010" s="13">
        <f t="shared" si="76"/>
        <v>42702.809201388889</v>
      </c>
      <c r="T1010">
        <f t="shared" si="77"/>
        <v>2016</v>
      </c>
      <c r="U1010" t="str">
        <f t="shared" si="78"/>
        <v>technology</v>
      </c>
    </row>
    <row r="1011" spans="1:21" ht="42.75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 s="10">
        <f t="shared" si="75"/>
        <v>65</v>
      </c>
      <c r="Q1011" t="s">
        <v>8318</v>
      </c>
      <c r="R1011" t="s">
        <v>8320</v>
      </c>
      <c r="S1011" s="13">
        <f t="shared" si="76"/>
        <v>42510.604699074072</v>
      </c>
      <c r="T1011">
        <f t="shared" si="77"/>
        <v>2016</v>
      </c>
      <c r="U1011" t="str">
        <f t="shared" si="78"/>
        <v>technology</v>
      </c>
    </row>
    <row r="1012" spans="1:21" ht="42.75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 s="10">
        <f t="shared" si="75"/>
        <v>55</v>
      </c>
      <c r="Q1012" t="s">
        <v>8318</v>
      </c>
      <c r="R1012" t="s">
        <v>8320</v>
      </c>
      <c r="S1012" s="13">
        <f t="shared" si="76"/>
        <v>42561.829421296294</v>
      </c>
      <c r="T1012">
        <f t="shared" si="77"/>
        <v>2016</v>
      </c>
      <c r="U1012" t="str">
        <f t="shared" si="78"/>
        <v>technology</v>
      </c>
    </row>
    <row r="1013" spans="1:21" ht="42.75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 s="10">
        <f t="shared" si="75"/>
        <v>75</v>
      </c>
      <c r="Q1013" t="s">
        <v>8318</v>
      </c>
      <c r="R1013" t="s">
        <v>8320</v>
      </c>
      <c r="S1013" s="13">
        <f t="shared" si="76"/>
        <v>41946.898090277777</v>
      </c>
      <c r="T1013">
        <f t="shared" si="77"/>
        <v>2014</v>
      </c>
      <c r="U1013" t="str">
        <f t="shared" si="78"/>
        <v>technology</v>
      </c>
    </row>
    <row r="1014" spans="1:21" ht="57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 s="10">
        <f t="shared" si="75"/>
        <v>1389.36</v>
      </c>
      <c r="Q1014" t="s">
        <v>8318</v>
      </c>
      <c r="R1014" t="s">
        <v>8320</v>
      </c>
      <c r="S1014" s="13">
        <f t="shared" si="76"/>
        <v>42714.440416666665</v>
      </c>
      <c r="T1014">
        <f t="shared" si="77"/>
        <v>2016</v>
      </c>
      <c r="U1014" t="str">
        <f t="shared" si="78"/>
        <v>technology</v>
      </c>
    </row>
    <row r="1015" spans="1:21" ht="42.75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 s="10">
        <f t="shared" si="75"/>
        <v>95.91</v>
      </c>
      <c r="Q1015" t="s">
        <v>8318</v>
      </c>
      <c r="R1015" t="s">
        <v>8320</v>
      </c>
      <c r="S1015" s="13">
        <f t="shared" si="76"/>
        <v>42339.833981481483</v>
      </c>
      <c r="T1015">
        <f t="shared" si="77"/>
        <v>2015</v>
      </c>
      <c r="U1015" t="str">
        <f t="shared" si="78"/>
        <v>technology</v>
      </c>
    </row>
    <row r="1016" spans="1:21" ht="28.5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 s="10">
        <f t="shared" si="75"/>
        <v>191.25</v>
      </c>
      <c r="Q1016" t="s">
        <v>8318</v>
      </c>
      <c r="R1016" t="s">
        <v>8320</v>
      </c>
      <c r="S1016" s="13">
        <f t="shared" si="76"/>
        <v>41955.002488425926</v>
      </c>
      <c r="T1016">
        <f t="shared" si="77"/>
        <v>2014</v>
      </c>
      <c r="U1016" t="str">
        <f t="shared" si="78"/>
        <v>technology</v>
      </c>
    </row>
    <row r="1017" spans="1:21" ht="28.5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 s="10">
        <f t="shared" si="75"/>
        <v>40</v>
      </c>
      <c r="Q1017" t="s">
        <v>8318</v>
      </c>
      <c r="R1017" t="s">
        <v>8320</v>
      </c>
      <c r="S1017" s="13">
        <f t="shared" si="76"/>
        <v>42303.878414351857</v>
      </c>
      <c r="T1017">
        <f t="shared" si="77"/>
        <v>2015</v>
      </c>
      <c r="U1017" t="str">
        <f t="shared" si="78"/>
        <v>technology</v>
      </c>
    </row>
    <row r="1018" spans="1:21" ht="42.75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 s="10">
        <f t="shared" si="75"/>
        <v>74.790000000000006</v>
      </c>
      <c r="Q1018" t="s">
        <v>8318</v>
      </c>
      <c r="R1018" t="s">
        <v>8320</v>
      </c>
      <c r="S1018" s="13">
        <f t="shared" si="76"/>
        <v>42422.107129629629</v>
      </c>
      <c r="T1018">
        <f t="shared" si="77"/>
        <v>2016</v>
      </c>
      <c r="U1018" t="str">
        <f t="shared" si="78"/>
        <v>technology</v>
      </c>
    </row>
    <row r="1019" spans="1:21" ht="42.75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 s="10">
        <f t="shared" si="75"/>
        <v>161.12</v>
      </c>
      <c r="Q1019" t="s">
        <v>8318</v>
      </c>
      <c r="R1019" t="s">
        <v>8320</v>
      </c>
      <c r="S1019" s="13">
        <f t="shared" si="76"/>
        <v>42289.675173611111</v>
      </c>
      <c r="T1019">
        <f t="shared" si="77"/>
        <v>2015</v>
      </c>
      <c r="U1019" t="str">
        <f t="shared" si="78"/>
        <v>technology</v>
      </c>
    </row>
    <row r="1020" spans="1:21" ht="42.75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 s="10">
        <f t="shared" si="75"/>
        <v>88.71</v>
      </c>
      <c r="Q1020" t="s">
        <v>8318</v>
      </c>
      <c r="R1020" t="s">
        <v>8320</v>
      </c>
      <c r="S1020" s="13">
        <f t="shared" si="76"/>
        <v>42535.492280092592</v>
      </c>
      <c r="T1020">
        <f t="shared" si="77"/>
        <v>2016</v>
      </c>
      <c r="U1020" t="str">
        <f t="shared" si="78"/>
        <v>technology</v>
      </c>
    </row>
    <row r="1021" spans="1:21" ht="28.5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 s="10">
        <f t="shared" si="75"/>
        <v>53.25</v>
      </c>
      <c r="Q1021" t="s">
        <v>8318</v>
      </c>
      <c r="R1021" t="s">
        <v>8320</v>
      </c>
      <c r="S1021" s="13">
        <f t="shared" si="76"/>
        <v>42009.973946759259</v>
      </c>
      <c r="T1021">
        <f t="shared" si="77"/>
        <v>2015</v>
      </c>
      <c r="U1021" t="str">
        <f t="shared" si="78"/>
        <v>technology</v>
      </c>
    </row>
    <row r="1022" spans="1:21" ht="42.75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 s="10">
        <f t="shared" si="75"/>
        <v>106.2</v>
      </c>
      <c r="Q1022" t="s">
        <v>8324</v>
      </c>
      <c r="R1022" t="s">
        <v>8329</v>
      </c>
      <c r="S1022" s="13">
        <f t="shared" si="76"/>
        <v>42127.069548611107</v>
      </c>
      <c r="T1022">
        <f t="shared" si="77"/>
        <v>2015</v>
      </c>
      <c r="U1022" t="str">
        <f t="shared" si="78"/>
        <v>music</v>
      </c>
    </row>
    <row r="1023" spans="1:21" ht="42.75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 s="10">
        <f t="shared" si="75"/>
        <v>22.08</v>
      </c>
      <c r="Q1023" t="s">
        <v>8324</v>
      </c>
      <c r="R1023" t="s">
        <v>8329</v>
      </c>
      <c r="S1023" s="13">
        <f t="shared" si="76"/>
        <v>42271.251979166671</v>
      </c>
      <c r="T1023">
        <f t="shared" si="77"/>
        <v>2015</v>
      </c>
      <c r="U1023" t="str">
        <f t="shared" si="78"/>
        <v>music</v>
      </c>
    </row>
    <row r="1024" spans="1:21" ht="28.5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 s="10">
        <f t="shared" si="75"/>
        <v>31.05</v>
      </c>
      <c r="Q1024" t="s">
        <v>8324</v>
      </c>
      <c r="R1024" t="s">
        <v>8329</v>
      </c>
      <c r="S1024" s="13">
        <f t="shared" si="76"/>
        <v>42111.646724537044</v>
      </c>
      <c r="T1024">
        <f t="shared" si="77"/>
        <v>2015</v>
      </c>
      <c r="U1024" t="str">
        <f t="shared" si="78"/>
        <v>music</v>
      </c>
    </row>
    <row r="1025" spans="1:21" ht="42.75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 s="10">
        <f t="shared" si="75"/>
        <v>36.21</v>
      </c>
      <c r="Q1025" t="s">
        <v>8324</v>
      </c>
      <c r="R1025" t="s">
        <v>8329</v>
      </c>
      <c r="S1025" s="13">
        <f t="shared" si="76"/>
        <v>42145.919687500005</v>
      </c>
      <c r="T1025">
        <f t="shared" si="77"/>
        <v>2015</v>
      </c>
      <c r="U1025" t="str">
        <f t="shared" si="78"/>
        <v>music</v>
      </c>
    </row>
    <row r="1026" spans="1:21" ht="42.75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 s="10">
        <f t="shared" si="75"/>
        <v>388.98</v>
      </c>
      <c r="Q1026" t="s">
        <v>8324</v>
      </c>
      <c r="R1026" t="s">
        <v>8329</v>
      </c>
      <c r="S1026" s="13">
        <f t="shared" si="76"/>
        <v>42370.580590277779</v>
      </c>
      <c r="T1026">
        <f t="shared" si="77"/>
        <v>2016</v>
      </c>
      <c r="U1026" t="str">
        <f t="shared" si="78"/>
        <v>music</v>
      </c>
    </row>
    <row r="1027" spans="1:21" ht="28.5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 s="10">
        <f t="shared" ref="P1027:P1090" si="79">ROUND(E1027/L1027,2)</f>
        <v>71.849999999999994</v>
      </c>
      <c r="Q1027" t="s">
        <v>8324</v>
      </c>
      <c r="R1027" t="s">
        <v>8329</v>
      </c>
      <c r="S1027" s="13">
        <f t="shared" ref="S1027:S1090" si="80">(((J1027/60)/60)/24)+DATE(1970,1,1)</f>
        <v>42049.833761574075</v>
      </c>
      <c r="T1027">
        <f t="shared" ref="T1027:T1090" si="81">YEAR(S1027)</f>
        <v>2015</v>
      </c>
      <c r="U1027" t="str">
        <f t="shared" ref="U1027:U1090" si="82">LEFT(N1027,SEARCH("/",N1027)-1)</f>
        <v>music</v>
      </c>
    </row>
    <row r="1028" spans="1:21" ht="42.75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 s="10">
        <f t="shared" si="79"/>
        <v>57.38</v>
      </c>
      <c r="Q1028" t="s">
        <v>8324</v>
      </c>
      <c r="R1028" t="s">
        <v>8329</v>
      </c>
      <c r="S1028" s="13">
        <f t="shared" si="80"/>
        <v>42426.407592592594</v>
      </c>
      <c r="T1028">
        <f t="shared" si="81"/>
        <v>2016</v>
      </c>
      <c r="U1028" t="str">
        <f t="shared" si="82"/>
        <v>music</v>
      </c>
    </row>
    <row r="1029" spans="1:21" ht="42.75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 s="10">
        <f t="shared" si="79"/>
        <v>69.67</v>
      </c>
      <c r="Q1029" t="s">
        <v>8324</v>
      </c>
      <c r="R1029" t="s">
        <v>8329</v>
      </c>
      <c r="S1029" s="13">
        <f t="shared" si="80"/>
        <v>41905.034108796295</v>
      </c>
      <c r="T1029">
        <f t="shared" si="81"/>
        <v>2014</v>
      </c>
      <c r="U1029" t="str">
        <f t="shared" si="82"/>
        <v>music</v>
      </c>
    </row>
    <row r="1030" spans="1:21" ht="42.75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 s="10">
        <f t="shared" si="79"/>
        <v>45.99</v>
      </c>
      <c r="Q1030" t="s">
        <v>8324</v>
      </c>
      <c r="R1030" t="s">
        <v>8329</v>
      </c>
      <c r="S1030" s="13">
        <f t="shared" si="80"/>
        <v>42755.627372685187</v>
      </c>
      <c r="T1030">
        <f t="shared" si="81"/>
        <v>2017</v>
      </c>
      <c r="U1030" t="str">
        <f t="shared" si="82"/>
        <v>music</v>
      </c>
    </row>
    <row r="1031" spans="1:21" ht="28.5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 s="10">
        <f t="shared" si="79"/>
        <v>79.260000000000005</v>
      </c>
      <c r="Q1031" t="s">
        <v>8324</v>
      </c>
      <c r="R1031" t="s">
        <v>8329</v>
      </c>
      <c r="S1031" s="13">
        <f t="shared" si="80"/>
        <v>42044.711886574078</v>
      </c>
      <c r="T1031">
        <f t="shared" si="81"/>
        <v>2015</v>
      </c>
      <c r="U1031" t="str">
        <f t="shared" si="82"/>
        <v>music</v>
      </c>
    </row>
    <row r="1032" spans="1:21" ht="28.5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 s="10">
        <f t="shared" si="79"/>
        <v>43.03</v>
      </c>
      <c r="Q1032" t="s">
        <v>8324</v>
      </c>
      <c r="R1032" t="s">
        <v>8329</v>
      </c>
      <c r="S1032" s="13">
        <f t="shared" si="80"/>
        <v>42611.483206018514</v>
      </c>
      <c r="T1032">
        <f t="shared" si="81"/>
        <v>2016</v>
      </c>
      <c r="U1032" t="str">
        <f t="shared" si="82"/>
        <v>music</v>
      </c>
    </row>
    <row r="1033" spans="1:21" ht="42.75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 s="10">
        <f t="shared" si="79"/>
        <v>108.48</v>
      </c>
      <c r="Q1033" t="s">
        <v>8324</v>
      </c>
      <c r="R1033" t="s">
        <v>8329</v>
      </c>
      <c r="S1033" s="13">
        <f t="shared" si="80"/>
        <v>42324.764004629629</v>
      </c>
      <c r="T1033">
        <f t="shared" si="81"/>
        <v>2015</v>
      </c>
      <c r="U1033" t="str">
        <f t="shared" si="82"/>
        <v>music</v>
      </c>
    </row>
    <row r="1034" spans="1:2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 s="10">
        <f t="shared" si="79"/>
        <v>61.03</v>
      </c>
      <c r="Q1034" t="s">
        <v>8324</v>
      </c>
      <c r="R1034" t="s">
        <v>8329</v>
      </c>
      <c r="S1034" s="13">
        <f t="shared" si="80"/>
        <v>42514.666956018518</v>
      </c>
      <c r="T1034">
        <f t="shared" si="81"/>
        <v>2016</v>
      </c>
      <c r="U1034" t="str">
        <f t="shared" si="82"/>
        <v>music</v>
      </c>
    </row>
    <row r="1035" spans="1:21" ht="42.75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 s="10">
        <f t="shared" si="79"/>
        <v>50.59</v>
      </c>
      <c r="Q1035" t="s">
        <v>8324</v>
      </c>
      <c r="R1035" t="s">
        <v>8329</v>
      </c>
      <c r="S1035" s="13">
        <f t="shared" si="80"/>
        <v>42688.732407407413</v>
      </c>
      <c r="T1035">
        <f t="shared" si="81"/>
        <v>2016</v>
      </c>
      <c r="U1035" t="str">
        <f t="shared" si="82"/>
        <v>music</v>
      </c>
    </row>
    <row r="1036" spans="1:21" ht="42.75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 s="10">
        <f t="shared" si="79"/>
        <v>39.159999999999997</v>
      </c>
      <c r="Q1036" t="s">
        <v>8324</v>
      </c>
      <c r="R1036" t="s">
        <v>8329</v>
      </c>
      <c r="S1036" s="13">
        <f t="shared" si="80"/>
        <v>42555.166712962964</v>
      </c>
      <c r="T1036">
        <f t="shared" si="81"/>
        <v>2016</v>
      </c>
      <c r="U1036" t="str">
        <f t="shared" si="82"/>
        <v>music</v>
      </c>
    </row>
    <row r="1037" spans="1:21" ht="42.75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 s="10">
        <f t="shared" si="79"/>
        <v>65.16</v>
      </c>
      <c r="Q1037" t="s">
        <v>8324</v>
      </c>
      <c r="R1037" t="s">
        <v>8329</v>
      </c>
      <c r="S1037" s="13">
        <f t="shared" si="80"/>
        <v>42016.641435185185</v>
      </c>
      <c r="T1037">
        <f t="shared" si="81"/>
        <v>2015</v>
      </c>
      <c r="U1037" t="str">
        <f t="shared" si="82"/>
        <v>music</v>
      </c>
    </row>
    <row r="1038" spans="1:21" ht="42.75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 s="10">
        <f t="shared" si="79"/>
        <v>23.96</v>
      </c>
      <c r="Q1038" t="s">
        <v>8324</v>
      </c>
      <c r="R1038" t="s">
        <v>8329</v>
      </c>
      <c r="S1038" s="13">
        <f t="shared" si="80"/>
        <v>41249.448958333334</v>
      </c>
      <c r="T1038">
        <f t="shared" si="81"/>
        <v>2012</v>
      </c>
      <c r="U1038" t="str">
        <f t="shared" si="82"/>
        <v>music</v>
      </c>
    </row>
    <row r="1039" spans="1:21" ht="42.75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 s="10">
        <f t="shared" si="79"/>
        <v>48.62</v>
      </c>
      <c r="Q1039" t="s">
        <v>8324</v>
      </c>
      <c r="R1039" t="s">
        <v>8329</v>
      </c>
      <c r="S1039" s="13">
        <f t="shared" si="80"/>
        <v>42119.822476851856</v>
      </c>
      <c r="T1039">
        <f t="shared" si="81"/>
        <v>2015</v>
      </c>
      <c r="U1039" t="str">
        <f t="shared" si="82"/>
        <v>music</v>
      </c>
    </row>
    <row r="1040" spans="1:21" ht="42.75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 s="10">
        <f t="shared" si="79"/>
        <v>35.74</v>
      </c>
      <c r="Q1040" t="s">
        <v>8324</v>
      </c>
      <c r="R1040" t="s">
        <v>8329</v>
      </c>
      <c r="S1040" s="13">
        <f t="shared" si="80"/>
        <v>42418.231747685189</v>
      </c>
      <c r="T1040">
        <f t="shared" si="81"/>
        <v>2016</v>
      </c>
      <c r="U1040" t="str">
        <f t="shared" si="82"/>
        <v>music</v>
      </c>
    </row>
    <row r="1041" spans="1:21" ht="42.75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 s="10">
        <f t="shared" si="79"/>
        <v>21.37</v>
      </c>
      <c r="Q1041" t="s">
        <v>8324</v>
      </c>
      <c r="R1041" t="s">
        <v>8329</v>
      </c>
      <c r="S1041" s="13">
        <f t="shared" si="80"/>
        <v>42692.109328703707</v>
      </c>
      <c r="T1041">
        <f t="shared" si="81"/>
        <v>2016</v>
      </c>
      <c r="U1041" t="str">
        <f t="shared" si="82"/>
        <v>music</v>
      </c>
    </row>
    <row r="1042" spans="1:21" ht="42.75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 s="10">
        <f t="shared" si="79"/>
        <v>250</v>
      </c>
      <c r="Q1042" t="s">
        <v>8330</v>
      </c>
      <c r="R1042" t="s">
        <v>8331</v>
      </c>
      <c r="S1042" s="13">
        <f t="shared" si="80"/>
        <v>42579.708437499998</v>
      </c>
      <c r="T1042">
        <f t="shared" si="81"/>
        <v>2016</v>
      </c>
      <c r="U1042" t="str">
        <f t="shared" si="82"/>
        <v>journalism</v>
      </c>
    </row>
    <row r="1043" spans="1:21" ht="42.75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 s="10" t="e">
        <f t="shared" si="79"/>
        <v>#DIV/0!</v>
      </c>
      <c r="Q1043" t="s">
        <v>8330</v>
      </c>
      <c r="R1043" t="s">
        <v>8331</v>
      </c>
      <c r="S1043" s="13">
        <f t="shared" si="80"/>
        <v>41831.060092592597</v>
      </c>
      <c r="T1043">
        <f t="shared" si="81"/>
        <v>2014</v>
      </c>
      <c r="U1043" t="str">
        <f t="shared" si="82"/>
        <v>journalism</v>
      </c>
    </row>
    <row r="1044" spans="1:21" ht="42.75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 s="10">
        <f t="shared" si="79"/>
        <v>10</v>
      </c>
      <c r="Q1044" t="s">
        <v>8330</v>
      </c>
      <c r="R1044" t="s">
        <v>8331</v>
      </c>
      <c r="S1044" s="13">
        <f t="shared" si="80"/>
        <v>41851.696157407408</v>
      </c>
      <c r="T1044">
        <f t="shared" si="81"/>
        <v>2014</v>
      </c>
      <c r="U1044" t="str">
        <f t="shared" si="82"/>
        <v>journalism</v>
      </c>
    </row>
    <row r="1045" spans="1:21" ht="42.75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 s="10">
        <f t="shared" si="79"/>
        <v>29.24</v>
      </c>
      <c r="Q1045" t="s">
        <v>8330</v>
      </c>
      <c r="R1045" t="s">
        <v>8331</v>
      </c>
      <c r="S1045" s="13">
        <f t="shared" si="80"/>
        <v>42114.252951388888</v>
      </c>
      <c r="T1045">
        <f t="shared" si="81"/>
        <v>2015</v>
      </c>
      <c r="U1045" t="str">
        <f t="shared" si="82"/>
        <v>journalism</v>
      </c>
    </row>
    <row r="1046" spans="1:21" ht="42.75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 s="10">
        <f t="shared" si="79"/>
        <v>3</v>
      </c>
      <c r="Q1046" t="s">
        <v>8330</v>
      </c>
      <c r="R1046" t="s">
        <v>8331</v>
      </c>
      <c r="S1046" s="13">
        <f t="shared" si="80"/>
        <v>42011.925937499997</v>
      </c>
      <c r="T1046">
        <f t="shared" si="81"/>
        <v>2015</v>
      </c>
      <c r="U1046" t="str">
        <f t="shared" si="82"/>
        <v>journalism</v>
      </c>
    </row>
    <row r="1047" spans="1:21" ht="42.75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 s="10">
        <f t="shared" si="79"/>
        <v>33.25</v>
      </c>
      <c r="Q1047" t="s">
        <v>8330</v>
      </c>
      <c r="R1047" t="s">
        <v>8331</v>
      </c>
      <c r="S1047" s="13">
        <f t="shared" si="80"/>
        <v>41844.874421296299</v>
      </c>
      <c r="T1047">
        <f t="shared" si="81"/>
        <v>2014</v>
      </c>
      <c r="U1047" t="str">
        <f t="shared" si="82"/>
        <v>journalism</v>
      </c>
    </row>
    <row r="1048" spans="1:21" ht="42.75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 s="10" t="e">
        <f t="shared" si="79"/>
        <v>#DIV/0!</v>
      </c>
      <c r="Q1048" t="s">
        <v>8330</v>
      </c>
      <c r="R1048" t="s">
        <v>8331</v>
      </c>
      <c r="S1048" s="13">
        <f t="shared" si="80"/>
        <v>42319.851388888885</v>
      </c>
      <c r="T1048">
        <f t="shared" si="81"/>
        <v>2015</v>
      </c>
      <c r="U1048" t="str">
        <f t="shared" si="82"/>
        <v>journalism</v>
      </c>
    </row>
    <row r="1049" spans="1:21" ht="42.75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 s="10">
        <f t="shared" si="79"/>
        <v>1</v>
      </c>
      <c r="Q1049" t="s">
        <v>8330</v>
      </c>
      <c r="R1049" t="s">
        <v>8331</v>
      </c>
      <c r="S1049" s="13">
        <f t="shared" si="80"/>
        <v>41918.818460648145</v>
      </c>
      <c r="T1049">
        <f t="shared" si="81"/>
        <v>2014</v>
      </c>
      <c r="U1049" t="str">
        <f t="shared" si="82"/>
        <v>journalism</v>
      </c>
    </row>
    <row r="1050" spans="1:21" ht="42.75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 s="10">
        <f t="shared" si="79"/>
        <v>53</v>
      </c>
      <c r="Q1050" t="s">
        <v>8330</v>
      </c>
      <c r="R1050" t="s">
        <v>8331</v>
      </c>
      <c r="S1050" s="13">
        <f t="shared" si="80"/>
        <v>42598.053113425922</v>
      </c>
      <c r="T1050">
        <f t="shared" si="81"/>
        <v>2016</v>
      </c>
      <c r="U1050" t="str">
        <f t="shared" si="82"/>
        <v>journalism</v>
      </c>
    </row>
    <row r="1051" spans="1:2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 s="10" t="e">
        <f t="shared" si="79"/>
        <v>#DIV/0!</v>
      </c>
      <c r="Q1051" t="s">
        <v>8330</v>
      </c>
      <c r="R1051" t="s">
        <v>8331</v>
      </c>
      <c r="S1051" s="13">
        <f t="shared" si="80"/>
        <v>42382.431076388893</v>
      </c>
      <c r="T1051">
        <f t="shared" si="81"/>
        <v>2016</v>
      </c>
      <c r="U1051" t="str">
        <f t="shared" si="82"/>
        <v>journalism</v>
      </c>
    </row>
    <row r="1052" spans="1:2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 s="10" t="e">
        <f t="shared" si="79"/>
        <v>#DIV/0!</v>
      </c>
      <c r="Q1052" t="s">
        <v>8330</v>
      </c>
      <c r="R1052" t="s">
        <v>8331</v>
      </c>
      <c r="S1052" s="13">
        <f t="shared" si="80"/>
        <v>42231.7971875</v>
      </c>
      <c r="T1052">
        <f t="shared" si="81"/>
        <v>2015</v>
      </c>
      <c r="U1052" t="str">
        <f t="shared" si="82"/>
        <v>journalism</v>
      </c>
    </row>
    <row r="1053" spans="1:21" ht="42.75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 s="10" t="e">
        <f t="shared" si="79"/>
        <v>#DIV/0!</v>
      </c>
      <c r="Q1053" t="s">
        <v>8330</v>
      </c>
      <c r="R1053" t="s">
        <v>8331</v>
      </c>
      <c r="S1053" s="13">
        <f t="shared" si="80"/>
        <v>41850.014178240745</v>
      </c>
      <c r="T1053">
        <f t="shared" si="81"/>
        <v>2014</v>
      </c>
      <c r="U1053" t="str">
        <f t="shared" si="82"/>
        <v>journalism</v>
      </c>
    </row>
    <row r="1054" spans="1:21" ht="57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 s="10" t="e">
        <f t="shared" si="79"/>
        <v>#DIV/0!</v>
      </c>
      <c r="Q1054" t="s">
        <v>8330</v>
      </c>
      <c r="R1054" t="s">
        <v>8331</v>
      </c>
      <c r="S1054" s="13">
        <f t="shared" si="80"/>
        <v>42483.797395833331</v>
      </c>
      <c r="T1054">
        <f t="shared" si="81"/>
        <v>2016</v>
      </c>
      <c r="U1054" t="str">
        <f t="shared" si="82"/>
        <v>journalism</v>
      </c>
    </row>
    <row r="1055" spans="1:21" ht="42.75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 s="10">
        <f t="shared" si="79"/>
        <v>15</v>
      </c>
      <c r="Q1055" t="s">
        <v>8330</v>
      </c>
      <c r="R1055" t="s">
        <v>8331</v>
      </c>
      <c r="S1055" s="13">
        <f t="shared" si="80"/>
        <v>42775.172824074078</v>
      </c>
      <c r="T1055">
        <f t="shared" si="81"/>
        <v>2017</v>
      </c>
      <c r="U1055" t="str">
        <f t="shared" si="82"/>
        <v>journalism</v>
      </c>
    </row>
    <row r="1056" spans="1:21" ht="42.75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 s="10" t="e">
        <f t="shared" si="79"/>
        <v>#DIV/0!</v>
      </c>
      <c r="Q1056" t="s">
        <v>8330</v>
      </c>
      <c r="R1056" t="s">
        <v>8331</v>
      </c>
      <c r="S1056" s="13">
        <f t="shared" si="80"/>
        <v>41831.851840277777</v>
      </c>
      <c r="T1056">
        <f t="shared" si="81"/>
        <v>2014</v>
      </c>
      <c r="U1056" t="str">
        <f t="shared" si="82"/>
        <v>journalism</v>
      </c>
    </row>
    <row r="1057" spans="1:21" ht="42.75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 s="10" t="e">
        <f t="shared" si="79"/>
        <v>#DIV/0!</v>
      </c>
      <c r="Q1057" t="s">
        <v>8330</v>
      </c>
      <c r="R1057" t="s">
        <v>8331</v>
      </c>
      <c r="S1057" s="13">
        <f t="shared" si="80"/>
        <v>42406.992418981477</v>
      </c>
      <c r="T1057">
        <f t="shared" si="81"/>
        <v>2016</v>
      </c>
      <c r="U1057" t="str">
        <f t="shared" si="82"/>
        <v>journalism</v>
      </c>
    </row>
    <row r="1058" spans="1:21" ht="42.75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 s="10" t="e">
        <f t="shared" si="79"/>
        <v>#DIV/0!</v>
      </c>
      <c r="Q1058" t="s">
        <v>8330</v>
      </c>
      <c r="R1058" t="s">
        <v>8331</v>
      </c>
      <c r="S1058" s="13">
        <f t="shared" si="80"/>
        <v>42058.719641203701</v>
      </c>
      <c r="T1058">
        <f t="shared" si="81"/>
        <v>2015</v>
      </c>
      <c r="U1058" t="str">
        <f t="shared" si="82"/>
        <v>journalism</v>
      </c>
    </row>
    <row r="1059" spans="1:21" ht="42.75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 s="10" t="e">
        <f t="shared" si="79"/>
        <v>#DIV/0!</v>
      </c>
      <c r="Q1059" t="s">
        <v>8330</v>
      </c>
      <c r="R1059" t="s">
        <v>8331</v>
      </c>
      <c r="S1059" s="13">
        <f t="shared" si="80"/>
        <v>42678.871331018512</v>
      </c>
      <c r="T1059">
        <f t="shared" si="81"/>
        <v>2016</v>
      </c>
      <c r="U1059" t="str">
        <f t="shared" si="82"/>
        <v>journalism</v>
      </c>
    </row>
    <row r="1060" spans="1:21" ht="42.75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 s="10" t="e">
        <f t="shared" si="79"/>
        <v>#DIV/0!</v>
      </c>
      <c r="Q1060" t="s">
        <v>8330</v>
      </c>
      <c r="R1060" t="s">
        <v>8331</v>
      </c>
      <c r="S1060" s="13">
        <f t="shared" si="80"/>
        <v>42047.900960648149</v>
      </c>
      <c r="T1060">
        <f t="shared" si="81"/>
        <v>2015</v>
      </c>
      <c r="U1060" t="str">
        <f t="shared" si="82"/>
        <v>journalism</v>
      </c>
    </row>
    <row r="1061" spans="1:2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 s="10" t="e">
        <f t="shared" si="79"/>
        <v>#DIV/0!</v>
      </c>
      <c r="Q1061" t="s">
        <v>8330</v>
      </c>
      <c r="R1061" t="s">
        <v>8331</v>
      </c>
      <c r="S1061" s="13">
        <f t="shared" si="80"/>
        <v>42046.79</v>
      </c>
      <c r="T1061">
        <f t="shared" si="81"/>
        <v>2015</v>
      </c>
      <c r="U1061" t="str">
        <f t="shared" si="82"/>
        <v>journalism</v>
      </c>
    </row>
    <row r="1062" spans="1:21" ht="42.75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 s="10">
        <f t="shared" si="79"/>
        <v>50</v>
      </c>
      <c r="Q1062" t="s">
        <v>8330</v>
      </c>
      <c r="R1062" t="s">
        <v>8331</v>
      </c>
      <c r="S1062" s="13">
        <f t="shared" si="80"/>
        <v>42079.913113425922</v>
      </c>
      <c r="T1062">
        <f t="shared" si="81"/>
        <v>2015</v>
      </c>
      <c r="U1062" t="str">
        <f t="shared" si="82"/>
        <v>journalism</v>
      </c>
    </row>
    <row r="1063" spans="1:21" ht="28.5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 s="10" t="e">
        <f t="shared" si="79"/>
        <v>#DIV/0!</v>
      </c>
      <c r="Q1063" t="s">
        <v>8330</v>
      </c>
      <c r="R1063" t="s">
        <v>8331</v>
      </c>
      <c r="S1063" s="13">
        <f t="shared" si="80"/>
        <v>42432.276712962965</v>
      </c>
      <c r="T1063">
        <f t="shared" si="81"/>
        <v>2016</v>
      </c>
      <c r="U1063" t="str">
        <f t="shared" si="82"/>
        <v>journalism</v>
      </c>
    </row>
    <row r="1064" spans="1:2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 s="10">
        <f t="shared" si="79"/>
        <v>47.5</v>
      </c>
      <c r="Q1064" t="s">
        <v>8330</v>
      </c>
      <c r="R1064" t="s">
        <v>8331</v>
      </c>
      <c r="S1064" s="13">
        <f t="shared" si="80"/>
        <v>42556.807187500002</v>
      </c>
      <c r="T1064">
        <f t="shared" si="81"/>
        <v>2016</v>
      </c>
      <c r="U1064" t="str">
        <f t="shared" si="82"/>
        <v>journalism</v>
      </c>
    </row>
    <row r="1065" spans="1:21" ht="42.75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 s="10" t="e">
        <f t="shared" si="79"/>
        <v>#DIV/0!</v>
      </c>
      <c r="Q1065" t="s">
        <v>8330</v>
      </c>
      <c r="R1065" t="s">
        <v>8331</v>
      </c>
      <c r="S1065" s="13">
        <f t="shared" si="80"/>
        <v>42583.030810185184</v>
      </c>
      <c r="T1065">
        <f t="shared" si="81"/>
        <v>2016</v>
      </c>
      <c r="U1065" t="str">
        <f t="shared" si="82"/>
        <v>journalism</v>
      </c>
    </row>
    <row r="1066" spans="1:21" ht="42.75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 s="10">
        <f t="shared" si="79"/>
        <v>65.67</v>
      </c>
      <c r="Q1066" t="s">
        <v>8332</v>
      </c>
      <c r="R1066" t="s">
        <v>8333</v>
      </c>
      <c r="S1066" s="13">
        <f t="shared" si="80"/>
        <v>41417.228043981479</v>
      </c>
      <c r="T1066">
        <f t="shared" si="81"/>
        <v>2013</v>
      </c>
      <c r="U1066" t="str">
        <f t="shared" si="82"/>
        <v>games</v>
      </c>
    </row>
    <row r="1067" spans="1:21" ht="42.75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 s="10">
        <f t="shared" si="79"/>
        <v>16.2</v>
      </c>
      <c r="Q1067" t="s">
        <v>8332</v>
      </c>
      <c r="R1067" t="s">
        <v>8333</v>
      </c>
      <c r="S1067" s="13">
        <f t="shared" si="80"/>
        <v>41661.381041666667</v>
      </c>
      <c r="T1067">
        <f t="shared" si="81"/>
        <v>2014</v>
      </c>
      <c r="U1067" t="str">
        <f t="shared" si="82"/>
        <v>games</v>
      </c>
    </row>
    <row r="1068" spans="1:21" ht="42.75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 s="10">
        <f t="shared" si="79"/>
        <v>34.130000000000003</v>
      </c>
      <c r="Q1068" t="s">
        <v>8332</v>
      </c>
      <c r="R1068" t="s">
        <v>8333</v>
      </c>
      <c r="S1068" s="13">
        <f t="shared" si="80"/>
        <v>41445.962754629632</v>
      </c>
      <c r="T1068">
        <f t="shared" si="81"/>
        <v>2013</v>
      </c>
      <c r="U1068" t="str">
        <f t="shared" si="82"/>
        <v>games</v>
      </c>
    </row>
    <row r="1069" spans="1:21" ht="42.75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 s="10">
        <f t="shared" si="79"/>
        <v>13</v>
      </c>
      <c r="Q1069" t="s">
        <v>8332</v>
      </c>
      <c r="R1069" t="s">
        <v>8333</v>
      </c>
      <c r="S1069" s="13">
        <f t="shared" si="80"/>
        <v>41599.855682870373</v>
      </c>
      <c r="T1069">
        <f t="shared" si="81"/>
        <v>2013</v>
      </c>
      <c r="U1069" t="str">
        <f t="shared" si="82"/>
        <v>games</v>
      </c>
    </row>
    <row r="1070" spans="1:21" ht="42.75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 s="10">
        <f t="shared" si="79"/>
        <v>11.25</v>
      </c>
      <c r="Q1070" t="s">
        <v>8332</v>
      </c>
      <c r="R1070" t="s">
        <v>8333</v>
      </c>
      <c r="S1070" s="13">
        <f t="shared" si="80"/>
        <v>42440.371111111104</v>
      </c>
      <c r="T1070">
        <f t="shared" si="81"/>
        <v>2016</v>
      </c>
      <c r="U1070" t="str">
        <f t="shared" si="82"/>
        <v>games</v>
      </c>
    </row>
    <row r="1071" spans="1:21" ht="42.75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 s="10">
        <f t="shared" si="79"/>
        <v>40.479999999999997</v>
      </c>
      <c r="Q1071" t="s">
        <v>8332</v>
      </c>
      <c r="R1071" t="s">
        <v>8333</v>
      </c>
      <c r="S1071" s="13">
        <f t="shared" si="80"/>
        <v>41572.229849537034</v>
      </c>
      <c r="T1071">
        <f t="shared" si="81"/>
        <v>2013</v>
      </c>
      <c r="U1071" t="str">
        <f t="shared" si="82"/>
        <v>games</v>
      </c>
    </row>
    <row r="1072" spans="1:21" ht="42.75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 s="10">
        <f t="shared" si="79"/>
        <v>35</v>
      </c>
      <c r="Q1072" t="s">
        <v>8332</v>
      </c>
      <c r="R1072" t="s">
        <v>8333</v>
      </c>
      <c r="S1072" s="13">
        <f t="shared" si="80"/>
        <v>41163.011828703704</v>
      </c>
      <c r="T1072">
        <f t="shared" si="81"/>
        <v>2012</v>
      </c>
      <c r="U1072" t="str">
        <f t="shared" si="82"/>
        <v>games</v>
      </c>
    </row>
    <row r="1073" spans="1:21" ht="42.75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 s="10" t="e">
        <f t="shared" si="79"/>
        <v>#DIV/0!</v>
      </c>
      <c r="Q1073" t="s">
        <v>8332</v>
      </c>
      <c r="R1073" t="s">
        <v>8333</v>
      </c>
      <c r="S1073" s="13">
        <f t="shared" si="80"/>
        <v>42295.753391203703</v>
      </c>
      <c r="T1073">
        <f t="shared" si="81"/>
        <v>2015</v>
      </c>
      <c r="U1073" t="str">
        <f t="shared" si="82"/>
        <v>games</v>
      </c>
    </row>
    <row r="1074" spans="1:21" ht="42.75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 s="10">
        <f t="shared" si="79"/>
        <v>12.75</v>
      </c>
      <c r="Q1074" t="s">
        <v>8332</v>
      </c>
      <c r="R1074" t="s">
        <v>8333</v>
      </c>
      <c r="S1074" s="13">
        <f t="shared" si="80"/>
        <v>41645.832141203704</v>
      </c>
      <c r="T1074">
        <f t="shared" si="81"/>
        <v>2014</v>
      </c>
      <c r="U1074" t="str">
        <f t="shared" si="82"/>
        <v>games</v>
      </c>
    </row>
    <row r="1075" spans="1:21" ht="28.5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 s="10">
        <f t="shared" si="79"/>
        <v>10</v>
      </c>
      <c r="Q1075" t="s">
        <v>8332</v>
      </c>
      <c r="R1075" t="s">
        <v>8333</v>
      </c>
      <c r="S1075" s="13">
        <f t="shared" si="80"/>
        <v>40802.964594907404</v>
      </c>
      <c r="T1075">
        <f t="shared" si="81"/>
        <v>2011</v>
      </c>
      <c r="U1075" t="str">
        <f t="shared" si="82"/>
        <v>games</v>
      </c>
    </row>
    <row r="1076" spans="1:21" ht="42.75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 s="10">
        <f t="shared" si="79"/>
        <v>113.57</v>
      </c>
      <c r="Q1076" t="s">
        <v>8332</v>
      </c>
      <c r="R1076" t="s">
        <v>8333</v>
      </c>
      <c r="S1076" s="13">
        <f t="shared" si="80"/>
        <v>41613.172974537039</v>
      </c>
      <c r="T1076">
        <f t="shared" si="81"/>
        <v>2013</v>
      </c>
      <c r="U1076" t="str">
        <f t="shared" si="82"/>
        <v>games</v>
      </c>
    </row>
    <row r="1077" spans="1:21" ht="28.5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 s="10">
        <f t="shared" si="79"/>
        <v>15</v>
      </c>
      <c r="Q1077" t="s">
        <v>8332</v>
      </c>
      <c r="R1077" t="s">
        <v>8333</v>
      </c>
      <c r="S1077" s="13">
        <f t="shared" si="80"/>
        <v>41005.904120370367</v>
      </c>
      <c r="T1077">
        <f t="shared" si="81"/>
        <v>2012</v>
      </c>
      <c r="U1077" t="str">
        <f t="shared" si="82"/>
        <v>games</v>
      </c>
    </row>
    <row r="1078" spans="1:21" ht="42.75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 s="10">
        <f t="shared" si="79"/>
        <v>48.28</v>
      </c>
      <c r="Q1078" t="s">
        <v>8332</v>
      </c>
      <c r="R1078" t="s">
        <v>8333</v>
      </c>
      <c r="S1078" s="13">
        <f t="shared" si="80"/>
        <v>41838.377893518518</v>
      </c>
      <c r="T1078">
        <f t="shared" si="81"/>
        <v>2014</v>
      </c>
      <c r="U1078" t="str">
        <f t="shared" si="82"/>
        <v>games</v>
      </c>
    </row>
    <row r="1079" spans="1:21" ht="42.75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 s="10">
        <f t="shared" si="79"/>
        <v>43.98</v>
      </c>
      <c r="Q1079" t="s">
        <v>8332</v>
      </c>
      <c r="R1079" t="s">
        <v>8333</v>
      </c>
      <c r="S1079" s="13">
        <f t="shared" si="80"/>
        <v>42353.16679398148</v>
      </c>
      <c r="T1079">
        <f t="shared" si="81"/>
        <v>2015</v>
      </c>
      <c r="U1079" t="str">
        <f t="shared" si="82"/>
        <v>games</v>
      </c>
    </row>
    <row r="1080" spans="1:21" ht="42.75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 s="10">
        <f t="shared" si="79"/>
        <v>9</v>
      </c>
      <c r="Q1080" t="s">
        <v>8332</v>
      </c>
      <c r="R1080" t="s">
        <v>8333</v>
      </c>
      <c r="S1080" s="13">
        <f t="shared" si="80"/>
        <v>40701.195844907408</v>
      </c>
      <c r="T1080">
        <f t="shared" si="81"/>
        <v>2011</v>
      </c>
      <c r="U1080" t="str">
        <f t="shared" si="82"/>
        <v>games</v>
      </c>
    </row>
    <row r="1081" spans="1:21" ht="42.75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 s="10">
        <f t="shared" si="79"/>
        <v>37.67</v>
      </c>
      <c r="Q1081" t="s">
        <v>8332</v>
      </c>
      <c r="R1081" t="s">
        <v>8333</v>
      </c>
      <c r="S1081" s="13">
        <f t="shared" si="80"/>
        <v>42479.566388888896</v>
      </c>
      <c r="T1081">
        <f t="shared" si="81"/>
        <v>2016</v>
      </c>
      <c r="U1081" t="str">
        <f t="shared" si="82"/>
        <v>games</v>
      </c>
    </row>
    <row r="1082" spans="1:21" ht="42.75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 s="10">
        <f t="shared" si="79"/>
        <v>18.579999999999998</v>
      </c>
      <c r="Q1082" t="s">
        <v>8332</v>
      </c>
      <c r="R1082" t="s">
        <v>8333</v>
      </c>
      <c r="S1082" s="13">
        <f t="shared" si="80"/>
        <v>41740.138113425928</v>
      </c>
      <c r="T1082">
        <f t="shared" si="81"/>
        <v>2014</v>
      </c>
      <c r="U1082" t="str">
        <f t="shared" si="82"/>
        <v>games</v>
      </c>
    </row>
    <row r="1083" spans="1:21" ht="42.75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 s="10">
        <f t="shared" si="79"/>
        <v>3</v>
      </c>
      <c r="Q1083" t="s">
        <v>8332</v>
      </c>
      <c r="R1083" t="s">
        <v>8333</v>
      </c>
      <c r="S1083" s="13">
        <f t="shared" si="80"/>
        <v>42002.926990740743</v>
      </c>
      <c r="T1083">
        <f t="shared" si="81"/>
        <v>2014</v>
      </c>
      <c r="U1083" t="str">
        <f t="shared" si="82"/>
        <v>games</v>
      </c>
    </row>
    <row r="1084" spans="1:21" ht="28.5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 s="10">
        <f t="shared" si="79"/>
        <v>18.670000000000002</v>
      </c>
      <c r="Q1084" t="s">
        <v>8332</v>
      </c>
      <c r="R1084" t="s">
        <v>8333</v>
      </c>
      <c r="S1084" s="13">
        <f t="shared" si="80"/>
        <v>41101.906111111115</v>
      </c>
      <c r="T1084">
        <f t="shared" si="81"/>
        <v>2012</v>
      </c>
      <c r="U1084" t="str">
        <f t="shared" si="82"/>
        <v>games</v>
      </c>
    </row>
    <row r="1085" spans="1:21" ht="42.75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 s="10">
        <f t="shared" si="79"/>
        <v>410</v>
      </c>
      <c r="Q1085" t="s">
        <v>8332</v>
      </c>
      <c r="R1085" t="s">
        <v>8333</v>
      </c>
      <c r="S1085" s="13">
        <f t="shared" si="80"/>
        <v>41793.659525462965</v>
      </c>
      <c r="T1085">
        <f t="shared" si="81"/>
        <v>2014</v>
      </c>
      <c r="U1085" t="str">
        <f t="shared" si="82"/>
        <v>games</v>
      </c>
    </row>
    <row r="1086" spans="1:2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 s="10" t="e">
        <f t="shared" si="79"/>
        <v>#DIV/0!</v>
      </c>
      <c r="Q1086" t="s">
        <v>8332</v>
      </c>
      <c r="R1086" t="s">
        <v>8333</v>
      </c>
      <c r="S1086" s="13">
        <f t="shared" si="80"/>
        <v>41829.912083333329</v>
      </c>
      <c r="T1086">
        <f t="shared" si="81"/>
        <v>2014</v>
      </c>
      <c r="U1086" t="str">
        <f t="shared" si="82"/>
        <v>games</v>
      </c>
    </row>
    <row r="1087" spans="1:21" ht="28.5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 s="10">
        <f t="shared" si="79"/>
        <v>114</v>
      </c>
      <c r="Q1087" t="s">
        <v>8332</v>
      </c>
      <c r="R1087" t="s">
        <v>8333</v>
      </c>
      <c r="S1087" s="13">
        <f t="shared" si="80"/>
        <v>42413.671006944445</v>
      </c>
      <c r="T1087">
        <f t="shared" si="81"/>
        <v>2016</v>
      </c>
      <c r="U1087" t="str">
        <f t="shared" si="82"/>
        <v>games</v>
      </c>
    </row>
    <row r="1088" spans="1:2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 s="10">
        <f t="shared" si="79"/>
        <v>7.5</v>
      </c>
      <c r="Q1088" t="s">
        <v>8332</v>
      </c>
      <c r="R1088" t="s">
        <v>8333</v>
      </c>
      <c r="S1088" s="13">
        <f t="shared" si="80"/>
        <v>41845.866793981484</v>
      </c>
      <c r="T1088">
        <f t="shared" si="81"/>
        <v>2014</v>
      </c>
      <c r="U1088" t="str">
        <f t="shared" si="82"/>
        <v>games</v>
      </c>
    </row>
    <row r="1089" spans="1:21" ht="42.75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 s="10" t="e">
        <f t="shared" si="79"/>
        <v>#DIV/0!</v>
      </c>
      <c r="Q1089" t="s">
        <v>8332</v>
      </c>
      <c r="R1089" t="s">
        <v>8333</v>
      </c>
      <c r="S1089" s="13">
        <f t="shared" si="80"/>
        <v>41775.713969907411</v>
      </c>
      <c r="T1089">
        <f t="shared" si="81"/>
        <v>2014</v>
      </c>
      <c r="U1089" t="str">
        <f t="shared" si="82"/>
        <v>games</v>
      </c>
    </row>
    <row r="1090" spans="1:21" ht="28.5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 s="10">
        <f t="shared" si="79"/>
        <v>43.42</v>
      </c>
      <c r="Q1090" t="s">
        <v>8332</v>
      </c>
      <c r="R1090" t="s">
        <v>8333</v>
      </c>
      <c r="S1090" s="13">
        <f t="shared" si="80"/>
        <v>41723.799386574072</v>
      </c>
      <c r="T1090">
        <f t="shared" si="81"/>
        <v>2014</v>
      </c>
      <c r="U1090" t="str">
        <f t="shared" si="82"/>
        <v>games</v>
      </c>
    </row>
    <row r="1091" spans="1:21" ht="28.5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 s="10">
        <f t="shared" ref="P1091:P1154" si="83">ROUND(E1091/L1091,2)</f>
        <v>23.96</v>
      </c>
      <c r="Q1091" t="s">
        <v>8332</v>
      </c>
      <c r="R1091" t="s">
        <v>8333</v>
      </c>
      <c r="S1091" s="13">
        <f t="shared" ref="S1091:S1154" si="84">(((J1091/60)/60)/24)+DATE(1970,1,1)</f>
        <v>42151.189525462964</v>
      </c>
      <c r="T1091">
        <f t="shared" ref="T1091:T1154" si="85">YEAR(S1091)</f>
        <v>2015</v>
      </c>
      <c r="U1091" t="str">
        <f t="shared" ref="U1091:U1154" si="86">LEFT(N1091,SEARCH("/",N1091)-1)</f>
        <v>games</v>
      </c>
    </row>
    <row r="1092" spans="1:21" ht="42.75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 s="10">
        <f t="shared" si="83"/>
        <v>5</v>
      </c>
      <c r="Q1092" t="s">
        <v>8332</v>
      </c>
      <c r="R1092" t="s">
        <v>8333</v>
      </c>
      <c r="S1092" s="13">
        <f t="shared" si="84"/>
        <v>42123.185798611114</v>
      </c>
      <c r="T1092">
        <f t="shared" si="85"/>
        <v>2015</v>
      </c>
      <c r="U1092" t="str">
        <f t="shared" si="86"/>
        <v>games</v>
      </c>
    </row>
    <row r="1093" spans="1:21" ht="42.75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 s="10">
        <f t="shared" si="83"/>
        <v>12.5</v>
      </c>
      <c r="Q1093" t="s">
        <v>8332</v>
      </c>
      <c r="R1093" t="s">
        <v>8333</v>
      </c>
      <c r="S1093" s="13">
        <f t="shared" si="84"/>
        <v>42440.820277777777</v>
      </c>
      <c r="T1093">
        <f t="shared" si="85"/>
        <v>2016</v>
      </c>
      <c r="U1093" t="str">
        <f t="shared" si="86"/>
        <v>games</v>
      </c>
    </row>
    <row r="1094" spans="1:21" ht="57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 s="10">
        <f t="shared" si="83"/>
        <v>3</v>
      </c>
      <c r="Q1094" t="s">
        <v>8332</v>
      </c>
      <c r="R1094" t="s">
        <v>8333</v>
      </c>
      <c r="S1094" s="13">
        <f t="shared" si="84"/>
        <v>41250.025902777779</v>
      </c>
      <c r="T1094">
        <f t="shared" si="85"/>
        <v>2012</v>
      </c>
      <c r="U1094" t="str">
        <f t="shared" si="86"/>
        <v>games</v>
      </c>
    </row>
    <row r="1095" spans="1:21" ht="42.75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 s="10">
        <f t="shared" si="83"/>
        <v>10.56</v>
      </c>
      <c r="Q1095" t="s">
        <v>8332</v>
      </c>
      <c r="R1095" t="s">
        <v>8333</v>
      </c>
      <c r="S1095" s="13">
        <f t="shared" si="84"/>
        <v>42396.973807870367</v>
      </c>
      <c r="T1095">
        <f t="shared" si="85"/>
        <v>2016</v>
      </c>
      <c r="U1095" t="str">
        <f t="shared" si="86"/>
        <v>games</v>
      </c>
    </row>
    <row r="1096" spans="1:21" ht="42.75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 s="10">
        <f t="shared" si="83"/>
        <v>122</v>
      </c>
      <c r="Q1096" t="s">
        <v>8332</v>
      </c>
      <c r="R1096" t="s">
        <v>8333</v>
      </c>
      <c r="S1096" s="13">
        <f t="shared" si="84"/>
        <v>40795.713344907403</v>
      </c>
      <c r="T1096">
        <f t="shared" si="85"/>
        <v>2011</v>
      </c>
      <c r="U1096" t="str">
        <f t="shared" si="86"/>
        <v>games</v>
      </c>
    </row>
    <row r="1097" spans="1:21" ht="42.75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 s="10">
        <f t="shared" si="83"/>
        <v>267.81</v>
      </c>
      <c r="Q1097" t="s">
        <v>8332</v>
      </c>
      <c r="R1097" t="s">
        <v>8333</v>
      </c>
      <c r="S1097" s="13">
        <f t="shared" si="84"/>
        <v>41486.537268518521</v>
      </c>
      <c r="T1097">
        <f t="shared" si="85"/>
        <v>2013</v>
      </c>
      <c r="U1097" t="str">
        <f t="shared" si="86"/>
        <v>games</v>
      </c>
    </row>
    <row r="1098" spans="1:21" ht="42.75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 s="10">
        <f t="shared" si="83"/>
        <v>74.209999999999994</v>
      </c>
      <c r="Q1098" t="s">
        <v>8332</v>
      </c>
      <c r="R1098" t="s">
        <v>8333</v>
      </c>
      <c r="S1098" s="13">
        <f t="shared" si="84"/>
        <v>41885.51798611111</v>
      </c>
      <c r="T1098">
        <f t="shared" si="85"/>
        <v>2014</v>
      </c>
      <c r="U1098" t="str">
        <f t="shared" si="86"/>
        <v>games</v>
      </c>
    </row>
    <row r="1099" spans="1:21" ht="42.75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 s="10">
        <f t="shared" si="83"/>
        <v>6.71</v>
      </c>
      <c r="Q1099" t="s">
        <v>8332</v>
      </c>
      <c r="R1099" t="s">
        <v>8333</v>
      </c>
      <c r="S1099" s="13">
        <f t="shared" si="84"/>
        <v>41660.792557870373</v>
      </c>
      <c r="T1099">
        <f t="shared" si="85"/>
        <v>2014</v>
      </c>
      <c r="U1099" t="str">
        <f t="shared" si="86"/>
        <v>games</v>
      </c>
    </row>
    <row r="1100" spans="1:21" ht="28.5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 s="10">
        <f t="shared" si="83"/>
        <v>81.95</v>
      </c>
      <c r="Q1100" t="s">
        <v>8332</v>
      </c>
      <c r="R1100" t="s">
        <v>8333</v>
      </c>
      <c r="S1100" s="13">
        <f t="shared" si="84"/>
        <v>41712.762673611112</v>
      </c>
      <c r="T1100">
        <f t="shared" si="85"/>
        <v>2014</v>
      </c>
      <c r="U1100" t="str">
        <f t="shared" si="86"/>
        <v>games</v>
      </c>
    </row>
    <row r="1101" spans="1:21" ht="42.75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 s="10">
        <f t="shared" si="83"/>
        <v>25</v>
      </c>
      <c r="Q1101" t="s">
        <v>8332</v>
      </c>
      <c r="R1101" t="s">
        <v>8333</v>
      </c>
      <c r="S1101" s="13">
        <f t="shared" si="84"/>
        <v>42107.836435185185</v>
      </c>
      <c r="T1101">
        <f t="shared" si="85"/>
        <v>2015</v>
      </c>
      <c r="U1101" t="str">
        <f t="shared" si="86"/>
        <v>games</v>
      </c>
    </row>
    <row r="1102" spans="1:21" ht="42.75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 s="10">
        <f t="shared" si="83"/>
        <v>10</v>
      </c>
      <c r="Q1102" t="s">
        <v>8332</v>
      </c>
      <c r="R1102" t="s">
        <v>8333</v>
      </c>
      <c r="S1102" s="13">
        <f t="shared" si="84"/>
        <v>42384.110775462963</v>
      </c>
      <c r="T1102">
        <f t="shared" si="85"/>
        <v>2016</v>
      </c>
      <c r="U1102" t="str">
        <f t="shared" si="86"/>
        <v>games</v>
      </c>
    </row>
    <row r="1103" spans="1:21" ht="28.5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 s="10">
        <f t="shared" si="83"/>
        <v>6.83</v>
      </c>
      <c r="Q1103" t="s">
        <v>8332</v>
      </c>
      <c r="R1103" t="s">
        <v>8333</v>
      </c>
      <c r="S1103" s="13">
        <f t="shared" si="84"/>
        <v>42538.77243055556</v>
      </c>
      <c r="T1103">
        <f t="shared" si="85"/>
        <v>2016</v>
      </c>
      <c r="U1103" t="str">
        <f t="shared" si="86"/>
        <v>games</v>
      </c>
    </row>
    <row r="1104" spans="1:21" ht="42.75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 s="10">
        <f t="shared" si="83"/>
        <v>17.71</v>
      </c>
      <c r="Q1104" t="s">
        <v>8332</v>
      </c>
      <c r="R1104" t="s">
        <v>8333</v>
      </c>
      <c r="S1104" s="13">
        <f t="shared" si="84"/>
        <v>41577.045428240745</v>
      </c>
      <c r="T1104">
        <f t="shared" si="85"/>
        <v>2013</v>
      </c>
      <c r="U1104" t="str">
        <f t="shared" si="86"/>
        <v>games</v>
      </c>
    </row>
    <row r="1105" spans="1:21" ht="42.75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 s="10">
        <f t="shared" si="83"/>
        <v>16.2</v>
      </c>
      <c r="Q1105" t="s">
        <v>8332</v>
      </c>
      <c r="R1105" t="s">
        <v>8333</v>
      </c>
      <c r="S1105" s="13">
        <f t="shared" si="84"/>
        <v>42479.22210648148</v>
      </c>
      <c r="T1105">
        <f t="shared" si="85"/>
        <v>2016</v>
      </c>
      <c r="U1105" t="str">
        <f t="shared" si="86"/>
        <v>games</v>
      </c>
    </row>
    <row r="1106" spans="1:21" ht="42.75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 s="10">
        <f t="shared" si="83"/>
        <v>80.3</v>
      </c>
      <c r="Q1106" t="s">
        <v>8332</v>
      </c>
      <c r="R1106" t="s">
        <v>8333</v>
      </c>
      <c r="S1106" s="13">
        <f t="shared" si="84"/>
        <v>41771.40996527778</v>
      </c>
      <c r="T1106">
        <f t="shared" si="85"/>
        <v>2014</v>
      </c>
      <c r="U1106" t="str">
        <f t="shared" si="86"/>
        <v>games</v>
      </c>
    </row>
    <row r="1107" spans="1:21" ht="42.75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 s="10">
        <f t="shared" si="83"/>
        <v>71.55</v>
      </c>
      <c r="Q1107" t="s">
        <v>8332</v>
      </c>
      <c r="R1107" t="s">
        <v>8333</v>
      </c>
      <c r="S1107" s="13">
        <f t="shared" si="84"/>
        <v>41692.135729166665</v>
      </c>
      <c r="T1107">
        <f t="shared" si="85"/>
        <v>2014</v>
      </c>
      <c r="U1107" t="str">
        <f t="shared" si="86"/>
        <v>games</v>
      </c>
    </row>
    <row r="1108" spans="1:21" ht="42.75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 s="10">
        <f t="shared" si="83"/>
        <v>23.57</v>
      </c>
      <c r="Q1108" t="s">
        <v>8332</v>
      </c>
      <c r="R1108" t="s">
        <v>8333</v>
      </c>
      <c r="S1108" s="13">
        <f t="shared" si="84"/>
        <v>40973.740451388891</v>
      </c>
      <c r="T1108">
        <f t="shared" si="85"/>
        <v>2012</v>
      </c>
      <c r="U1108" t="str">
        <f t="shared" si="86"/>
        <v>games</v>
      </c>
    </row>
    <row r="1109" spans="1:21" ht="57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 s="10" t="e">
        <f t="shared" si="83"/>
        <v>#DIV/0!</v>
      </c>
      <c r="Q1109" t="s">
        <v>8332</v>
      </c>
      <c r="R1109" t="s">
        <v>8333</v>
      </c>
      <c r="S1109" s="13">
        <f t="shared" si="84"/>
        <v>41813.861388888887</v>
      </c>
      <c r="T1109">
        <f t="shared" si="85"/>
        <v>2014</v>
      </c>
      <c r="U1109" t="str">
        <f t="shared" si="86"/>
        <v>games</v>
      </c>
    </row>
    <row r="1110" spans="1:21" ht="42.75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 s="10">
        <f t="shared" si="83"/>
        <v>34.880000000000003</v>
      </c>
      <c r="Q1110" t="s">
        <v>8332</v>
      </c>
      <c r="R1110" t="s">
        <v>8333</v>
      </c>
      <c r="S1110" s="13">
        <f t="shared" si="84"/>
        <v>40952.636979166666</v>
      </c>
      <c r="T1110">
        <f t="shared" si="85"/>
        <v>2012</v>
      </c>
      <c r="U1110" t="str">
        <f t="shared" si="86"/>
        <v>games</v>
      </c>
    </row>
    <row r="1111" spans="1:21" ht="42.75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 s="10">
        <f t="shared" si="83"/>
        <v>15</v>
      </c>
      <c r="Q1111" t="s">
        <v>8332</v>
      </c>
      <c r="R1111" t="s">
        <v>8333</v>
      </c>
      <c r="S1111" s="13">
        <f t="shared" si="84"/>
        <v>42662.752199074079</v>
      </c>
      <c r="T1111">
        <f t="shared" si="85"/>
        <v>2016</v>
      </c>
      <c r="U1111" t="str">
        <f t="shared" si="86"/>
        <v>games</v>
      </c>
    </row>
    <row r="1112" spans="1:21" ht="42.75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 s="10">
        <f t="shared" si="83"/>
        <v>23.18</v>
      </c>
      <c r="Q1112" t="s">
        <v>8332</v>
      </c>
      <c r="R1112" t="s">
        <v>8333</v>
      </c>
      <c r="S1112" s="13">
        <f t="shared" si="84"/>
        <v>41220.933124999996</v>
      </c>
      <c r="T1112">
        <f t="shared" si="85"/>
        <v>2012</v>
      </c>
      <c r="U1112" t="str">
        <f t="shared" si="86"/>
        <v>games</v>
      </c>
    </row>
    <row r="1113" spans="1:21" ht="42.75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 s="10">
        <f t="shared" si="83"/>
        <v>1</v>
      </c>
      <c r="Q1113" t="s">
        <v>8332</v>
      </c>
      <c r="R1113" t="s">
        <v>8333</v>
      </c>
      <c r="S1113" s="13">
        <f t="shared" si="84"/>
        <v>42347.203587962969</v>
      </c>
      <c r="T1113">
        <f t="shared" si="85"/>
        <v>2015</v>
      </c>
      <c r="U1113" t="str">
        <f t="shared" si="86"/>
        <v>games</v>
      </c>
    </row>
    <row r="1114" spans="1:21" ht="42.75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 s="10">
        <f t="shared" si="83"/>
        <v>100.23</v>
      </c>
      <c r="Q1114" t="s">
        <v>8332</v>
      </c>
      <c r="R1114" t="s">
        <v>8333</v>
      </c>
      <c r="S1114" s="13">
        <f t="shared" si="84"/>
        <v>41963.759386574078</v>
      </c>
      <c r="T1114">
        <f t="shared" si="85"/>
        <v>2014</v>
      </c>
      <c r="U1114" t="str">
        <f t="shared" si="86"/>
        <v>games</v>
      </c>
    </row>
    <row r="1115" spans="1:21" ht="42.75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 s="10">
        <f t="shared" si="83"/>
        <v>5</v>
      </c>
      <c r="Q1115" t="s">
        <v>8332</v>
      </c>
      <c r="R1115" t="s">
        <v>8333</v>
      </c>
      <c r="S1115" s="13">
        <f t="shared" si="84"/>
        <v>41835.977083333331</v>
      </c>
      <c r="T1115">
        <f t="shared" si="85"/>
        <v>2014</v>
      </c>
      <c r="U1115" t="str">
        <f t="shared" si="86"/>
        <v>games</v>
      </c>
    </row>
    <row r="1116" spans="1:21" ht="42.75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 s="10">
        <f t="shared" si="83"/>
        <v>3.33</v>
      </c>
      <c r="Q1116" t="s">
        <v>8332</v>
      </c>
      <c r="R1116" t="s">
        <v>8333</v>
      </c>
      <c r="S1116" s="13">
        <f t="shared" si="84"/>
        <v>41526.345914351856</v>
      </c>
      <c r="T1116">
        <f t="shared" si="85"/>
        <v>2013</v>
      </c>
      <c r="U1116" t="str">
        <f t="shared" si="86"/>
        <v>games</v>
      </c>
    </row>
    <row r="1117" spans="1:21" ht="42.75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 s="10">
        <f t="shared" si="83"/>
        <v>13.25</v>
      </c>
      <c r="Q1117" t="s">
        <v>8332</v>
      </c>
      <c r="R1117" t="s">
        <v>8333</v>
      </c>
      <c r="S1117" s="13">
        <f t="shared" si="84"/>
        <v>42429.695543981477</v>
      </c>
      <c r="T1117">
        <f t="shared" si="85"/>
        <v>2016</v>
      </c>
      <c r="U1117" t="str">
        <f t="shared" si="86"/>
        <v>games</v>
      </c>
    </row>
    <row r="1118" spans="1:21" ht="28.5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 s="10">
        <f t="shared" si="83"/>
        <v>17.850000000000001</v>
      </c>
      <c r="Q1118" t="s">
        <v>8332</v>
      </c>
      <c r="R1118" t="s">
        <v>8333</v>
      </c>
      <c r="S1118" s="13">
        <f t="shared" si="84"/>
        <v>41009.847314814811</v>
      </c>
      <c r="T1118">
        <f t="shared" si="85"/>
        <v>2012</v>
      </c>
      <c r="U1118" t="str">
        <f t="shared" si="86"/>
        <v>games</v>
      </c>
    </row>
    <row r="1119" spans="1:21" ht="42.75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 s="10">
        <f t="shared" si="83"/>
        <v>10.38</v>
      </c>
      <c r="Q1119" t="s">
        <v>8332</v>
      </c>
      <c r="R1119" t="s">
        <v>8333</v>
      </c>
      <c r="S1119" s="13">
        <f t="shared" si="84"/>
        <v>42333.598530092597</v>
      </c>
      <c r="T1119">
        <f t="shared" si="85"/>
        <v>2015</v>
      </c>
      <c r="U1119" t="str">
        <f t="shared" si="86"/>
        <v>games</v>
      </c>
    </row>
    <row r="1120" spans="1:21" ht="42.75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 s="10">
        <f t="shared" si="83"/>
        <v>36.33</v>
      </c>
      <c r="Q1120" t="s">
        <v>8332</v>
      </c>
      <c r="R1120" t="s">
        <v>8333</v>
      </c>
      <c r="S1120" s="13">
        <f t="shared" si="84"/>
        <v>41704.16642361111</v>
      </c>
      <c r="T1120">
        <f t="shared" si="85"/>
        <v>2014</v>
      </c>
      <c r="U1120" t="str">
        <f t="shared" si="86"/>
        <v>games</v>
      </c>
    </row>
    <row r="1121" spans="1:21" ht="42.75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 s="10">
        <f t="shared" si="83"/>
        <v>5</v>
      </c>
      <c r="Q1121" t="s">
        <v>8332</v>
      </c>
      <c r="R1121" t="s">
        <v>8333</v>
      </c>
      <c r="S1121" s="13">
        <f t="shared" si="84"/>
        <v>41722.792407407411</v>
      </c>
      <c r="T1121">
        <f t="shared" si="85"/>
        <v>2014</v>
      </c>
      <c r="U1121" t="str">
        <f t="shared" si="86"/>
        <v>games</v>
      </c>
    </row>
    <row r="1122" spans="1:21" ht="28.5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 s="10" t="e">
        <f t="shared" si="83"/>
        <v>#DIV/0!</v>
      </c>
      <c r="Q1122" t="s">
        <v>8332</v>
      </c>
      <c r="R1122" t="s">
        <v>8333</v>
      </c>
      <c r="S1122" s="13">
        <f t="shared" si="84"/>
        <v>40799.872685185182</v>
      </c>
      <c r="T1122">
        <f t="shared" si="85"/>
        <v>2011</v>
      </c>
      <c r="U1122" t="str">
        <f t="shared" si="86"/>
        <v>games</v>
      </c>
    </row>
    <row r="1123" spans="1:21" ht="42.75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 s="10">
        <f t="shared" si="83"/>
        <v>5.8</v>
      </c>
      <c r="Q1123" t="s">
        <v>8332</v>
      </c>
      <c r="R1123" t="s">
        <v>8333</v>
      </c>
      <c r="S1123" s="13">
        <f t="shared" si="84"/>
        <v>42412.934212962966</v>
      </c>
      <c r="T1123">
        <f t="shared" si="85"/>
        <v>2016</v>
      </c>
      <c r="U1123" t="str">
        <f t="shared" si="86"/>
        <v>games</v>
      </c>
    </row>
    <row r="1124" spans="1:21" ht="42.75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 s="10" t="e">
        <f t="shared" si="83"/>
        <v>#DIV/0!</v>
      </c>
      <c r="Q1124" t="s">
        <v>8332</v>
      </c>
      <c r="R1124" t="s">
        <v>8333</v>
      </c>
      <c r="S1124" s="13">
        <f t="shared" si="84"/>
        <v>41410.703993055555</v>
      </c>
      <c r="T1124">
        <f t="shared" si="85"/>
        <v>2013</v>
      </c>
      <c r="U1124" t="str">
        <f t="shared" si="86"/>
        <v>games</v>
      </c>
    </row>
    <row r="1125" spans="1:21" ht="42.75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 s="10">
        <f t="shared" si="83"/>
        <v>3.67</v>
      </c>
      <c r="Q1125" t="s">
        <v>8332</v>
      </c>
      <c r="R1125" t="s">
        <v>8333</v>
      </c>
      <c r="S1125" s="13">
        <f t="shared" si="84"/>
        <v>41718.5237037037</v>
      </c>
      <c r="T1125">
        <f t="shared" si="85"/>
        <v>2014</v>
      </c>
      <c r="U1125" t="str">
        <f t="shared" si="86"/>
        <v>games</v>
      </c>
    </row>
    <row r="1126" spans="1:21" ht="42.75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 s="10">
        <f t="shared" si="83"/>
        <v>60.71</v>
      </c>
      <c r="Q1126" t="s">
        <v>8332</v>
      </c>
      <c r="R1126" t="s">
        <v>8334</v>
      </c>
      <c r="S1126" s="13">
        <f t="shared" si="84"/>
        <v>42094.667256944449</v>
      </c>
      <c r="T1126">
        <f t="shared" si="85"/>
        <v>2015</v>
      </c>
      <c r="U1126" t="str">
        <f t="shared" si="86"/>
        <v>games</v>
      </c>
    </row>
    <row r="1127" spans="1:21" ht="42.75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 s="10" t="e">
        <f t="shared" si="83"/>
        <v>#DIV/0!</v>
      </c>
      <c r="Q1127" t="s">
        <v>8332</v>
      </c>
      <c r="R1127" t="s">
        <v>8334</v>
      </c>
      <c r="S1127" s="13">
        <f t="shared" si="84"/>
        <v>42212.624189814815</v>
      </c>
      <c r="T1127">
        <f t="shared" si="85"/>
        <v>2015</v>
      </c>
      <c r="U1127" t="str">
        <f t="shared" si="86"/>
        <v>games</v>
      </c>
    </row>
    <row r="1128" spans="1:21" ht="42.75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 s="10">
        <f t="shared" si="83"/>
        <v>5</v>
      </c>
      <c r="Q1128" t="s">
        <v>8332</v>
      </c>
      <c r="R1128" t="s">
        <v>8334</v>
      </c>
      <c r="S1128" s="13">
        <f t="shared" si="84"/>
        <v>42535.327476851846</v>
      </c>
      <c r="T1128">
        <f t="shared" si="85"/>
        <v>2016</v>
      </c>
      <c r="U1128" t="str">
        <f t="shared" si="86"/>
        <v>games</v>
      </c>
    </row>
    <row r="1129" spans="1:21" ht="42.75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 s="10">
        <f t="shared" si="83"/>
        <v>25.43</v>
      </c>
      <c r="Q1129" t="s">
        <v>8332</v>
      </c>
      <c r="R1129" t="s">
        <v>8334</v>
      </c>
      <c r="S1129" s="13">
        <f t="shared" si="84"/>
        <v>41926.854166666664</v>
      </c>
      <c r="T1129">
        <f t="shared" si="85"/>
        <v>2014</v>
      </c>
      <c r="U1129" t="str">
        <f t="shared" si="86"/>
        <v>games</v>
      </c>
    </row>
    <row r="1130" spans="1:2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 s="10">
        <f t="shared" si="83"/>
        <v>1</v>
      </c>
      <c r="Q1130" t="s">
        <v>8332</v>
      </c>
      <c r="R1130" t="s">
        <v>8334</v>
      </c>
      <c r="S1130" s="13">
        <f t="shared" si="84"/>
        <v>41828.649502314816</v>
      </c>
      <c r="T1130">
        <f t="shared" si="85"/>
        <v>2014</v>
      </c>
      <c r="U1130" t="str">
        <f t="shared" si="86"/>
        <v>games</v>
      </c>
    </row>
    <row r="1131" spans="1:21" ht="42.75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 s="10">
        <f t="shared" si="83"/>
        <v>10.5</v>
      </c>
      <c r="Q1131" t="s">
        <v>8332</v>
      </c>
      <c r="R1131" t="s">
        <v>8334</v>
      </c>
      <c r="S1131" s="13">
        <f t="shared" si="84"/>
        <v>42496.264965277776</v>
      </c>
      <c r="T1131">
        <f t="shared" si="85"/>
        <v>2016</v>
      </c>
      <c r="U1131" t="str">
        <f t="shared" si="86"/>
        <v>games</v>
      </c>
    </row>
    <row r="1132" spans="1:21" ht="42.75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 s="10">
        <f t="shared" si="83"/>
        <v>3.67</v>
      </c>
      <c r="Q1132" t="s">
        <v>8332</v>
      </c>
      <c r="R1132" t="s">
        <v>8334</v>
      </c>
      <c r="S1132" s="13">
        <f t="shared" si="84"/>
        <v>41908.996527777781</v>
      </c>
      <c r="T1132">
        <f t="shared" si="85"/>
        <v>2014</v>
      </c>
      <c r="U1132" t="str">
        <f t="shared" si="86"/>
        <v>games</v>
      </c>
    </row>
    <row r="1133" spans="1:21" ht="42.75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 s="10" t="e">
        <f t="shared" si="83"/>
        <v>#DIV/0!</v>
      </c>
      <c r="Q1133" t="s">
        <v>8332</v>
      </c>
      <c r="R1133" t="s">
        <v>8334</v>
      </c>
      <c r="S1133" s="13">
        <f t="shared" si="84"/>
        <v>42332.908194444448</v>
      </c>
      <c r="T1133">
        <f t="shared" si="85"/>
        <v>2015</v>
      </c>
      <c r="U1133" t="str">
        <f t="shared" si="86"/>
        <v>games</v>
      </c>
    </row>
    <row r="1134" spans="1:21" ht="42.75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 s="10">
        <f t="shared" si="83"/>
        <v>110.62</v>
      </c>
      <c r="Q1134" t="s">
        <v>8332</v>
      </c>
      <c r="R1134" t="s">
        <v>8334</v>
      </c>
      <c r="S1134" s="13">
        <f t="shared" si="84"/>
        <v>42706.115405092598</v>
      </c>
      <c r="T1134">
        <f t="shared" si="85"/>
        <v>2016</v>
      </c>
      <c r="U1134" t="str">
        <f t="shared" si="86"/>
        <v>games</v>
      </c>
    </row>
    <row r="1135" spans="1:21" ht="42.75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 s="10">
        <f t="shared" si="83"/>
        <v>20</v>
      </c>
      <c r="Q1135" t="s">
        <v>8332</v>
      </c>
      <c r="R1135" t="s">
        <v>8334</v>
      </c>
      <c r="S1135" s="13">
        <f t="shared" si="84"/>
        <v>41821.407187500001</v>
      </c>
      <c r="T1135">
        <f t="shared" si="85"/>
        <v>2014</v>
      </c>
      <c r="U1135" t="str">
        <f t="shared" si="86"/>
        <v>games</v>
      </c>
    </row>
    <row r="1136" spans="1:21" ht="42.75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 s="10">
        <f t="shared" si="83"/>
        <v>1</v>
      </c>
      <c r="Q1136" t="s">
        <v>8332</v>
      </c>
      <c r="R1136" t="s">
        <v>8334</v>
      </c>
      <c r="S1136" s="13">
        <f t="shared" si="84"/>
        <v>41958.285046296296</v>
      </c>
      <c r="T1136">
        <f t="shared" si="85"/>
        <v>2014</v>
      </c>
      <c r="U1136" t="str">
        <f t="shared" si="86"/>
        <v>games</v>
      </c>
    </row>
    <row r="1137" spans="1:21" ht="57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 s="10">
        <f t="shared" si="83"/>
        <v>50</v>
      </c>
      <c r="Q1137" t="s">
        <v>8332</v>
      </c>
      <c r="R1137" t="s">
        <v>8334</v>
      </c>
      <c r="S1137" s="13">
        <f t="shared" si="84"/>
        <v>42558.989513888882</v>
      </c>
      <c r="T1137">
        <f t="shared" si="85"/>
        <v>2016</v>
      </c>
      <c r="U1137" t="str">
        <f t="shared" si="86"/>
        <v>games</v>
      </c>
    </row>
    <row r="1138" spans="1:21" ht="42.75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 s="10">
        <f t="shared" si="83"/>
        <v>45</v>
      </c>
      <c r="Q1138" t="s">
        <v>8332</v>
      </c>
      <c r="R1138" t="s">
        <v>8334</v>
      </c>
      <c r="S1138" s="13">
        <f t="shared" si="84"/>
        <v>42327.671631944439</v>
      </c>
      <c r="T1138">
        <f t="shared" si="85"/>
        <v>2015</v>
      </c>
      <c r="U1138" t="str">
        <f t="shared" si="86"/>
        <v>games</v>
      </c>
    </row>
    <row r="1139" spans="1:21" ht="42.75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 s="10">
        <f t="shared" si="83"/>
        <v>253.21</v>
      </c>
      <c r="Q1139" t="s">
        <v>8332</v>
      </c>
      <c r="R1139" t="s">
        <v>8334</v>
      </c>
      <c r="S1139" s="13">
        <f t="shared" si="84"/>
        <v>42453.819687499999</v>
      </c>
      <c r="T1139">
        <f t="shared" si="85"/>
        <v>2016</v>
      </c>
      <c r="U1139" t="str">
        <f t="shared" si="86"/>
        <v>games</v>
      </c>
    </row>
    <row r="1140" spans="1:21" ht="42.75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 s="10">
        <f t="shared" si="83"/>
        <v>31.25</v>
      </c>
      <c r="Q1140" t="s">
        <v>8332</v>
      </c>
      <c r="R1140" t="s">
        <v>8334</v>
      </c>
      <c r="S1140" s="13">
        <f t="shared" si="84"/>
        <v>42736.9066087963</v>
      </c>
      <c r="T1140">
        <f t="shared" si="85"/>
        <v>2017</v>
      </c>
      <c r="U1140" t="str">
        <f t="shared" si="86"/>
        <v>games</v>
      </c>
    </row>
    <row r="1141" spans="1:21" ht="42.75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 s="10">
        <f t="shared" si="83"/>
        <v>5</v>
      </c>
      <c r="Q1141" t="s">
        <v>8332</v>
      </c>
      <c r="R1141" t="s">
        <v>8334</v>
      </c>
      <c r="S1141" s="13">
        <f t="shared" si="84"/>
        <v>41975.347523148142</v>
      </c>
      <c r="T1141">
        <f t="shared" si="85"/>
        <v>2014</v>
      </c>
      <c r="U1141" t="str">
        <f t="shared" si="86"/>
        <v>games</v>
      </c>
    </row>
    <row r="1142" spans="1:21" ht="42.75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 s="10" t="e">
        <f t="shared" si="83"/>
        <v>#DIV/0!</v>
      </c>
      <c r="Q1142" t="s">
        <v>8332</v>
      </c>
      <c r="R1142" t="s">
        <v>8334</v>
      </c>
      <c r="S1142" s="13">
        <f t="shared" si="84"/>
        <v>42192.462048611109</v>
      </c>
      <c r="T1142">
        <f t="shared" si="85"/>
        <v>2015</v>
      </c>
      <c r="U1142" t="str">
        <f t="shared" si="86"/>
        <v>games</v>
      </c>
    </row>
    <row r="1143" spans="1:2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 s="10" t="e">
        <f t="shared" si="83"/>
        <v>#DIV/0!</v>
      </c>
      <c r="Q1143" t="s">
        <v>8332</v>
      </c>
      <c r="R1143" t="s">
        <v>8334</v>
      </c>
      <c r="S1143" s="13">
        <f t="shared" si="84"/>
        <v>42164.699652777781</v>
      </c>
      <c r="T1143">
        <f t="shared" si="85"/>
        <v>2015</v>
      </c>
      <c r="U1143" t="str">
        <f t="shared" si="86"/>
        <v>games</v>
      </c>
    </row>
    <row r="1144" spans="1:21" ht="42.75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 s="10" t="e">
        <f t="shared" si="83"/>
        <v>#DIV/0!</v>
      </c>
      <c r="Q1144" t="s">
        <v>8332</v>
      </c>
      <c r="R1144" t="s">
        <v>8334</v>
      </c>
      <c r="S1144" s="13">
        <f t="shared" si="84"/>
        <v>42022.006099537044</v>
      </c>
      <c r="T1144">
        <f t="shared" si="85"/>
        <v>2015</v>
      </c>
      <c r="U1144" t="str">
        <f t="shared" si="86"/>
        <v>games</v>
      </c>
    </row>
    <row r="1145" spans="1:21" ht="42.75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 s="10">
        <f t="shared" si="83"/>
        <v>23.25</v>
      </c>
      <c r="Q1145" t="s">
        <v>8332</v>
      </c>
      <c r="R1145" t="s">
        <v>8334</v>
      </c>
      <c r="S1145" s="13">
        <f t="shared" si="84"/>
        <v>42325.19358796296</v>
      </c>
      <c r="T1145">
        <f t="shared" si="85"/>
        <v>2015</v>
      </c>
      <c r="U1145" t="str">
        <f t="shared" si="86"/>
        <v>games</v>
      </c>
    </row>
    <row r="1146" spans="1:21" ht="42.75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 s="10" t="e">
        <f t="shared" si="83"/>
        <v>#DIV/0!</v>
      </c>
      <c r="Q1146" t="s">
        <v>8335</v>
      </c>
      <c r="R1146" t="s">
        <v>8336</v>
      </c>
      <c r="S1146" s="13">
        <f t="shared" si="84"/>
        <v>42093.181944444441</v>
      </c>
      <c r="T1146">
        <f t="shared" si="85"/>
        <v>2015</v>
      </c>
      <c r="U1146" t="str">
        <f t="shared" si="86"/>
        <v>food</v>
      </c>
    </row>
    <row r="1147" spans="1:21" ht="42.75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 s="10">
        <f t="shared" si="83"/>
        <v>100</v>
      </c>
      <c r="Q1147" t="s">
        <v>8335</v>
      </c>
      <c r="R1147" t="s">
        <v>8336</v>
      </c>
      <c r="S1147" s="13">
        <f t="shared" si="84"/>
        <v>41854.747592592597</v>
      </c>
      <c r="T1147">
        <f t="shared" si="85"/>
        <v>2014</v>
      </c>
      <c r="U1147" t="str">
        <f t="shared" si="86"/>
        <v>food</v>
      </c>
    </row>
    <row r="1148" spans="1:21" ht="28.5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 s="10">
        <f t="shared" si="83"/>
        <v>44.17</v>
      </c>
      <c r="Q1148" t="s">
        <v>8335</v>
      </c>
      <c r="R1148" t="s">
        <v>8336</v>
      </c>
      <c r="S1148" s="13">
        <f t="shared" si="84"/>
        <v>41723.9533912037</v>
      </c>
      <c r="T1148">
        <f t="shared" si="85"/>
        <v>2014</v>
      </c>
      <c r="U1148" t="str">
        <f t="shared" si="86"/>
        <v>food</v>
      </c>
    </row>
    <row r="1149" spans="1:21" ht="42.75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 s="10" t="e">
        <f t="shared" si="83"/>
        <v>#DIV/0!</v>
      </c>
      <c r="Q1149" t="s">
        <v>8335</v>
      </c>
      <c r="R1149" t="s">
        <v>8336</v>
      </c>
      <c r="S1149" s="13">
        <f t="shared" si="84"/>
        <v>41871.972025462965</v>
      </c>
      <c r="T1149">
        <f t="shared" si="85"/>
        <v>2014</v>
      </c>
      <c r="U1149" t="str">
        <f t="shared" si="86"/>
        <v>food</v>
      </c>
    </row>
    <row r="1150" spans="1:21" ht="28.5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 s="10">
        <f t="shared" si="83"/>
        <v>24.33</v>
      </c>
      <c r="Q1150" t="s">
        <v>8335</v>
      </c>
      <c r="R1150" t="s">
        <v>8336</v>
      </c>
      <c r="S1150" s="13">
        <f t="shared" si="84"/>
        <v>42675.171076388884</v>
      </c>
      <c r="T1150">
        <f t="shared" si="85"/>
        <v>2016</v>
      </c>
      <c r="U1150" t="str">
        <f t="shared" si="86"/>
        <v>food</v>
      </c>
    </row>
    <row r="1151" spans="1:21" ht="28.5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 s="10">
        <f t="shared" si="83"/>
        <v>37.5</v>
      </c>
      <c r="Q1151" t="s">
        <v>8335</v>
      </c>
      <c r="R1151" t="s">
        <v>8336</v>
      </c>
      <c r="S1151" s="13">
        <f t="shared" si="84"/>
        <v>42507.71025462963</v>
      </c>
      <c r="T1151">
        <f t="shared" si="85"/>
        <v>2016</v>
      </c>
      <c r="U1151" t="str">
        <f t="shared" si="86"/>
        <v>food</v>
      </c>
    </row>
    <row r="1152" spans="1:21" ht="28.5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 s="10">
        <f t="shared" si="83"/>
        <v>42</v>
      </c>
      <c r="Q1152" t="s">
        <v>8335</v>
      </c>
      <c r="R1152" t="s">
        <v>8336</v>
      </c>
      <c r="S1152" s="13">
        <f t="shared" si="84"/>
        <v>42317.954571759255</v>
      </c>
      <c r="T1152">
        <f t="shared" si="85"/>
        <v>2015</v>
      </c>
      <c r="U1152" t="str">
        <f t="shared" si="86"/>
        <v>food</v>
      </c>
    </row>
    <row r="1153" spans="1:21" ht="42.75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 s="10" t="e">
        <f t="shared" si="83"/>
        <v>#DIV/0!</v>
      </c>
      <c r="Q1153" t="s">
        <v>8335</v>
      </c>
      <c r="R1153" t="s">
        <v>8336</v>
      </c>
      <c r="S1153" s="13">
        <f t="shared" si="84"/>
        <v>42224.102581018517</v>
      </c>
      <c r="T1153">
        <f t="shared" si="85"/>
        <v>2015</v>
      </c>
      <c r="U1153" t="str">
        <f t="shared" si="86"/>
        <v>food</v>
      </c>
    </row>
    <row r="1154" spans="1:2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 s="10">
        <f t="shared" si="83"/>
        <v>60.73</v>
      </c>
      <c r="Q1154" t="s">
        <v>8335</v>
      </c>
      <c r="R1154" t="s">
        <v>8336</v>
      </c>
      <c r="S1154" s="13">
        <f t="shared" si="84"/>
        <v>42109.709629629629</v>
      </c>
      <c r="T1154">
        <f t="shared" si="85"/>
        <v>2015</v>
      </c>
      <c r="U1154" t="str">
        <f t="shared" si="86"/>
        <v>food</v>
      </c>
    </row>
    <row r="1155" spans="1:21" ht="28.5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 s="10">
        <f t="shared" ref="P1155:P1218" si="87">ROUND(E1155/L1155,2)</f>
        <v>50</v>
      </c>
      <c r="Q1155" t="s">
        <v>8335</v>
      </c>
      <c r="R1155" t="s">
        <v>8336</v>
      </c>
      <c r="S1155" s="13">
        <f t="shared" ref="S1155:S1218" si="88">(((J1155/60)/60)/24)+DATE(1970,1,1)</f>
        <v>42143.714178240742</v>
      </c>
      <c r="T1155">
        <f t="shared" ref="T1155:T1218" si="89">YEAR(S1155)</f>
        <v>2015</v>
      </c>
      <c r="U1155" t="str">
        <f t="shared" ref="U1155:U1218" si="90">LEFT(N1155,SEARCH("/",N1155)-1)</f>
        <v>food</v>
      </c>
    </row>
    <row r="1156" spans="1:21" ht="42.75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 s="10">
        <f t="shared" si="87"/>
        <v>108.33</v>
      </c>
      <c r="Q1156" t="s">
        <v>8335</v>
      </c>
      <c r="R1156" t="s">
        <v>8336</v>
      </c>
      <c r="S1156" s="13">
        <f t="shared" si="88"/>
        <v>42223.108865740738</v>
      </c>
      <c r="T1156">
        <f t="shared" si="89"/>
        <v>2015</v>
      </c>
      <c r="U1156" t="str">
        <f t="shared" si="90"/>
        <v>food</v>
      </c>
    </row>
    <row r="1157" spans="1:21" ht="42.75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 s="10">
        <f t="shared" si="87"/>
        <v>23.5</v>
      </c>
      <c r="Q1157" t="s">
        <v>8335</v>
      </c>
      <c r="R1157" t="s">
        <v>8336</v>
      </c>
      <c r="S1157" s="13">
        <f t="shared" si="88"/>
        <v>41835.763981481483</v>
      </c>
      <c r="T1157">
        <f t="shared" si="89"/>
        <v>2014</v>
      </c>
      <c r="U1157" t="str">
        <f t="shared" si="90"/>
        <v>food</v>
      </c>
    </row>
    <row r="1158" spans="1:21" ht="42.75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 s="10" t="e">
        <f t="shared" si="87"/>
        <v>#DIV/0!</v>
      </c>
      <c r="Q1158" t="s">
        <v>8335</v>
      </c>
      <c r="R1158" t="s">
        <v>8336</v>
      </c>
      <c r="S1158" s="13">
        <f t="shared" si="88"/>
        <v>42029.07131944444</v>
      </c>
      <c r="T1158">
        <f t="shared" si="89"/>
        <v>2015</v>
      </c>
      <c r="U1158" t="str">
        <f t="shared" si="90"/>
        <v>food</v>
      </c>
    </row>
    <row r="1159" spans="1:21" ht="42.75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 s="10">
        <f t="shared" si="87"/>
        <v>50.33</v>
      </c>
      <c r="Q1159" t="s">
        <v>8335</v>
      </c>
      <c r="R1159" t="s">
        <v>8336</v>
      </c>
      <c r="S1159" s="13">
        <f t="shared" si="88"/>
        <v>41918.628240740742</v>
      </c>
      <c r="T1159">
        <f t="shared" si="89"/>
        <v>2014</v>
      </c>
      <c r="U1159" t="str">
        <f t="shared" si="90"/>
        <v>food</v>
      </c>
    </row>
    <row r="1160" spans="1:21" ht="42.75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 s="10">
        <f t="shared" si="87"/>
        <v>11.67</v>
      </c>
      <c r="Q1160" t="s">
        <v>8335</v>
      </c>
      <c r="R1160" t="s">
        <v>8336</v>
      </c>
      <c r="S1160" s="13">
        <f t="shared" si="88"/>
        <v>41952.09175925926</v>
      </c>
      <c r="T1160">
        <f t="shared" si="89"/>
        <v>2014</v>
      </c>
      <c r="U1160" t="str">
        <f t="shared" si="90"/>
        <v>food</v>
      </c>
    </row>
    <row r="1161" spans="1:21" ht="42.75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 s="10" t="e">
        <f t="shared" si="87"/>
        <v>#DIV/0!</v>
      </c>
      <c r="Q1161" t="s">
        <v>8335</v>
      </c>
      <c r="R1161" t="s">
        <v>8336</v>
      </c>
      <c r="S1161" s="13">
        <f t="shared" si="88"/>
        <v>42154.726446759261</v>
      </c>
      <c r="T1161">
        <f t="shared" si="89"/>
        <v>2015</v>
      </c>
      <c r="U1161" t="str">
        <f t="shared" si="90"/>
        <v>food</v>
      </c>
    </row>
    <row r="1162" spans="1:21" ht="42.75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 s="10">
        <f t="shared" si="87"/>
        <v>60.79</v>
      </c>
      <c r="Q1162" t="s">
        <v>8335</v>
      </c>
      <c r="R1162" t="s">
        <v>8336</v>
      </c>
      <c r="S1162" s="13">
        <f t="shared" si="88"/>
        <v>42061.154930555553</v>
      </c>
      <c r="T1162">
        <f t="shared" si="89"/>
        <v>2015</v>
      </c>
      <c r="U1162" t="str">
        <f t="shared" si="90"/>
        <v>food</v>
      </c>
    </row>
    <row r="1163" spans="1:21" ht="42.75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 s="10" t="e">
        <f t="shared" si="87"/>
        <v>#DIV/0!</v>
      </c>
      <c r="Q1163" t="s">
        <v>8335</v>
      </c>
      <c r="R1163" t="s">
        <v>8336</v>
      </c>
      <c r="S1163" s="13">
        <f t="shared" si="88"/>
        <v>42122.629502314812</v>
      </c>
      <c r="T1163">
        <f t="shared" si="89"/>
        <v>2015</v>
      </c>
      <c r="U1163" t="str">
        <f t="shared" si="90"/>
        <v>food</v>
      </c>
    </row>
    <row r="1164" spans="1:21" ht="42.75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 s="10">
        <f t="shared" si="87"/>
        <v>17.5</v>
      </c>
      <c r="Q1164" t="s">
        <v>8335</v>
      </c>
      <c r="R1164" t="s">
        <v>8336</v>
      </c>
      <c r="S1164" s="13">
        <f t="shared" si="88"/>
        <v>41876.683611111112</v>
      </c>
      <c r="T1164">
        <f t="shared" si="89"/>
        <v>2014</v>
      </c>
      <c r="U1164" t="str">
        <f t="shared" si="90"/>
        <v>food</v>
      </c>
    </row>
    <row r="1165" spans="1:21" ht="42.75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 s="10" t="e">
        <f t="shared" si="87"/>
        <v>#DIV/0!</v>
      </c>
      <c r="Q1165" t="s">
        <v>8335</v>
      </c>
      <c r="R1165" t="s">
        <v>8336</v>
      </c>
      <c r="S1165" s="13">
        <f t="shared" si="88"/>
        <v>41830.723611111112</v>
      </c>
      <c r="T1165">
        <f t="shared" si="89"/>
        <v>2014</v>
      </c>
      <c r="U1165" t="str">
        <f t="shared" si="90"/>
        <v>food</v>
      </c>
    </row>
    <row r="1166" spans="1:21" ht="57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 s="10" t="e">
        <f t="shared" si="87"/>
        <v>#DIV/0!</v>
      </c>
      <c r="Q1166" t="s">
        <v>8335</v>
      </c>
      <c r="R1166" t="s">
        <v>8336</v>
      </c>
      <c r="S1166" s="13">
        <f t="shared" si="88"/>
        <v>42509.724328703705</v>
      </c>
      <c r="T1166">
        <f t="shared" si="89"/>
        <v>2016</v>
      </c>
      <c r="U1166" t="str">
        <f t="shared" si="90"/>
        <v>food</v>
      </c>
    </row>
    <row r="1167" spans="1:21" ht="42.75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 s="10">
        <f t="shared" si="87"/>
        <v>82.82</v>
      </c>
      <c r="Q1167" t="s">
        <v>8335</v>
      </c>
      <c r="R1167" t="s">
        <v>8336</v>
      </c>
      <c r="S1167" s="13">
        <f t="shared" si="88"/>
        <v>41792.214467592588</v>
      </c>
      <c r="T1167">
        <f t="shared" si="89"/>
        <v>2014</v>
      </c>
      <c r="U1167" t="str">
        <f t="shared" si="90"/>
        <v>food</v>
      </c>
    </row>
    <row r="1168" spans="1:21" ht="42.75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 s="10">
        <f t="shared" si="87"/>
        <v>358.88</v>
      </c>
      <c r="Q1168" t="s">
        <v>8335</v>
      </c>
      <c r="R1168" t="s">
        <v>8336</v>
      </c>
      <c r="S1168" s="13">
        <f t="shared" si="88"/>
        <v>42150.485439814816</v>
      </c>
      <c r="T1168">
        <f t="shared" si="89"/>
        <v>2015</v>
      </c>
      <c r="U1168" t="str">
        <f t="shared" si="90"/>
        <v>food</v>
      </c>
    </row>
    <row r="1169" spans="1:21" ht="42.75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 s="10">
        <f t="shared" si="87"/>
        <v>61.19</v>
      </c>
      <c r="Q1169" t="s">
        <v>8335</v>
      </c>
      <c r="R1169" t="s">
        <v>8336</v>
      </c>
      <c r="S1169" s="13">
        <f t="shared" si="88"/>
        <v>41863.734895833331</v>
      </c>
      <c r="T1169">
        <f t="shared" si="89"/>
        <v>2014</v>
      </c>
      <c r="U1169" t="str">
        <f t="shared" si="90"/>
        <v>food</v>
      </c>
    </row>
    <row r="1170" spans="1:21" ht="42.75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 s="10">
        <f t="shared" si="87"/>
        <v>340</v>
      </c>
      <c r="Q1170" t="s">
        <v>8335</v>
      </c>
      <c r="R1170" t="s">
        <v>8336</v>
      </c>
      <c r="S1170" s="13">
        <f t="shared" si="88"/>
        <v>42605.053993055553</v>
      </c>
      <c r="T1170">
        <f t="shared" si="89"/>
        <v>2016</v>
      </c>
      <c r="U1170" t="str">
        <f t="shared" si="90"/>
        <v>food</v>
      </c>
    </row>
    <row r="1171" spans="1:21" ht="42.75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 s="10">
        <f t="shared" si="87"/>
        <v>5.67</v>
      </c>
      <c r="Q1171" t="s">
        <v>8335</v>
      </c>
      <c r="R1171" t="s">
        <v>8336</v>
      </c>
      <c r="S1171" s="13">
        <f t="shared" si="88"/>
        <v>42027.353738425925</v>
      </c>
      <c r="T1171">
        <f t="shared" si="89"/>
        <v>2015</v>
      </c>
      <c r="U1171" t="str">
        <f t="shared" si="90"/>
        <v>food</v>
      </c>
    </row>
    <row r="1172" spans="1:21" ht="42.75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 s="10">
        <f t="shared" si="87"/>
        <v>50</v>
      </c>
      <c r="Q1172" t="s">
        <v>8335</v>
      </c>
      <c r="R1172" t="s">
        <v>8336</v>
      </c>
      <c r="S1172" s="13">
        <f t="shared" si="88"/>
        <v>42124.893182870372</v>
      </c>
      <c r="T1172">
        <f t="shared" si="89"/>
        <v>2015</v>
      </c>
      <c r="U1172" t="str">
        <f t="shared" si="90"/>
        <v>food</v>
      </c>
    </row>
    <row r="1173" spans="1:21" ht="28.5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 s="10">
        <f t="shared" si="87"/>
        <v>25</v>
      </c>
      <c r="Q1173" t="s">
        <v>8335</v>
      </c>
      <c r="R1173" t="s">
        <v>8336</v>
      </c>
      <c r="S1173" s="13">
        <f t="shared" si="88"/>
        <v>41938.804710648146</v>
      </c>
      <c r="T1173">
        <f t="shared" si="89"/>
        <v>2014</v>
      </c>
      <c r="U1173" t="str">
        <f t="shared" si="90"/>
        <v>food</v>
      </c>
    </row>
    <row r="1174" spans="1:2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 s="10" t="e">
        <f t="shared" si="87"/>
        <v>#DIV/0!</v>
      </c>
      <c r="Q1174" t="s">
        <v>8335</v>
      </c>
      <c r="R1174" t="s">
        <v>8336</v>
      </c>
      <c r="S1174" s="13">
        <f t="shared" si="88"/>
        <v>41841.682314814818</v>
      </c>
      <c r="T1174">
        <f t="shared" si="89"/>
        <v>2014</v>
      </c>
      <c r="U1174" t="str">
        <f t="shared" si="90"/>
        <v>food</v>
      </c>
    </row>
    <row r="1175" spans="1:21" ht="42.75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 s="10">
        <f t="shared" si="87"/>
        <v>30</v>
      </c>
      <c r="Q1175" t="s">
        <v>8335</v>
      </c>
      <c r="R1175" t="s">
        <v>8336</v>
      </c>
      <c r="S1175" s="13">
        <f t="shared" si="88"/>
        <v>42184.185844907406</v>
      </c>
      <c r="T1175">
        <f t="shared" si="89"/>
        <v>2015</v>
      </c>
      <c r="U1175" t="str">
        <f t="shared" si="90"/>
        <v>food</v>
      </c>
    </row>
    <row r="1176" spans="1:21" ht="42.75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 s="10">
        <f t="shared" si="87"/>
        <v>46.63</v>
      </c>
      <c r="Q1176" t="s">
        <v>8335</v>
      </c>
      <c r="R1176" t="s">
        <v>8336</v>
      </c>
      <c r="S1176" s="13">
        <f t="shared" si="88"/>
        <v>42468.84174768519</v>
      </c>
      <c r="T1176">
        <f t="shared" si="89"/>
        <v>2016</v>
      </c>
      <c r="U1176" t="str">
        <f t="shared" si="90"/>
        <v>food</v>
      </c>
    </row>
    <row r="1177" spans="1:21" ht="42.75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 s="10">
        <f t="shared" si="87"/>
        <v>65</v>
      </c>
      <c r="Q1177" t="s">
        <v>8335</v>
      </c>
      <c r="R1177" t="s">
        <v>8336</v>
      </c>
      <c r="S1177" s="13">
        <f t="shared" si="88"/>
        <v>42170.728460648148</v>
      </c>
      <c r="T1177">
        <f t="shared" si="89"/>
        <v>2015</v>
      </c>
      <c r="U1177" t="str">
        <f t="shared" si="90"/>
        <v>food</v>
      </c>
    </row>
    <row r="1178" spans="1:21" ht="57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 s="10">
        <f t="shared" si="87"/>
        <v>10</v>
      </c>
      <c r="Q1178" t="s">
        <v>8335</v>
      </c>
      <c r="R1178" t="s">
        <v>8336</v>
      </c>
      <c r="S1178" s="13">
        <f t="shared" si="88"/>
        <v>42746.019652777773</v>
      </c>
      <c r="T1178">
        <f t="shared" si="89"/>
        <v>2017</v>
      </c>
      <c r="U1178" t="str">
        <f t="shared" si="90"/>
        <v>food</v>
      </c>
    </row>
    <row r="1179" spans="1:21" ht="42.75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 s="10" t="e">
        <f t="shared" si="87"/>
        <v>#DIV/0!</v>
      </c>
      <c r="Q1179" t="s">
        <v>8335</v>
      </c>
      <c r="R1179" t="s">
        <v>8336</v>
      </c>
      <c r="S1179" s="13">
        <f t="shared" si="88"/>
        <v>41897.660833333335</v>
      </c>
      <c r="T1179">
        <f t="shared" si="89"/>
        <v>2014</v>
      </c>
      <c r="U1179" t="str">
        <f t="shared" si="90"/>
        <v>food</v>
      </c>
    </row>
    <row r="1180" spans="1:21" ht="42.75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 s="10">
        <f t="shared" si="87"/>
        <v>5</v>
      </c>
      <c r="Q1180" t="s">
        <v>8335</v>
      </c>
      <c r="R1180" t="s">
        <v>8336</v>
      </c>
      <c r="S1180" s="13">
        <f t="shared" si="88"/>
        <v>41837.905694444446</v>
      </c>
      <c r="T1180">
        <f t="shared" si="89"/>
        <v>2014</v>
      </c>
      <c r="U1180" t="str">
        <f t="shared" si="90"/>
        <v>food</v>
      </c>
    </row>
    <row r="1181" spans="1:21" ht="42.75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 s="10">
        <f t="shared" si="87"/>
        <v>640</v>
      </c>
      <c r="Q1181" t="s">
        <v>8335</v>
      </c>
      <c r="R1181" t="s">
        <v>8336</v>
      </c>
      <c r="S1181" s="13">
        <f t="shared" si="88"/>
        <v>42275.720219907409</v>
      </c>
      <c r="T1181">
        <f t="shared" si="89"/>
        <v>2015</v>
      </c>
      <c r="U1181" t="str">
        <f t="shared" si="90"/>
        <v>food</v>
      </c>
    </row>
    <row r="1182" spans="1:21" ht="28.5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 s="10">
        <f t="shared" si="87"/>
        <v>69.12</v>
      </c>
      <c r="Q1182" t="s">
        <v>8335</v>
      </c>
      <c r="R1182" t="s">
        <v>8336</v>
      </c>
      <c r="S1182" s="13">
        <f t="shared" si="88"/>
        <v>41781.806875000002</v>
      </c>
      <c r="T1182">
        <f t="shared" si="89"/>
        <v>2014</v>
      </c>
      <c r="U1182" t="str">
        <f t="shared" si="90"/>
        <v>food</v>
      </c>
    </row>
    <row r="1183" spans="1:2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 s="10">
        <f t="shared" si="87"/>
        <v>1.33</v>
      </c>
      <c r="Q1183" t="s">
        <v>8335</v>
      </c>
      <c r="R1183" t="s">
        <v>8336</v>
      </c>
      <c r="S1183" s="13">
        <f t="shared" si="88"/>
        <v>42034.339363425926</v>
      </c>
      <c r="T1183">
        <f t="shared" si="89"/>
        <v>2015</v>
      </c>
      <c r="U1183" t="str">
        <f t="shared" si="90"/>
        <v>food</v>
      </c>
    </row>
    <row r="1184" spans="1:21" ht="42.75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 s="10">
        <f t="shared" si="87"/>
        <v>10.5</v>
      </c>
      <c r="Q1184" t="s">
        <v>8335</v>
      </c>
      <c r="R1184" t="s">
        <v>8336</v>
      </c>
      <c r="S1184" s="13">
        <f t="shared" si="88"/>
        <v>42728.827407407407</v>
      </c>
      <c r="T1184">
        <f t="shared" si="89"/>
        <v>2016</v>
      </c>
      <c r="U1184" t="str">
        <f t="shared" si="90"/>
        <v>food</v>
      </c>
    </row>
    <row r="1185" spans="1:21" ht="42.75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 s="10">
        <f t="shared" si="87"/>
        <v>33.33</v>
      </c>
      <c r="Q1185" t="s">
        <v>8335</v>
      </c>
      <c r="R1185" t="s">
        <v>8336</v>
      </c>
      <c r="S1185" s="13">
        <f t="shared" si="88"/>
        <v>42656.86137731481</v>
      </c>
      <c r="T1185">
        <f t="shared" si="89"/>
        <v>2016</v>
      </c>
      <c r="U1185" t="str">
        <f t="shared" si="90"/>
        <v>food</v>
      </c>
    </row>
    <row r="1186" spans="1:21" ht="42.75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 s="10">
        <f t="shared" si="87"/>
        <v>61.56</v>
      </c>
      <c r="Q1186" t="s">
        <v>8337</v>
      </c>
      <c r="R1186" t="s">
        <v>8338</v>
      </c>
      <c r="S1186" s="13">
        <f t="shared" si="88"/>
        <v>42741.599664351852</v>
      </c>
      <c r="T1186">
        <f t="shared" si="89"/>
        <v>2017</v>
      </c>
      <c r="U1186" t="str">
        <f t="shared" si="90"/>
        <v>photography</v>
      </c>
    </row>
    <row r="1187" spans="1:21" ht="57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 s="10">
        <f t="shared" si="87"/>
        <v>118.74</v>
      </c>
      <c r="Q1187" t="s">
        <v>8337</v>
      </c>
      <c r="R1187" t="s">
        <v>8338</v>
      </c>
      <c r="S1187" s="13">
        <f t="shared" si="88"/>
        <v>42130.865150462967</v>
      </c>
      <c r="T1187">
        <f t="shared" si="89"/>
        <v>2015</v>
      </c>
      <c r="U1187" t="str">
        <f t="shared" si="90"/>
        <v>photography</v>
      </c>
    </row>
    <row r="1188" spans="1:21" ht="42.75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 s="10">
        <f t="shared" si="87"/>
        <v>65.08</v>
      </c>
      <c r="Q1188" t="s">
        <v>8337</v>
      </c>
      <c r="R1188" t="s">
        <v>8338</v>
      </c>
      <c r="S1188" s="13">
        <f t="shared" si="88"/>
        <v>42123.86336805555</v>
      </c>
      <c r="T1188">
        <f t="shared" si="89"/>
        <v>2015</v>
      </c>
      <c r="U1188" t="str">
        <f t="shared" si="90"/>
        <v>photography</v>
      </c>
    </row>
    <row r="1189" spans="1:21" ht="42.75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 s="10">
        <f t="shared" si="87"/>
        <v>130.16</v>
      </c>
      <c r="Q1189" t="s">
        <v>8337</v>
      </c>
      <c r="R1189" t="s">
        <v>8338</v>
      </c>
      <c r="S1189" s="13">
        <f t="shared" si="88"/>
        <v>42109.894942129627</v>
      </c>
      <c r="T1189">
        <f t="shared" si="89"/>
        <v>2015</v>
      </c>
      <c r="U1189" t="str">
        <f t="shared" si="90"/>
        <v>photography</v>
      </c>
    </row>
    <row r="1190" spans="1:21" ht="42.75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 s="10">
        <f t="shared" si="87"/>
        <v>37.78</v>
      </c>
      <c r="Q1190" t="s">
        <v>8337</v>
      </c>
      <c r="R1190" t="s">
        <v>8338</v>
      </c>
      <c r="S1190" s="13">
        <f t="shared" si="88"/>
        <v>42711.700694444444</v>
      </c>
      <c r="T1190">
        <f t="shared" si="89"/>
        <v>2016</v>
      </c>
      <c r="U1190" t="str">
        <f t="shared" si="90"/>
        <v>photography</v>
      </c>
    </row>
    <row r="1191" spans="1:21" ht="42.75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 s="10">
        <f t="shared" si="87"/>
        <v>112.79</v>
      </c>
      <c r="Q1191" t="s">
        <v>8337</v>
      </c>
      <c r="R1191" t="s">
        <v>8338</v>
      </c>
      <c r="S1191" s="13">
        <f t="shared" si="88"/>
        <v>42529.979108796295</v>
      </c>
      <c r="T1191">
        <f t="shared" si="89"/>
        <v>2016</v>
      </c>
      <c r="U1191" t="str">
        <f t="shared" si="90"/>
        <v>photography</v>
      </c>
    </row>
    <row r="1192" spans="1:21" ht="28.5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 s="10">
        <f t="shared" si="87"/>
        <v>51.92</v>
      </c>
      <c r="Q1192" t="s">
        <v>8337</v>
      </c>
      <c r="R1192" t="s">
        <v>8338</v>
      </c>
      <c r="S1192" s="13">
        <f t="shared" si="88"/>
        <v>41852.665798611109</v>
      </c>
      <c r="T1192">
        <f t="shared" si="89"/>
        <v>2014</v>
      </c>
      <c r="U1192" t="str">
        <f t="shared" si="90"/>
        <v>photography</v>
      </c>
    </row>
    <row r="1193" spans="1:21" ht="42.75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 s="10">
        <f t="shared" si="87"/>
        <v>89.24</v>
      </c>
      <c r="Q1193" t="s">
        <v>8337</v>
      </c>
      <c r="R1193" t="s">
        <v>8338</v>
      </c>
      <c r="S1193" s="13">
        <f t="shared" si="88"/>
        <v>42419.603703703702</v>
      </c>
      <c r="T1193">
        <f t="shared" si="89"/>
        <v>2016</v>
      </c>
      <c r="U1193" t="str">
        <f t="shared" si="90"/>
        <v>photography</v>
      </c>
    </row>
    <row r="1194" spans="1:21" ht="28.5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 s="10">
        <f t="shared" si="87"/>
        <v>19.329999999999998</v>
      </c>
      <c r="Q1194" t="s">
        <v>8337</v>
      </c>
      <c r="R1194" t="s">
        <v>8338</v>
      </c>
      <c r="S1194" s="13">
        <f t="shared" si="88"/>
        <v>42747.506689814814</v>
      </c>
      <c r="T1194">
        <f t="shared" si="89"/>
        <v>2017</v>
      </c>
      <c r="U1194" t="str">
        <f t="shared" si="90"/>
        <v>photography</v>
      </c>
    </row>
    <row r="1195" spans="1:21" ht="42.75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 s="10">
        <f t="shared" si="87"/>
        <v>79.97</v>
      </c>
      <c r="Q1195" t="s">
        <v>8337</v>
      </c>
      <c r="R1195" t="s">
        <v>8338</v>
      </c>
      <c r="S1195" s="13">
        <f t="shared" si="88"/>
        <v>42409.776076388895</v>
      </c>
      <c r="T1195">
        <f t="shared" si="89"/>
        <v>2016</v>
      </c>
      <c r="U1195" t="str">
        <f t="shared" si="90"/>
        <v>photography</v>
      </c>
    </row>
    <row r="1196" spans="1:21" ht="42.75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 s="10">
        <f t="shared" si="87"/>
        <v>56.41</v>
      </c>
      <c r="Q1196" t="s">
        <v>8337</v>
      </c>
      <c r="R1196" t="s">
        <v>8338</v>
      </c>
      <c r="S1196" s="13">
        <f t="shared" si="88"/>
        <v>42072.488182870366</v>
      </c>
      <c r="T1196">
        <f t="shared" si="89"/>
        <v>2015</v>
      </c>
      <c r="U1196" t="str">
        <f t="shared" si="90"/>
        <v>photography</v>
      </c>
    </row>
    <row r="1197" spans="1:21" ht="57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 s="10">
        <f t="shared" si="87"/>
        <v>79.41</v>
      </c>
      <c r="Q1197" t="s">
        <v>8337</v>
      </c>
      <c r="R1197" t="s">
        <v>8338</v>
      </c>
      <c r="S1197" s="13">
        <f t="shared" si="88"/>
        <v>42298.34783564815</v>
      </c>
      <c r="T1197">
        <f t="shared" si="89"/>
        <v>2015</v>
      </c>
      <c r="U1197" t="str">
        <f t="shared" si="90"/>
        <v>photography</v>
      </c>
    </row>
    <row r="1198" spans="1:21" ht="28.5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 s="10">
        <f t="shared" si="87"/>
        <v>76.44</v>
      </c>
      <c r="Q1198" t="s">
        <v>8337</v>
      </c>
      <c r="R1198" t="s">
        <v>8338</v>
      </c>
      <c r="S1198" s="13">
        <f t="shared" si="88"/>
        <v>42326.818738425922</v>
      </c>
      <c r="T1198">
        <f t="shared" si="89"/>
        <v>2015</v>
      </c>
      <c r="U1198" t="str">
        <f t="shared" si="90"/>
        <v>photography</v>
      </c>
    </row>
    <row r="1199" spans="1:21" ht="57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 s="10">
        <f t="shared" si="87"/>
        <v>121</v>
      </c>
      <c r="Q1199" t="s">
        <v>8337</v>
      </c>
      <c r="R1199" t="s">
        <v>8338</v>
      </c>
      <c r="S1199" s="13">
        <f t="shared" si="88"/>
        <v>42503.66474537037</v>
      </c>
      <c r="T1199">
        <f t="shared" si="89"/>
        <v>2016</v>
      </c>
      <c r="U1199" t="str">
        <f t="shared" si="90"/>
        <v>photography</v>
      </c>
    </row>
    <row r="1200" spans="1:21" ht="42.75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 s="10">
        <f t="shared" si="87"/>
        <v>54.62</v>
      </c>
      <c r="Q1200" t="s">
        <v>8337</v>
      </c>
      <c r="R1200" t="s">
        <v>8338</v>
      </c>
      <c r="S1200" s="13">
        <f t="shared" si="88"/>
        <v>42333.619050925925</v>
      </c>
      <c r="T1200">
        <f t="shared" si="89"/>
        <v>2015</v>
      </c>
      <c r="U1200" t="str">
        <f t="shared" si="90"/>
        <v>photography</v>
      </c>
    </row>
    <row r="1201" spans="1:21" ht="42.75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 s="10">
        <f t="shared" si="87"/>
        <v>299.22000000000003</v>
      </c>
      <c r="Q1201" t="s">
        <v>8337</v>
      </c>
      <c r="R1201" t="s">
        <v>8338</v>
      </c>
      <c r="S1201" s="13">
        <f t="shared" si="88"/>
        <v>42161.770833333328</v>
      </c>
      <c r="T1201">
        <f t="shared" si="89"/>
        <v>2015</v>
      </c>
      <c r="U1201" t="str">
        <f t="shared" si="90"/>
        <v>photography</v>
      </c>
    </row>
    <row r="1202" spans="1:21" ht="42.75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 s="10">
        <f t="shared" si="87"/>
        <v>58.53</v>
      </c>
      <c r="Q1202" t="s">
        <v>8337</v>
      </c>
      <c r="R1202" t="s">
        <v>8338</v>
      </c>
      <c r="S1202" s="13">
        <f t="shared" si="88"/>
        <v>42089.477500000001</v>
      </c>
      <c r="T1202">
        <f t="shared" si="89"/>
        <v>2015</v>
      </c>
      <c r="U1202" t="str">
        <f t="shared" si="90"/>
        <v>photography</v>
      </c>
    </row>
    <row r="1203" spans="1:21" ht="42.75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 s="10">
        <f t="shared" si="87"/>
        <v>55.37</v>
      </c>
      <c r="Q1203" t="s">
        <v>8337</v>
      </c>
      <c r="R1203" t="s">
        <v>8338</v>
      </c>
      <c r="S1203" s="13">
        <f t="shared" si="88"/>
        <v>42536.60701388889</v>
      </c>
      <c r="T1203">
        <f t="shared" si="89"/>
        <v>2016</v>
      </c>
      <c r="U1203" t="str">
        <f t="shared" si="90"/>
        <v>photography</v>
      </c>
    </row>
    <row r="1204" spans="1:21" ht="42.75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 s="10">
        <f t="shared" si="87"/>
        <v>183.8</v>
      </c>
      <c r="Q1204" t="s">
        <v>8337</v>
      </c>
      <c r="R1204" t="s">
        <v>8338</v>
      </c>
      <c r="S1204" s="13">
        <f t="shared" si="88"/>
        <v>42152.288819444439</v>
      </c>
      <c r="T1204">
        <f t="shared" si="89"/>
        <v>2015</v>
      </c>
      <c r="U1204" t="str">
        <f t="shared" si="90"/>
        <v>photography</v>
      </c>
    </row>
    <row r="1205" spans="1:21" ht="42.75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 s="10">
        <f t="shared" si="87"/>
        <v>165.35</v>
      </c>
      <c r="Q1205" t="s">
        <v>8337</v>
      </c>
      <c r="R1205" t="s">
        <v>8338</v>
      </c>
      <c r="S1205" s="13">
        <f t="shared" si="88"/>
        <v>42125.614895833336</v>
      </c>
      <c r="T1205">
        <f t="shared" si="89"/>
        <v>2015</v>
      </c>
      <c r="U1205" t="str">
        <f t="shared" si="90"/>
        <v>photography</v>
      </c>
    </row>
    <row r="1206" spans="1:21" ht="42.75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 s="10">
        <f t="shared" si="87"/>
        <v>234.79</v>
      </c>
      <c r="Q1206" t="s">
        <v>8337</v>
      </c>
      <c r="R1206" t="s">
        <v>8338</v>
      </c>
      <c r="S1206" s="13">
        <f t="shared" si="88"/>
        <v>42297.748067129629</v>
      </c>
      <c r="T1206">
        <f t="shared" si="89"/>
        <v>2015</v>
      </c>
      <c r="U1206" t="str">
        <f t="shared" si="90"/>
        <v>photography</v>
      </c>
    </row>
    <row r="1207" spans="1:21" ht="42.75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 s="10">
        <f t="shared" si="87"/>
        <v>211.48</v>
      </c>
      <c r="Q1207" t="s">
        <v>8337</v>
      </c>
      <c r="R1207" t="s">
        <v>8338</v>
      </c>
      <c r="S1207" s="13">
        <f t="shared" si="88"/>
        <v>42138.506377314814</v>
      </c>
      <c r="T1207">
        <f t="shared" si="89"/>
        <v>2015</v>
      </c>
      <c r="U1207" t="str">
        <f t="shared" si="90"/>
        <v>photography</v>
      </c>
    </row>
    <row r="1208" spans="1:21" ht="42.75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 s="10">
        <f t="shared" si="87"/>
        <v>32.340000000000003</v>
      </c>
      <c r="Q1208" t="s">
        <v>8337</v>
      </c>
      <c r="R1208" t="s">
        <v>8338</v>
      </c>
      <c r="S1208" s="13">
        <f t="shared" si="88"/>
        <v>42772.776076388895</v>
      </c>
      <c r="T1208">
        <f t="shared" si="89"/>
        <v>2017</v>
      </c>
      <c r="U1208" t="str">
        <f t="shared" si="90"/>
        <v>photography</v>
      </c>
    </row>
    <row r="1209" spans="1:21" ht="28.5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 s="10">
        <f t="shared" si="87"/>
        <v>123.38</v>
      </c>
      <c r="Q1209" t="s">
        <v>8337</v>
      </c>
      <c r="R1209" t="s">
        <v>8338</v>
      </c>
      <c r="S1209" s="13">
        <f t="shared" si="88"/>
        <v>42430.430243055554</v>
      </c>
      <c r="T1209">
        <f t="shared" si="89"/>
        <v>2016</v>
      </c>
      <c r="U1209" t="str">
        <f t="shared" si="90"/>
        <v>photography</v>
      </c>
    </row>
    <row r="1210" spans="1:21" ht="42.75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 s="10">
        <f t="shared" si="87"/>
        <v>207.07</v>
      </c>
      <c r="Q1210" t="s">
        <v>8337</v>
      </c>
      <c r="R1210" t="s">
        <v>8338</v>
      </c>
      <c r="S1210" s="13">
        <f t="shared" si="88"/>
        <v>42423.709074074075</v>
      </c>
      <c r="T1210">
        <f t="shared" si="89"/>
        <v>2016</v>
      </c>
      <c r="U1210" t="str">
        <f t="shared" si="90"/>
        <v>photography</v>
      </c>
    </row>
    <row r="1211" spans="1:21" ht="42.75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 s="10">
        <f t="shared" si="87"/>
        <v>138.26</v>
      </c>
      <c r="Q1211" t="s">
        <v>8337</v>
      </c>
      <c r="R1211" t="s">
        <v>8338</v>
      </c>
      <c r="S1211" s="13">
        <f t="shared" si="88"/>
        <v>42761.846122685187</v>
      </c>
      <c r="T1211">
        <f t="shared" si="89"/>
        <v>2017</v>
      </c>
      <c r="U1211" t="str">
        <f t="shared" si="90"/>
        <v>photography</v>
      </c>
    </row>
    <row r="1212" spans="1:21" ht="28.5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 s="10">
        <f t="shared" si="87"/>
        <v>493.82</v>
      </c>
      <c r="Q1212" t="s">
        <v>8337</v>
      </c>
      <c r="R1212" t="s">
        <v>8338</v>
      </c>
      <c r="S1212" s="13">
        <f t="shared" si="88"/>
        <v>42132.941805555558</v>
      </c>
      <c r="T1212">
        <f t="shared" si="89"/>
        <v>2015</v>
      </c>
      <c r="U1212" t="str">
        <f t="shared" si="90"/>
        <v>photography</v>
      </c>
    </row>
    <row r="1213" spans="1:21" ht="42.75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 s="10">
        <f t="shared" si="87"/>
        <v>168.5</v>
      </c>
      <c r="Q1213" t="s">
        <v>8337</v>
      </c>
      <c r="R1213" t="s">
        <v>8338</v>
      </c>
      <c r="S1213" s="13">
        <f t="shared" si="88"/>
        <v>42515.866446759261</v>
      </c>
      <c r="T1213">
        <f t="shared" si="89"/>
        <v>2016</v>
      </c>
      <c r="U1213" t="str">
        <f t="shared" si="90"/>
        <v>photography</v>
      </c>
    </row>
    <row r="1214" spans="1:21" ht="42.75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 s="10">
        <f t="shared" si="87"/>
        <v>38.869999999999997</v>
      </c>
      <c r="Q1214" t="s">
        <v>8337</v>
      </c>
      <c r="R1214" t="s">
        <v>8338</v>
      </c>
      <c r="S1214" s="13">
        <f t="shared" si="88"/>
        <v>42318.950173611112</v>
      </c>
      <c r="T1214">
        <f t="shared" si="89"/>
        <v>2015</v>
      </c>
      <c r="U1214" t="str">
        <f t="shared" si="90"/>
        <v>photography</v>
      </c>
    </row>
    <row r="1215" spans="1:21" ht="42.75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 s="10">
        <f t="shared" si="87"/>
        <v>61.53</v>
      </c>
      <c r="Q1215" t="s">
        <v>8337</v>
      </c>
      <c r="R1215" t="s">
        <v>8338</v>
      </c>
      <c r="S1215" s="13">
        <f t="shared" si="88"/>
        <v>42731.755787037036</v>
      </c>
      <c r="T1215">
        <f t="shared" si="89"/>
        <v>2016</v>
      </c>
      <c r="U1215" t="str">
        <f t="shared" si="90"/>
        <v>photography</v>
      </c>
    </row>
    <row r="1216" spans="1:21" ht="42.75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 s="10">
        <f t="shared" si="87"/>
        <v>105.44</v>
      </c>
      <c r="Q1216" t="s">
        <v>8337</v>
      </c>
      <c r="R1216" t="s">
        <v>8338</v>
      </c>
      <c r="S1216" s="13">
        <f t="shared" si="88"/>
        <v>42104.840335648143</v>
      </c>
      <c r="T1216">
        <f t="shared" si="89"/>
        <v>2015</v>
      </c>
      <c r="U1216" t="str">
        <f t="shared" si="90"/>
        <v>photography</v>
      </c>
    </row>
    <row r="1217" spans="1:21" ht="42.75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 s="10">
        <f t="shared" si="87"/>
        <v>71.59</v>
      </c>
      <c r="Q1217" t="s">
        <v>8337</v>
      </c>
      <c r="R1217" t="s">
        <v>8338</v>
      </c>
      <c r="S1217" s="13">
        <f t="shared" si="88"/>
        <v>41759.923101851848</v>
      </c>
      <c r="T1217">
        <f t="shared" si="89"/>
        <v>2014</v>
      </c>
      <c r="U1217" t="str">
        <f t="shared" si="90"/>
        <v>photography</v>
      </c>
    </row>
    <row r="1218" spans="1:21" ht="28.5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 s="10">
        <f t="shared" si="87"/>
        <v>91.88</v>
      </c>
      <c r="Q1218" t="s">
        <v>8337</v>
      </c>
      <c r="R1218" t="s">
        <v>8338</v>
      </c>
      <c r="S1218" s="13">
        <f t="shared" si="88"/>
        <v>42247.616400462968</v>
      </c>
      <c r="T1218">
        <f t="shared" si="89"/>
        <v>2015</v>
      </c>
      <c r="U1218" t="str">
        <f t="shared" si="90"/>
        <v>photography</v>
      </c>
    </row>
    <row r="1219" spans="1:21" ht="42.75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 s="10">
        <f t="shared" ref="P1219:P1282" si="91">ROUND(E1219/L1219,2)</f>
        <v>148.57</v>
      </c>
      <c r="Q1219" t="s">
        <v>8337</v>
      </c>
      <c r="R1219" t="s">
        <v>8338</v>
      </c>
      <c r="S1219" s="13">
        <f t="shared" ref="S1219:S1282" si="92">(((J1219/60)/60)/24)+DATE(1970,1,1)</f>
        <v>42535.809490740736</v>
      </c>
      <c r="T1219">
        <f t="shared" ref="T1219:T1282" si="93">YEAR(S1219)</f>
        <v>2016</v>
      </c>
      <c r="U1219" t="str">
        <f t="shared" ref="U1219:U1282" si="94">LEFT(N1219,SEARCH("/",N1219)-1)</f>
        <v>photography</v>
      </c>
    </row>
    <row r="1220" spans="1:21" ht="42.75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 s="10">
        <f t="shared" si="91"/>
        <v>174.21</v>
      </c>
      <c r="Q1220" t="s">
        <v>8337</v>
      </c>
      <c r="R1220" t="s">
        <v>8338</v>
      </c>
      <c r="S1220" s="13">
        <f t="shared" si="92"/>
        <v>42278.662037037036</v>
      </c>
      <c r="T1220">
        <f t="shared" si="93"/>
        <v>2015</v>
      </c>
      <c r="U1220" t="str">
        <f t="shared" si="94"/>
        <v>photography</v>
      </c>
    </row>
    <row r="1221" spans="1:21" ht="28.5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 s="10">
        <f t="shared" si="91"/>
        <v>102.86</v>
      </c>
      <c r="Q1221" t="s">
        <v>8337</v>
      </c>
      <c r="R1221" t="s">
        <v>8338</v>
      </c>
      <c r="S1221" s="13">
        <f t="shared" si="92"/>
        <v>42633.461956018517</v>
      </c>
      <c r="T1221">
        <f t="shared" si="93"/>
        <v>2016</v>
      </c>
      <c r="U1221" t="str">
        <f t="shared" si="94"/>
        <v>photography</v>
      </c>
    </row>
    <row r="1222" spans="1:21" ht="42.75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 s="10">
        <f t="shared" si="91"/>
        <v>111.18</v>
      </c>
      <c r="Q1222" t="s">
        <v>8337</v>
      </c>
      <c r="R1222" t="s">
        <v>8338</v>
      </c>
      <c r="S1222" s="13">
        <f t="shared" si="92"/>
        <v>42211.628611111111</v>
      </c>
      <c r="T1222">
        <f t="shared" si="93"/>
        <v>2015</v>
      </c>
      <c r="U1222" t="str">
        <f t="shared" si="94"/>
        <v>photography</v>
      </c>
    </row>
    <row r="1223" spans="1:21" ht="42.75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 s="10">
        <f t="shared" si="91"/>
        <v>23.8</v>
      </c>
      <c r="Q1223" t="s">
        <v>8337</v>
      </c>
      <c r="R1223" t="s">
        <v>8338</v>
      </c>
      <c r="S1223" s="13">
        <f t="shared" si="92"/>
        <v>42680.47555555556</v>
      </c>
      <c r="T1223">
        <f t="shared" si="93"/>
        <v>2016</v>
      </c>
      <c r="U1223" t="str">
        <f t="shared" si="94"/>
        <v>photography</v>
      </c>
    </row>
    <row r="1224" spans="1:21" ht="28.5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 s="10">
        <f t="shared" si="91"/>
        <v>81.27</v>
      </c>
      <c r="Q1224" t="s">
        <v>8337</v>
      </c>
      <c r="R1224" t="s">
        <v>8338</v>
      </c>
      <c r="S1224" s="13">
        <f t="shared" si="92"/>
        <v>42430.720451388886</v>
      </c>
      <c r="T1224">
        <f t="shared" si="93"/>
        <v>2016</v>
      </c>
      <c r="U1224" t="str">
        <f t="shared" si="94"/>
        <v>photography</v>
      </c>
    </row>
    <row r="1225" spans="1:21" ht="28.5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 s="10">
        <f t="shared" si="91"/>
        <v>116.21</v>
      </c>
      <c r="Q1225" t="s">
        <v>8337</v>
      </c>
      <c r="R1225" t="s">
        <v>8338</v>
      </c>
      <c r="S1225" s="13">
        <f t="shared" si="92"/>
        <v>42654.177187499998</v>
      </c>
      <c r="T1225">
        <f t="shared" si="93"/>
        <v>2016</v>
      </c>
      <c r="U1225" t="str">
        <f t="shared" si="94"/>
        <v>photography</v>
      </c>
    </row>
    <row r="1226" spans="1:21" ht="28.5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 s="10">
        <f t="shared" si="91"/>
        <v>58.89</v>
      </c>
      <c r="Q1226" t="s">
        <v>8324</v>
      </c>
      <c r="R1226" t="s">
        <v>8339</v>
      </c>
      <c r="S1226" s="13">
        <f t="shared" si="92"/>
        <v>41736.549791666665</v>
      </c>
      <c r="T1226">
        <f t="shared" si="93"/>
        <v>2014</v>
      </c>
      <c r="U1226" t="str">
        <f t="shared" si="94"/>
        <v>music</v>
      </c>
    </row>
    <row r="1227" spans="1:21" ht="42.75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 s="10">
        <f t="shared" si="91"/>
        <v>44</v>
      </c>
      <c r="Q1227" t="s">
        <v>8324</v>
      </c>
      <c r="R1227" t="s">
        <v>8339</v>
      </c>
      <c r="S1227" s="13">
        <f t="shared" si="92"/>
        <v>41509.905995370369</v>
      </c>
      <c r="T1227">
        <f t="shared" si="93"/>
        <v>2013</v>
      </c>
      <c r="U1227" t="str">
        <f t="shared" si="94"/>
        <v>music</v>
      </c>
    </row>
    <row r="1228" spans="1:21" ht="42.75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 s="10">
        <f t="shared" si="91"/>
        <v>48.43</v>
      </c>
      <c r="Q1228" t="s">
        <v>8324</v>
      </c>
      <c r="R1228" t="s">
        <v>8339</v>
      </c>
      <c r="S1228" s="13">
        <f t="shared" si="92"/>
        <v>41715.874780092592</v>
      </c>
      <c r="T1228">
        <f t="shared" si="93"/>
        <v>2014</v>
      </c>
      <c r="U1228" t="str">
        <f t="shared" si="94"/>
        <v>music</v>
      </c>
    </row>
    <row r="1229" spans="1:21" ht="42.75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 s="10" t="e">
        <f t="shared" si="91"/>
        <v>#DIV/0!</v>
      </c>
      <c r="Q1229" t="s">
        <v>8324</v>
      </c>
      <c r="R1229" t="s">
        <v>8339</v>
      </c>
      <c r="S1229" s="13">
        <f t="shared" si="92"/>
        <v>41827.919166666667</v>
      </c>
      <c r="T1229">
        <f t="shared" si="93"/>
        <v>2014</v>
      </c>
      <c r="U1229" t="str">
        <f t="shared" si="94"/>
        <v>music</v>
      </c>
    </row>
    <row r="1230" spans="1:21" ht="28.5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 s="10">
        <f t="shared" si="91"/>
        <v>61.04</v>
      </c>
      <c r="Q1230" t="s">
        <v>8324</v>
      </c>
      <c r="R1230" t="s">
        <v>8339</v>
      </c>
      <c r="S1230" s="13">
        <f t="shared" si="92"/>
        <v>40754.729259259257</v>
      </c>
      <c r="T1230">
        <f t="shared" si="93"/>
        <v>2011</v>
      </c>
      <c r="U1230" t="str">
        <f t="shared" si="94"/>
        <v>music</v>
      </c>
    </row>
    <row r="1231" spans="1:21" ht="42.75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 s="10">
        <f t="shared" si="91"/>
        <v>25</v>
      </c>
      <c r="Q1231" t="s">
        <v>8324</v>
      </c>
      <c r="R1231" t="s">
        <v>8339</v>
      </c>
      <c r="S1231" s="13">
        <f t="shared" si="92"/>
        <v>40985.459803240738</v>
      </c>
      <c r="T1231">
        <f t="shared" si="93"/>
        <v>2012</v>
      </c>
      <c r="U1231" t="str">
        <f t="shared" si="94"/>
        <v>music</v>
      </c>
    </row>
    <row r="1232" spans="1:21" ht="42.75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 s="10" t="e">
        <f t="shared" si="91"/>
        <v>#DIV/0!</v>
      </c>
      <c r="Q1232" t="s">
        <v>8324</v>
      </c>
      <c r="R1232" t="s">
        <v>8339</v>
      </c>
      <c r="S1232" s="13">
        <f t="shared" si="92"/>
        <v>40568.972569444442</v>
      </c>
      <c r="T1232">
        <f t="shared" si="93"/>
        <v>2011</v>
      </c>
      <c r="U1232" t="str">
        <f t="shared" si="94"/>
        <v>music</v>
      </c>
    </row>
    <row r="1233" spans="1:21" ht="42.75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 s="10" t="e">
        <f t="shared" si="91"/>
        <v>#DIV/0!</v>
      </c>
      <c r="Q1233" t="s">
        <v>8324</v>
      </c>
      <c r="R1233" t="s">
        <v>8339</v>
      </c>
      <c r="S1233" s="13">
        <f t="shared" si="92"/>
        <v>42193.941759259258</v>
      </c>
      <c r="T1233">
        <f t="shared" si="93"/>
        <v>2015</v>
      </c>
      <c r="U1233" t="str">
        <f t="shared" si="94"/>
        <v>music</v>
      </c>
    </row>
    <row r="1234" spans="1:21" ht="42.75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 s="10">
        <f t="shared" si="91"/>
        <v>40</v>
      </c>
      <c r="Q1234" t="s">
        <v>8324</v>
      </c>
      <c r="R1234" t="s">
        <v>8339</v>
      </c>
      <c r="S1234" s="13">
        <f t="shared" si="92"/>
        <v>41506.848032407412</v>
      </c>
      <c r="T1234">
        <f t="shared" si="93"/>
        <v>2013</v>
      </c>
      <c r="U1234" t="str">
        <f t="shared" si="94"/>
        <v>music</v>
      </c>
    </row>
    <row r="1235" spans="1:21" ht="42.75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 s="10">
        <f t="shared" si="91"/>
        <v>19.329999999999998</v>
      </c>
      <c r="Q1235" t="s">
        <v>8324</v>
      </c>
      <c r="R1235" t="s">
        <v>8339</v>
      </c>
      <c r="S1235" s="13">
        <f t="shared" si="92"/>
        <v>40939.948773148149</v>
      </c>
      <c r="T1235">
        <f t="shared" si="93"/>
        <v>2012</v>
      </c>
      <c r="U1235" t="str">
        <f t="shared" si="94"/>
        <v>music</v>
      </c>
    </row>
    <row r="1236" spans="1:21" ht="42.75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 s="10" t="e">
        <f t="shared" si="91"/>
        <v>#DIV/0!</v>
      </c>
      <c r="Q1236" t="s">
        <v>8324</v>
      </c>
      <c r="R1236" t="s">
        <v>8339</v>
      </c>
      <c r="S1236" s="13">
        <f t="shared" si="92"/>
        <v>42007.788680555561</v>
      </c>
      <c r="T1236">
        <f t="shared" si="93"/>
        <v>2015</v>
      </c>
      <c r="U1236" t="str">
        <f t="shared" si="94"/>
        <v>music</v>
      </c>
    </row>
    <row r="1237" spans="1:21" ht="42.75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 s="10">
        <f t="shared" si="91"/>
        <v>35</v>
      </c>
      <c r="Q1237" t="s">
        <v>8324</v>
      </c>
      <c r="R1237" t="s">
        <v>8339</v>
      </c>
      <c r="S1237" s="13">
        <f t="shared" si="92"/>
        <v>41583.135405092595</v>
      </c>
      <c r="T1237">
        <f t="shared" si="93"/>
        <v>2013</v>
      </c>
      <c r="U1237" t="str">
        <f t="shared" si="94"/>
        <v>music</v>
      </c>
    </row>
    <row r="1238" spans="1:2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 s="10" t="e">
        <f t="shared" si="91"/>
        <v>#DIV/0!</v>
      </c>
      <c r="Q1238" t="s">
        <v>8324</v>
      </c>
      <c r="R1238" t="s">
        <v>8339</v>
      </c>
      <c r="S1238" s="13">
        <f t="shared" si="92"/>
        <v>41110.680138888885</v>
      </c>
      <c r="T1238">
        <f t="shared" si="93"/>
        <v>2012</v>
      </c>
      <c r="U1238" t="str">
        <f t="shared" si="94"/>
        <v>music</v>
      </c>
    </row>
    <row r="1239" spans="1:21" ht="42.75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 s="10" t="e">
        <f t="shared" si="91"/>
        <v>#DIV/0!</v>
      </c>
      <c r="Q1239" t="s">
        <v>8324</v>
      </c>
      <c r="R1239" t="s">
        <v>8339</v>
      </c>
      <c r="S1239" s="13">
        <f t="shared" si="92"/>
        <v>41125.283159722225</v>
      </c>
      <c r="T1239">
        <f t="shared" si="93"/>
        <v>2012</v>
      </c>
      <c r="U1239" t="str">
        <f t="shared" si="94"/>
        <v>music</v>
      </c>
    </row>
    <row r="1240" spans="1:21" ht="42.75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 s="10">
        <f t="shared" si="91"/>
        <v>59.33</v>
      </c>
      <c r="Q1240" t="s">
        <v>8324</v>
      </c>
      <c r="R1240" t="s">
        <v>8339</v>
      </c>
      <c r="S1240" s="13">
        <f t="shared" si="92"/>
        <v>40731.61037037037</v>
      </c>
      <c r="T1240">
        <f t="shared" si="93"/>
        <v>2011</v>
      </c>
      <c r="U1240" t="str">
        <f t="shared" si="94"/>
        <v>music</v>
      </c>
    </row>
    <row r="1241" spans="1:21" ht="28.5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 s="10" t="e">
        <f t="shared" si="91"/>
        <v>#DIV/0!</v>
      </c>
      <c r="Q1241" t="s">
        <v>8324</v>
      </c>
      <c r="R1241" t="s">
        <v>8339</v>
      </c>
      <c r="S1241" s="13">
        <f t="shared" si="92"/>
        <v>40883.962581018517</v>
      </c>
      <c r="T1241">
        <f t="shared" si="93"/>
        <v>2011</v>
      </c>
      <c r="U1241" t="str">
        <f t="shared" si="94"/>
        <v>music</v>
      </c>
    </row>
    <row r="1242" spans="1:21" ht="28.5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 s="10">
        <f t="shared" si="91"/>
        <v>30.13</v>
      </c>
      <c r="Q1242" t="s">
        <v>8324</v>
      </c>
      <c r="R1242" t="s">
        <v>8339</v>
      </c>
      <c r="S1242" s="13">
        <f t="shared" si="92"/>
        <v>41409.040011574078</v>
      </c>
      <c r="T1242">
        <f t="shared" si="93"/>
        <v>2013</v>
      </c>
      <c r="U1242" t="str">
        <f t="shared" si="94"/>
        <v>music</v>
      </c>
    </row>
    <row r="1243" spans="1:21" ht="42.75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 s="10">
        <f t="shared" si="91"/>
        <v>74.62</v>
      </c>
      <c r="Q1243" t="s">
        <v>8324</v>
      </c>
      <c r="R1243" t="s">
        <v>8339</v>
      </c>
      <c r="S1243" s="13">
        <f t="shared" si="92"/>
        <v>41923.837731481479</v>
      </c>
      <c r="T1243">
        <f t="shared" si="93"/>
        <v>2014</v>
      </c>
      <c r="U1243" t="str">
        <f t="shared" si="94"/>
        <v>music</v>
      </c>
    </row>
    <row r="1244" spans="1:21" ht="42.75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 s="10">
        <f t="shared" si="91"/>
        <v>5</v>
      </c>
      <c r="Q1244" t="s">
        <v>8324</v>
      </c>
      <c r="R1244" t="s">
        <v>8339</v>
      </c>
      <c r="S1244" s="13">
        <f t="shared" si="92"/>
        <v>40782.165532407409</v>
      </c>
      <c r="T1244">
        <f t="shared" si="93"/>
        <v>2011</v>
      </c>
      <c r="U1244" t="str">
        <f t="shared" si="94"/>
        <v>music</v>
      </c>
    </row>
    <row r="1245" spans="1:21" ht="42.75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 s="10">
        <f t="shared" si="91"/>
        <v>44.5</v>
      </c>
      <c r="Q1245" t="s">
        <v>8324</v>
      </c>
      <c r="R1245" t="s">
        <v>8339</v>
      </c>
      <c r="S1245" s="13">
        <f t="shared" si="92"/>
        <v>40671.879293981481</v>
      </c>
      <c r="T1245">
        <f t="shared" si="93"/>
        <v>2011</v>
      </c>
      <c r="U1245" t="str">
        <f t="shared" si="94"/>
        <v>music</v>
      </c>
    </row>
    <row r="1246" spans="1:21" ht="42.75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 s="10">
        <f t="shared" si="91"/>
        <v>46.13</v>
      </c>
      <c r="Q1246" t="s">
        <v>8324</v>
      </c>
      <c r="R1246" t="s">
        <v>8325</v>
      </c>
      <c r="S1246" s="13">
        <f t="shared" si="92"/>
        <v>41355.825497685182</v>
      </c>
      <c r="T1246">
        <f t="shared" si="93"/>
        <v>2013</v>
      </c>
      <c r="U1246" t="str">
        <f t="shared" si="94"/>
        <v>music</v>
      </c>
    </row>
    <row r="1247" spans="1:21" ht="42.75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 s="10">
        <f t="shared" si="91"/>
        <v>141.47</v>
      </c>
      <c r="Q1247" t="s">
        <v>8324</v>
      </c>
      <c r="R1247" t="s">
        <v>8325</v>
      </c>
      <c r="S1247" s="13">
        <f t="shared" si="92"/>
        <v>41774.599930555552</v>
      </c>
      <c r="T1247">
        <f t="shared" si="93"/>
        <v>2014</v>
      </c>
      <c r="U1247" t="str">
        <f t="shared" si="94"/>
        <v>music</v>
      </c>
    </row>
    <row r="1248" spans="1:21" ht="42.75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 s="10">
        <f t="shared" si="91"/>
        <v>75.48</v>
      </c>
      <c r="Q1248" t="s">
        <v>8324</v>
      </c>
      <c r="R1248" t="s">
        <v>8325</v>
      </c>
      <c r="S1248" s="13">
        <f t="shared" si="92"/>
        <v>40838.043391203704</v>
      </c>
      <c r="T1248">
        <f t="shared" si="93"/>
        <v>2011</v>
      </c>
      <c r="U1248" t="str">
        <f t="shared" si="94"/>
        <v>music</v>
      </c>
    </row>
    <row r="1249" spans="1:21" ht="28.5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 s="10">
        <f t="shared" si="91"/>
        <v>85.5</v>
      </c>
      <c r="Q1249" t="s">
        <v>8324</v>
      </c>
      <c r="R1249" t="s">
        <v>8325</v>
      </c>
      <c r="S1249" s="13">
        <f t="shared" si="92"/>
        <v>41370.292303240742</v>
      </c>
      <c r="T1249">
        <f t="shared" si="93"/>
        <v>2013</v>
      </c>
      <c r="U1249" t="str">
        <f t="shared" si="94"/>
        <v>music</v>
      </c>
    </row>
    <row r="1250" spans="1:21" ht="28.5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 s="10">
        <f t="shared" si="91"/>
        <v>64.25</v>
      </c>
      <c r="Q1250" t="s">
        <v>8324</v>
      </c>
      <c r="R1250" t="s">
        <v>8325</v>
      </c>
      <c r="S1250" s="13">
        <f t="shared" si="92"/>
        <v>41767.656863425924</v>
      </c>
      <c r="T1250">
        <f t="shared" si="93"/>
        <v>2014</v>
      </c>
      <c r="U1250" t="str">
        <f t="shared" si="94"/>
        <v>music</v>
      </c>
    </row>
    <row r="1251" spans="1:21" ht="42.75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 s="10">
        <f t="shared" si="91"/>
        <v>64.47</v>
      </c>
      <c r="Q1251" t="s">
        <v>8324</v>
      </c>
      <c r="R1251" t="s">
        <v>8325</v>
      </c>
      <c r="S1251" s="13">
        <f t="shared" si="92"/>
        <v>41067.74086805556</v>
      </c>
      <c r="T1251">
        <f t="shared" si="93"/>
        <v>2012</v>
      </c>
      <c r="U1251" t="str">
        <f t="shared" si="94"/>
        <v>music</v>
      </c>
    </row>
    <row r="1252" spans="1:21" ht="42.75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 s="10">
        <f t="shared" si="91"/>
        <v>118.2</v>
      </c>
      <c r="Q1252" t="s">
        <v>8324</v>
      </c>
      <c r="R1252" t="s">
        <v>8325</v>
      </c>
      <c r="S1252" s="13">
        <f t="shared" si="92"/>
        <v>41843.64271990741</v>
      </c>
      <c r="T1252">
        <f t="shared" si="93"/>
        <v>2014</v>
      </c>
      <c r="U1252" t="str">
        <f t="shared" si="94"/>
        <v>music</v>
      </c>
    </row>
    <row r="1253" spans="1:21" ht="28.5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 s="10">
        <f t="shared" si="91"/>
        <v>82.54</v>
      </c>
      <c r="Q1253" t="s">
        <v>8324</v>
      </c>
      <c r="R1253" t="s">
        <v>8325</v>
      </c>
      <c r="S1253" s="13">
        <f t="shared" si="92"/>
        <v>40751.814432870371</v>
      </c>
      <c r="T1253">
        <f t="shared" si="93"/>
        <v>2011</v>
      </c>
      <c r="U1253" t="str">
        <f t="shared" si="94"/>
        <v>music</v>
      </c>
    </row>
    <row r="1254" spans="1:21" ht="42.75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 s="10">
        <f t="shared" si="91"/>
        <v>34.17</v>
      </c>
      <c r="Q1254" t="s">
        <v>8324</v>
      </c>
      <c r="R1254" t="s">
        <v>8325</v>
      </c>
      <c r="S1254" s="13">
        <f t="shared" si="92"/>
        <v>41543.988067129627</v>
      </c>
      <c r="T1254">
        <f t="shared" si="93"/>
        <v>2013</v>
      </c>
      <c r="U1254" t="str">
        <f t="shared" si="94"/>
        <v>music</v>
      </c>
    </row>
    <row r="1255" spans="1:21" ht="42.75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 s="10">
        <f t="shared" si="91"/>
        <v>42.73</v>
      </c>
      <c r="Q1255" t="s">
        <v>8324</v>
      </c>
      <c r="R1255" t="s">
        <v>8325</v>
      </c>
      <c r="S1255" s="13">
        <f t="shared" si="92"/>
        <v>41855.783645833333</v>
      </c>
      <c r="T1255">
        <f t="shared" si="93"/>
        <v>2014</v>
      </c>
      <c r="U1255" t="str">
        <f t="shared" si="94"/>
        <v>music</v>
      </c>
    </row>
    <row r="1256" spans="1:21" ht="42.75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 s="10">
        <f t="shared" si="91"/>
        <v>94.49</v>
      </c>
      <c r="Q1256" t="s">
        <v>8324</v>
      </c>
      <c r="R1256" t="s">
        <v>8325</v>
      </c>
      <c r="S1256" s="13">
        <f t="shared" si="92"/>
        <v>40487.621365740742</v>
      </c>
      <c r="T1256">
        <f t="shared" si="93"/>
        <v>2010</v>
      </c>
      <c r="U1256" t="str">
        <f t="shared" si="94"/>
        <v>music</v>
      </c>
    </row>
    <row r="1257" spans="1:21" ht="42.75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 s="10">
        <f t="shared" si="91"/>
        <v>55.7</v>
      </c>
      <c r="Q1257" t="s">
        <v>8324</v>
      </c>
      <c r="R1257" t="s">
        <v>8325</v>
      </c>
      <c r="S1257" s="13">
        <f t="shared" si="92"/>
        <v>41579.845509259263</v>
      </c>
      <c r="T1257">
        <f t="shared" si="93"/>
        <v>2013</v>
      </c>
      <c r="U1257" t="str">
        <f t="shared" si="94"/>
        <v>music</v>
      </c>
    </row>
    <row r="1258" spans="1:21" ht="42.75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 s="10">
        <f t="shared" si="91"/>
        <v>98.03</v>
      </c>
      <c r="Q1258" t="s">
        <v>8324</v>
      </c>
      <c r="R1258" t="s">
        <v>8325</v>
      </c>
      <c r="S1258" s="13">
        <f t="shared" si="92"/>
        <v>40921.919340277782</v>
      </c>
      <c r="T1258">
        <f t="shared" si="93"/>
        <v>2012</v>
      </c>
      <c r="U1258" t="str">
        <f t="shared" si="94"/>
        <v>music</v>
      </c>
    </row>
    <row r="1259" spans="1:21" ht="42.75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 s="10">
        <f t="shared" si="91"/>
        <v>92.1</v>
      </c>
      <c r="Q1259" t="s">
        <v>8324</v>
      </c>
      <c r="R1259" t="s">
        <v>8325</v>
      </c>
      <c r="S1259" s="13">
        <f t="shared" si="92"/>
        <v>40587.085532407407</v>
      </c>
      <c r="T1259">
        <f t="shared" si="93"/>
        <v>2011</v>
      </c>
      <c r="U1259" t="str">
        <f t="shared" si="94"/>
        <v>music</v>
      </c>
    </row>
    <row r="1260" spans="1:21" ht="42.75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 s="10">
        <f t="shared" si="91"/>
        <v>38.18</v>
      </c>
      <c r="Q1260" t="s">
        <v>8324</v>
      </c>
      <c r="R1260" t="s">
        <v>8325</v>
      </c>
      <c r="S1260" s="13">
        <f t="shared" si="92"/>
        <v>41487.611250000002</v>
      </c>
      <c r="T1260">
        <f t="shared" si="93"/>
        <v>2013</v>
      </c>
      <c r="U1260" t="str">
        <f t="shared" si="94"/>
        <v>music</v>
      </c>
    </row>
    <row r="1261" spans="1:21" ht="28.5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 s="10">
        <f t="shared" si="91"/>
        <v>27.15</v>
      </c>
      <c r="Q1261" t="s">
        <v>8324</v>
      </c>
      <c r="R1261" t="s">
        <v>8325</v>
      </c>
      <c r="S1261" s="13">
        <f t="shared" si="92"/>
        <v>41766.970648148148</v>
      </c>
      <c r="T1261">
        <f t="shared" si="93"/>
        <v>2014</v>
      </c>
      <c r="U1261" t="str">
        <f t="shared" si="94"/>
        <v>music</v>
      </c>
    </row>
    <row r="1262" spans="1:21" ht="42.75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 s="10">
        <f t="shared" si="91"/>
        <v>50.69</v>
      </c>
      <c r="Q1262" t="s">
        <v>8324</v>
      </c>
      <c r="R1262" t="s">
        <v>8325</v>
      </c>
      <c r="S1262" s="13">
        <f t="shared" si="92"/>
        <v>41666.842824074076</v>
      </c>
      <c r="T1262">
        <f t="shared" si="93"/>
        <v>2014</v>
      </c>
      <c r="U1262" t="str">
        <f t="shared" si="94"/>
        <v>music</v>
      </c>
    </row>
    <row r="1263" spans="1:21" ht="28.5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 s="10">
        <f t="shared" si="91"/>
        <v>38.94</v>
      </c>
      <c r="Q1263" t="s">
        <v>8324</v>
      </c>
      <c r="R1263" t="s">
        <v>8325</v>
      </c>
      <c r="S1263" s="13">
        <f t="shared" si="92"/>
        <v>41638.342905092592</v>
      </c>
      <c r="T1263">
        <f t="shared" si="93"/>
        <v>2013</v>
      </c>
      <c r="U1263" t="str">
        <f t="shared" si="94"/>
        <v>music</v>
      </c>
    </row>
    <row r="1264" spans="1:21" ht="42.75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 s="10">
        <f t="shared" si="91"/>
        <v>77.64</v>
      </c>
      <c r="Q1264" t="s">
        <v>8324</v>
      </c>
      <c r="R1264" t="s">
        <v>8325</v>
      </c>
      <c r="S1264" s="13">
        <f t="shared" si="92"/>
        <v>41656.762638888889</v>
      </c>
      <c r="T1264">
        <f t="shared" si="93"/>
        <v>2014</v>
      </c>
      <c r="U1264" t="str">
        <f t="shared" si="94"/>
        <v>music</v>
      </c>
    </row>
    <row r="1265" spans="1:21" ht="28.5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 s="10">
        <f t="shared" si="91"/>
        <v>43.54</v>
      </c>
      <c r="Q1265" t="s">
        <v>8324</v>
      </c>
      <c r="R1265" t="s">
        <v>8325</v>
      </c>
      <c r="S1265" s="13">
        <f t="shared" si="92"/>
        <v>41692.084143518521</v>
      </c>
      <c r="T1265">
        <f t="shared" si="93"/>
        <v>2014</v>
      </c>
      <c r="U1265" t="str">
        <f t="shared" si="94"/>
        <v>music</v>
      </c>
    </row>
    <row r="1266" spans="1:21" ht="42.75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 s="10">
        <f t="shared" si="91"/>
        <v>31.82</v>
      </c>
      <c r="Q1266" t="s">
        <v>8324</v>
      </c>
      <c r="R1266" t="s">
        <v>8325</v>
      </c>
      <c r="S1266" s="13">
        <f t="shared" si="92"/>
        <v>41547.662997685184</v>
      </c>
      <c r="T1266">
        <f t="shared" si="93"/>
        <v>2013</v>
      </c>
      <c r="U1266" t="str">
        <f t="shared" si="94"/>
        <v>music</v>
      </c>
    </row>
    <row r="1267" spans="1:21" ht="57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 s="10">
        <f t="shared" si="91"/>
        <v>63.18</v>
      </c>
      <c r="Q1267" t="s">
        <v>8324</v>
      </c>
      <c r="R1267" t="s">
        <v>8325</v>
      </c>
      <c r="S1267" s="13">
        <f t="shared" si="92"/>
        <v>40465.655266203699</v>
      </c>
      <c r="T1267">
        <f t="shared" si="93"/>
        <v>2010</v>
      </c>
      <c r="U1267" t="str">
        <f t="shared" si="94"/>
        <v>music</v>
      </c>
    </row>
    <row r="1268" spans="1:21" ht="28.5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 s="10">
        <f t="shared" si="91"/>
        <v>190.9</v>
      </c>
      <c r="Q1268" t="s">
        <v>8324</v>
      </c>
      <c r="R1268" t="s">
        <v>8325</v>
      </c>
      <c r="S1268" s="13">
        <f t="shared" si="92"/>
        <v>41620.87667824074</v>
      </c>
      <c r="T1268">
        <f t="shared" si="93"/>
        <v>2013</v>
      </c>
      <c r="U1268" t="str">
        <f t="shared" si="94"/>
        <v>music</v>
      </c>
    </row>
    <row r="1269" spans="1:21" ht="42.75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 s="10">
        <f t="shared" si="91"/>
        <v>140.86000000000001</v>
      </c>
      <c r="Q1269" t="s">
        <v>8324</v>
      </c>
      <c r="R1269" t="s">
        <v>8325</v>
      </c>
      <c r="S1269" s="13">
        <f t="shared" si="92"/>
        <v>41449.585162037038</v>
      </c>
      <c r="T1269">
        <f t="shared" si="93"/>
        <v>2013</v>
      </c>
      <c r="U1269" t="str">
        <f t="shared" si="94"/>
        <v>music</v>
      </c>
    </row>
    <row r="1270" spans="1:21" ht="28.5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 s="10">
        <f t="shared" si="91"/>
        <v>76.92</v>
      </c>
      <c r="Q1270" t="s">
        <v>8324</v>
      </c>
      <c r="R1270" t="s">
        <v>8325</v>
      </c>
      <c r="S1270" s="13">
        <f t="shared" si="92"/>
        <v>41507.845451388886</v>
      </c>
      <c r="T1270">
        <f t="shared" si="93"/>
        <v>2013</v>
      </c>
      <c r="U1270" t="str">
        <f t="shared" si="94"/>
        <v>music</v>
      </c>
    </row>
    <row r="1271" spans="1:21" ht="42.75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 s="10">
        <f t="shared" si="91"/>
        <v>99.16</v>
      </c>
      <c r="Q1271" t="s">
        <v>8324</v>
      </c>
      <c r="R1271" t="s">
        <v>8325</v>
      </c>
      <c r="S1271" s="13">
        <f t="shared" si="92"/>
        <v>42445.823055555549</v>
      </c>
      <c r="T1271">
        <f t="shared" si="93"/>
        <v>2016</v>
      </c>
      <c r="U1271" t="str">
        <f t="shared" si="94"/>
        <v>music</v>
      </c>
    </row>
    <row r="1272" spans="1:21" ht="28.5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 s="10">
        <f t="shared" si="91"/>
        <v>67.88</v>
      </c>
      <c r="Q1272" t="s">
        <v>8324</v>
      </c>
      <c r="R1272" t="s">
        <v>8325</v>
      </c>
      <c r="S1272" s="13">
        <f t="shared" si="92"/>
        <v>40933.856967592597</v>
      </c>
      <c r="T1272">
        <f t="shared" si="93"/>
        <v>2012</v>
      </c>
      <c r="U1272" t="str">
        <f t="shared" si="94"/>
        <v>music</v>
      </c>
    </row>
    <row r="1273" spans="1:21" ht="42.75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 s="10">
        <f t="shared" si="91"/>
        <v>246.29</v>
      </c>
      <c r="Q1273" t="s">
        <v>8324</v>
      </c>
      <c r="R1273" t="s">
        <v>8325</v>
      </c>
      <c r="S1273" s="13">
        <f t="shared" si="92"/>
        <v>41561.683553240742</v>
      </c>
      <c r="T1273">
        <f t="shared" si="93"/>
        <v>2013</v>
      </c>
      <c r="U1273" t="str">
        <f t="shared" si="94"/>
        <v>music</v>
      </c>
    </row>
    <row r="1274" spans="1:21" ht="57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 s="10">
        <f t="shared" si="91"/>
        <v>189.29</v>
      </c>
      <c r="Q1274" t="s">
        <v>8324</v>
      </c>
      <c r="R1274" t="s">
        <v>8325</v>
      </c>
      <c r="S1274" s="13">
        <f t="shared" si="92"/>
        <v>40274.745127314818</v>
      </c>
      <c r="T1274">
        <f t="shared" si="93"/>
        <v>2010</v>
      </c>
      <c r="U1274" t="str">
        <f t="shared" si="94"/>
        <v>music</v>
      </c>
    </row>
    <row r="1275" spans="1:21" ht="28.5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 s="10">
        <f t="shared" si="91"/>
        <v>76.67</v>
      </c>
      <c r="Q1275" t="s">
        <v>8324</v>
      </c>
      <c r="R1275" t="s">
        <v>8325</v>
      </c>
      <c r="S1275" s="13">
        <f t="shared" si="92"/>
        <v>41852.730219907404</v>
      </c>
      <c r="T1275">
        <f t="shared" si="93"/>
        <v>2014</v>
      </c>
      <c r="U1275" t="str">
        <f t="shared" si="94"/>
        <v>music</v>
      </c>
    </row>
    <row r="1276" spans="1:21" ht="42.75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 s="10">
        <f t="shared" si="91"/>
        <v>82.96</v>
      </c>
      <c r="Q1276" t="s">
        <v>8324</v>
      </c>
      <c r="R1276" t="s">
        <v>8325</v>
      </c>
      <c r="S1276" s="13">
        <f t="shared" si="92"/>
        <v>41116.690104166664</v>
      </c>
      <c r="T1276">
        <f t="shared" si="93"/>
        <v>2012</v>
      </c>
      <c r="U1276" t="str">
        <f t="shared" si="94"/>
        <v>music</v>
      </c>
    </row>
    <row r="1277" spans="1:21" ht="42.75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 s="10">
        <f t="shared" si="91"/>
        <v>62.52</v>
      </c>
      <c r="Q1277" t="s">
        <v>8324</v>
      </c>
      <c r="R1277" t="s">
        <v>8325</v>
      </c>
      <c r="S1277" s="13">
        <f t="shared" si="92"/>
        <v>41458.867905092593</v>
      </c>
      <c r="T1277">
        <f t="shared" si="93"/>
        <v>2013</v>
      </c>
      <c r="U1277" t="str">
        <f t="shared" si="94"/>
        <v>music</v>
      </c>
    </row>
    <row r="1278" spans="1:21" ht="28.5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 s="10">
        <f t="shared" si="91"/>
        <v>46.07</v>
      </c>
      <c r="Q1278" t="s">
        <v>8324</v>
      </c>
      <c r="R1278" t="s">
        <v>8325</v>
      </c>
      <c r="S1278" s="13">
        <f t="shared" si="92"/>
        <v>40007.704247685186</v>
      </c>
      <c r="T1278">
        <f t="shared" si="93"/>
        <v>2009</v>
      </c>
      <c r="U1278" t="str">
        <f t="shared" si="94"/>
        <v>music</v>
      </c>
    </row>
    <row r="1279" spans="1:21" ht="42.75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 s="10">
        <f t="shared" si="91"/>
        <v>38.54</v>
      </c>
      <c r="Q1279" t="s">
        <v>8324</v>
      </c>
      <c r="R1279" t="s">
        <v>8325</v>
      </c>
      <c r="S1279" s="13">
        <f t="shared" si="92"/>
        <v>41121.561886574076</v>
      </c>
      <c r="T1279">
        <f t="shared" si="93"/>
        <v>2012</v>
      </c>
      <c r="U1279" t="str">
        <f t="shared" si="94"/>
        <v>music</v>
      </c>
    </row>
    <row r="1280" spans="1:21" ht="42.75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 s="10">
        <f t="shared" si="91"/>
        <v>53.01</v>
      </c>
      <c r="Q1280" t="s">
        <v>8324</v>
      </c>
      <c r="R1280" t="s">
        <v>8325</v>
      </c>
      <c r="S1280" s="13">
        <f t="shared" si="92"/>
        <v>41786.555162037039</v>
      </c>
      <c r="T1280">
        <f t="shared" si="93"/>
        <v>2014</v>
      </c>
      <c r="U1280" t="str">
        <f t="shared" si="94"/>
        <v>music</v>
      </c>
    </row>
    <row r="1281" spans="1:21" ht="42.75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 s="10">
        <f t="shared" si="91"/>
        <v>73.36</v>
      </c>
      <c r="Q1281" t="s">
        <v>8324</v>
      </c>
      <c r="R1281" t="s">
        <v>8325</v>
      </c>
      <c r="S1281" s="13">
        <f t="shared" si="92"/>
        <v>41682.099189814813</v>
      </c>
      <c r="T1281">
        <f t="shared" si="93"/>
        <v>2014</v>
      </c>
      <c r="U1281" t="str">
        <f t="shared" si="94"/>
        <v>music</v>
      </c>
    </row>
    <row r="1282" spans="1:21" ht="42.75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 s="10">
        <f t="shared" si="91"/>
        <v>127.98</v>
      </c>
      <c r="Q1282" t="s">
        <v>8324</v>
      </c>
      <c r="R1282" t="s">
        <v>8325</v>
      </c>
      <c r="S1282" s="13">
        <f t="shared" si="92"/>
        <v>40513.757569444446</v>
      </c>
      <c r="T1282">
        <f t="shared" si="93"/>
        <v>2010</v>
      </c>
      <c r="U1282" t="str">
        <f t="shared" si="94"/>
        <v>music</v>
      </c>
    </row>
    <row r="1283" spans="1:21" ht="42.75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 s="10">
        <f t="shared" ref="P1283:P1346" si="95">ROUND(E1283/L1283,2)</f>
        <v>104.73</v>
      </c>
      <c r="Q1283" t="s">
        <v>8324</v>
      </c>
      <c r="R1283" t="s">
        <v>8325</v>
      </c>
      <c r="S1283" s="13">
        <f t="shared" ref="S1283:S1346" si="96">(((J1283/60)/60)/24)+DATE(1970,1,1)</f>
        <v>41463.743472222224</v>
      </c>
      <c r="T1283">
        <f t="shared" ref="T1283:T1346" si="97">YEAR(S1283)</f>
        <v>2013</v>
      </c>
      <c r="U1283" t="str">
        <f t="shared" ref="U1283:U1346" si="98">LEFT(N1283,SEARCH("/",N1283)-1)</f>
        <v>music</v>
      </c>
    </row>
    <row r="1284" spans="1:21" ht="42.75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 s="10">
        <f t="shared" si="95"/>
        <v>67.67</v>
      </c>
      <c r="Q1284" t="s">
        <v>8324</v>
      </c>
      <c r="R1284" t="s">
        <v>8325</v>
      </c>
      <c r="S1284" s="13">
        <f t="shared" si="96"/>
        <v>41586.475173611114</v>
      </c>
      <c r="T1284">
        <f t="shared" si="97"/>
        <v>2013</v>
      </c>
      <c r="U1284" t="str">
        <f t="shared" si="98"/>
        <v>music</v>
      </c>
    </row>
    <row r="1285" spans="1:21" ht="42.75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 s="10">
        <f t="shared" si="95"/>
        <v>95.93</v>
      </c>
      <c r="Q1285" t="s">
        <v>8324</v>
      </c>
      <c r="R1285" t="s">
        <v>8325</v>
      </c>
      <c r="S1285" s="13">
        <f t="shared" si="96"/>
        <v>41320.717465277776</v>
      </c>
      <c r="T1285">
        <f t="shared" si="97"/>
        <v>2013</v>
      </c>
      <c r="U1285" t="str">
        <f t="shared" si="98"/>
        <v>music</v>
      </c>
    </row>
    <row r="1286" spans="1:21" ht="42.75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 s="10">
        <f t="shared" si="95"/>
        <v>65.16</v>
      </c>
      <c r="Q1286" t="s">
        <v>8316</v>
      </c>
      <c r="R1286" t="s">
        <v>8317</v>
      </c>
      <c r="S1286" s="13">
        <f t="shared" si="96"/>
        <v>42712.23474537037</v>
      </c>
      <c r="T1286">
        <f t="shared" si="97"/>
        <v>2016</v>
      </c>
      <c r="U1286" t="str">
        <f t="shared" si="98"/>
        <v>theater</v>
      </c>
    </row>
    <row r="1287" spans="1:21" ht="42.75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 s="10">
        <f t="shared" si="95"/>
        <v>32.270000000000003</v>
      </c>
      <c r="Q1287" t="s">
        <v>8316</v>
      </c>
      <c r="R1287" t="s">
        <v>8317</v>
      </c>
      <c r="S1287" s="13">
        <f t="shared" si="96"/>
        <v>42160.583043981482</v>
      </c>
      <c r="T1287">
        <f t="shared" si="97"/>
        <v>2015</v>
      </c>
      <c r="U1287" t="str">
        <f t="shared" si="98"/>
        <v>theater</v>
      </c>
    </row>
    <row r="1288" spans="1:21" ht="42.75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 s="10">
        <f t="shared" si="95"/>
        <v>81.25</v>
      </c>
      <c r="Q1288" t="s">
        <v>8316</v>
      </c>
      <c r="R1288" t="s">
        <v>8317</v>
      </c>
      <c r="S1288" s="13">
        <f t="shared" si="96"/>
        <v>42039.384571759263</v>
      </c>
      <c r="T1288">
        <f t="shared" si="97"/>
        <v>2015</v>
      </c>
      <c r="U1288" t="str">
        <f t="shared" si="98"/>
        <v>theater</v>
      </c>
    </row>
    <row r="1289" spans="1:21" ht="57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 s="10">
        <f t="shared" si="95"/>
        <v>24.2</v>
      </c>
      <c r="Q1289" t="s">
        <v>8316</v>
      </c>
      <c r="R1289" t="s">
        <v>8317</v>
      </c>
      <c r="S1289" s="13">
        <f t="shared" si="96"/>
        <v>42107.621018518519</v>
      </c>
      <c r="T1289">
        <f t="shared" si="97"/>
        <v>2015</v>
      </c>
      <c r="U1289" t="str">
        <f t="shared" si="98"/>
        <v>theater</v>
      </c>
    </row>
    <row r="1290" spans="1:21" ht="42.75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 s="10">
        <f t="shared" si="95"/>
        <v>65.87</v>
      </c>
      <c r="Q1290" t="s">
        <v>8316</v>
      </c>
      <c r="R1290" t="s">
        <v>8317</v>
      </c>
      <c r="S1290" s="13">
        <f t="shared" si="96"/>
        <v>42561.154664351852</v>
      </c>
      <c r="T1290">
        <f t="shared" si="97"/>
        <v>2016</v>
      </c>
      <c r="U1290" t="str">
        <f t="shared" si="98"/>
        <v>theater</v>
      </c>
    </row>
    <row r="1291" spans="1:21" ht="42.75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 s="10">
        <f t="shared" si="95"/>
        <v>36.08</v>
      </c>
      <c r="Q1291" t="s">
        <v>8316</v>
      </c>
      <c r="R1291" t="s">
        <v>8317</v>
      </c>
      <c r="S1291" s="13">
        <f t="shared" si="96"/>
        <v>42709.134780092587</v>
      </c>
      <c r="T1291">
        <f t="shared" si="97"/>
        <v>2016</v>
      </c>
      <c r="U1291" t="str">
        <f t="shared" si="98"/>
        <v>theater</v>
      </c>
    </row>
    <row r="1292" spans="1:21" ht="28.5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 s="10">
        <f t="shared" si="95"/>
        <v>44.19</v>
      </c>
      <c r="Q1292" t="s">
        <v>8316</v>
      </c>
      <c r="R1292" t="s">
        <v>8317</v>
      </c>
      <c r="S1292" s="13">
        <f t="shared" si="96"/>
        <v>42086.614942129629</v>
      </c>
      <c r="T1292">
        <f t="shared" si="97"/>
        <v>2015</v>
      </c>
      <c r="U1292" t="str">
        <f t="shared" si="98"/>
        <v>theater</v>
      </c>
    </row>
    <row r="1293" spans="1:21" ht="42.75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 s="10">
        <f t="shared" si="95"/>
        <v>104.07</v>
      </c>
      <c r="Q1293" t="s">
        <v>8316</v>
      </c>
      <c r="R1293" t="s">
        <v>8317</v>
      </c>
      <c r="S1293" s="13">
        <f t="shared" si="96"/>
        <v>42064.652673611112</v>
      </c>
      <c r="T1293">
        <f t="shared" si="97"/>
        <v>2015</v>
      </c>
      <c r="U1293" t="str">
        <f t="shared" si="98"/>
        <v>theater</v>
      </c>
    </row>
    <row r="1294" spans="1:21" ht="42.75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 s="10">
        <f t="shared" si="95"/>
        <v>35.96</v>
      </c>
      <c r="Q1294" t="s">
        <v>8316</v>
      </c>
      <c r="R1294" t="s">
        <v>8317</v>
      </c>
      <c r="S1294" s="13">
        <f t="shared" si="96"/>
        <v>42256.764212962968</v>
      </c>
      <c r="T1294">
        <f t="shared" si="97"/>
        <v>2015</v>
      </c>
      <c r="U1294" t="str">
        <f t="shared" si="98"/>
        <v>theater</v>
      </c>
    </row>
    <row r="1295" spans="1:21" ht="42.75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 s="10">
        <f t="shared" si="95"/>
        <v>127.79</v>
      </c>
      <c r="Q1295" t="s">
        <v>8316</v>
      </c>
      <c r="R1295" t="s">
        <v>8317</v>
      </c>
      <c r="S1295" s="13">
        <f t="shared" si="96"/>
        <v>42292.701053240744</v>
      </c>
      <c r="T1295">
        <f t="shared" si="97"/>
        <v>2015</v>
      </c>
      <c r="U1295" t="str">
        <f t="shared" si="98"/>
        <v>theater</v>
      </c>
    </row>
    <row r="1296" spans="1:21" ht="42.75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 s="10">
        <f t="shared" si="95"/>
        <v>27.73</v>
      </c>
      <c r="Q1296" t="s">
        <v>8316</v>
      </c>
      <c r="R1296" t="s">
        <v>8317</v>
      </c>
      <c r="S1296" s="13">
        <f t="shared" si="96"/>
        <v>42278.453668981485</v>
      </c>
      <c r="T1296">
        <f t="shared" si="97"/>
        <v>2015</v>
      </c>
      <c r="U1296" t="str">
        <f t="shared" si="98"/>
        <v>theater</v>
      </c>
    </row>
    <row r="1297" spans="1:21" ht="42.75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 s="10">
        <f t="shared" si="95"/>
        <v>39.83</v>
      </c>
      <c r="Q1297" t="s">
        <v>8316</v>
      </c>
      <c r="R1297" t="s">
        <v>8317</v>
      </c>
      <c r="S1297" s="13">
        <f t="shared" si="96"/>
        <v>42184.572881944448</v>
      </c>
      <c r="T1297">
        <f t="shared" si="97"/>
        <v>2015</v>
      </c>
      <c r="U1297" t="str">
        <f t="shared" si="98"/>
        <v>theater</v>
      </c>
    </row>
    <row r="1298" spans="1:21" ht="42.75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 s="10">
        <f t="shared" si="95"/>
        <v>52.17</v>
      </c>
      <c r="Q1298" t="s">
        <v>8316</v>
      </c>
      <c r="R1298" t="s">
        <v>8317</v>
      </c>
      <c r="S1298" s="13">
        <f t="shared" si="96"/>
        <v>42423.050613425927</v>
      </c>
      <c r="T1298">
        <f t="shared" si="97"/>
        <v>2016</v>
      </c>
      <c r="U1298" t="str">
        <f t="shared" si="98"/>
        <v>theater</v>
      </c>
    </row>
    <row r="1299" spans="1:21" ht="42.75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 s="10">
        <f t="shared" si="95"/>
        <v>92.04</v>
      </c>
      <c r="Q1299" t="s">
        <v>8316</v>
      </c>
      <c r="R1299" t="s">
        <v>8317</v>
      </c>
      <c r="S1299" s="13">
        <f t="shared" si="96"/>
        <v>42461.747199074074</v>
      </c>
      <c r="T1299">
        <f t="shared" si="97"/>
        <v>2016</v>
      </c>
      <c r="U1299" t="str">
        <f t="shared" si="98"/>
        <v>theater</v>
      </c>
    </row>
    <row r="1300" spans="1:21" ht="42.75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 s="10">
        <f t="shared" si="95"/>
        <v>63.42</v>
      </c>
      <c r="Q1300" t="s">
        <v>8316</v>
      </c>
      <c r="R1300" t="s">
        <v>8317</v>
      </c>
      <c r="S1300" s="13">
        <f t="shared" si="96"/>
        <v>42458.680925925932</v>
      </c>
      <c r="T1300">
        <f t="shared" si="97"/>
        <v>2016</v>
      </c>
      <c r="U1300" t="str">
        <f t="shared" si="98"/>
        <v>theater</v>
      </c>
    </row>
    <row r="1301" spans="1:21" ht="42.75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 s="10">
        <f t="shared" si="95"/>
        <v>135.63</v>
      </c>
      <c r="Q1301" t="s">
        <v>8316</v>
      </c>
      <c r="R1301" t="s">
        <v>8317</v>
      </c>
      <c r="S1301" s="13">
        <f t="shared" si="96"/>
        <v>42169.814340277779</v>
      </c>
      <c r="T1301">
        <f t="shared" si="97"/>
        <v>2015</v>
      </c>
      <c r="U1301" t="str">
        <f t="shared" si="98"/>
        <v>theater</v>
      </c>
    </row>
    <row r="1302" spans="1:21" ht="42.75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 s="10">
        <f t="shared" si="95"/>
        <v>168.75</v>
      </c>
      <c r="Q1302" t="s">
        <v>8316</v>
      </c>
      <c r="R1302" t="s">
        <v>8317</v>
      </c>
      <c r="S1302" s="13">
        <f t="shared" si="96"/>
        <v>42483.675208333334</v>
      </c>
      <c r="T1302">
        <f t="shared" si="97"/>
        <v>2016</v>
      </c>
      <c r="U1302" t="str">
        <f t="shared" si="98"/>
        <v>theater</v>
      </c>
    </row>
    <row r="1303" spans="1:21" ht="42.75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 s="10">
        <f t="shared" si="95"/>
        <v>70.86</v>
      </c>
      <c r="Q1303" t="s">
        <v>8316</v>
      </c>
      <c r="R1303" t="s">
        <v>8317</v>
      </c>
      <c r="S1303" s="13">
        <f t="shared" si="96"/>
        <v>42195.749745370369</v>
      </c>
      <c r="T1303">
        <f t="shared" si="97"/>
        <v>2015</v>
      </c>
      <c r="U1303" t="str">
        <f t="shared" si="98"/>
        <v>theater</v>
      </c>
    </row>
    <row r="1304" spans="1:21" ht="42.75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 s="10">
        <f t="shared" si="95"/>
        <v>50</v>
      </c>
      <c r="Q1304" t="s">
        <v>8316</v>
      </c>
      <c r="R1304" t="s">
        <v>8317</v>
      </c>
      <c r="S1304" s="13">
        <f t="shared" si="96"/>
        <v>42675.057997685188</v>
      </c>
      <c r="T1304">
        <f t="shared" si="97"/>
        <v>2016</v>
      </c>
      <c r="U1304" t="str">
        <f t="shared" si="98"/>
        <v>theater</v>
      </c>
    </row>
    <row r="1305" spans="1:21" ht="28.5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 s="10">
        <f t="shared" si="95"/>
        <v>42.21</v>
      </c>
      <c r="Q1305" t="s">
        <v>8316</v>
      </c>
      <c r="R1305" t="s">
        <v>8317</v>
      </c>
      <c r="S1305" s="13">
        <f t="shared" si="96"/>
        <v>42566.441203703704</v>
      </c>
      <c r="T1305">
        <f t="shared" si="97"/>
        <v>2016</v>
      </c>
      <c r="U1305" t="str">
        <f t="shared" si="98"/>
        <v>theater</v>
      </c>
    </row>
    <row r="1306" spans="1:21" ht="42.75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 s="10">
        <f t="shared" si="95"/>
        <v>152.41</v>
      </c>
      <c r="Q1306" t="s">
        <v>8318</v>
      </c>
      <c r="R1306" t="s">
        <v>8320</v>
      </c>
      <c r="S1306" s="13">
        <f t="shared" si="96"/>
        <v>42747.194502314815</v>
      </c>
      <c r="T1306">
        <f t="shared" si="97"/>
        <v>2017</v>
      </c>
      <c r="U1306" t="str">
        <f t="shared" si="98"/>
        <v>technology</v>
      </c>
    </row>
    <row r="1307" spans="1:21" ht="42.75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 s="10">
        <f t="shared" si="95"/>
        <v>90.62</v>
      </c>
      <c r="Q1307" t="s">
        <v>8318</v>
      </c>
      <c r="R1307" t="s">
        <v>8320</v>
      </c>
      <c r="S1307" s="13">
        <f t="shared" si="96"/>
        <v>42543.665601851855</v>
      </c>
      <c r="T1307">
        <f t="shared" si="97"/>
        <v>2016</v>
      </c>
      <c r="U1307" t="str">
        <f t="shared" si="98"/>
        <v>technology</v>
      </c>
    </row>
    <row r="1308" spans="1:21" ht="57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 s="10">
        <f t="shared" si="95"/>
        <v>201.6</v>
      </c>
      <c r="Q1308" t="s">
        <v>8318</v>
      </c>
      <c r="R1308" t="s">
        <v>8320</v>
      </c>
      <c r="S1308" s="13">
        <f t="shared" si="96"/>
        <v>41947.457569444443</v>
      </c>
      <c r="T1308">
        <f t="shared" si="97"/>
        <v>2014</v>
      </c>
      <c r="U1308" t="str">
        <f t="shared" si="98"/>
        <v>technology</v>
      </c>
    </row>
    <row r="1309" spans="1:21" ht="28.5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 s="10">
        <f t="shared" si="95"/>
        <v>127.93</v>
      </c>
      <c r="Q1309" t="s">
        <v>8318</v>
      </c>
      <c r="R1309" t="s">
        <v>8320</v>
      </c>
      <c r="S1309" s="13">
        <f t="shared" si="96"/>
        <v>42387.503229166665</v>
      </c>
      <c r="T1309">
        <f t="shared" si="97"/>
        <v>2016</v>
      </c>
      <c r="U1309" t="str">
        <f t="shared" si="98"/>
        <v>technology</v>
      </c>
    </row>
    <row r="1310" spans="1:21" ht="28.5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 s="10">
        <f t="shared" si="95"/>
        <v>29.89</v>
      </c>
      <c r="Q1310" t="s">
        <v>8318</v>
      </c>
      <c r="R1310" t="s">
        <v>8320</v>
      </c>
      <c r="S1310" s="13">
        <f t="shared" si="96"/>
        <v>42611.613564814819</v>
      </c>
      <c r="T1310">
        <f t="shared" si="97"/>
        <v>2016</v>
      </c>
      <c r="U1310" t="str">
        <f t="shared" si="98"/>
        <v>technology</v>
      </c>
    </row>
    <row r="1311" spans="1:21" ht="42.75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 s="10">
        <f t="shared" si="95"/>
        <v>367.97</v>
      </c>
      <c r="Q1311" t="s">
        <v>8318</v>
      </c>
      <c r="R1311" t="s">
        <v>8320</v>
      </c>
      <c r="S1311" s="13">
        <f t="shared" si="96"/>
        <v>42257.882731481484</v>
      </c>
      <c r="T1311">
        <f t="shared" si="97"/>
        <v>2015</v>
      </c>
      <c r="U1311" t="str">
        <f t="shared" si="98"/>
        <v>technology</v>
      </c>
    </row>
    <row r="1312" spans="1:21" ht="42.75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 s="10">
        <f t="shared" si="95"/>
        <v>129.16999999999999</v>
      </c>
      <c r="Q1312" t="s">
        <v>8318</v>
      </c>
      <c r="R1312" t="s">
        <v>8320</v>
      </c>
      <c r="S1312" s="13">
        <f t="shared" si="96"/>
        <v>42556.667245370365</v>
      </c>
      <c r="T1312">
        <f t="shared" si="97"/>
        <v>2016</v>
      </c>
      <c r="U1312" t="str">
        <f t="shared" si="98"/>
        <v>technology</v>
      </c>
    </row>
    <row r="1313" spans="1:21" ht="42.75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 s="10">
        <f t="shared" si="95"/>
        <v>800.7</v>
      </c>
      <c r="Q1313" t="s">
        <v>8318</v>
      </c>
      <c r="R1313" t="s">
        <v>8320</v>
      </c>
      <c r="S1313" s="13">
        <f t="shared" si="96"/>
        <v>42669.802303240736</v>
      </c>
      <c r="T1313">
        <f t="shared" si="97"/>
        <v>2016</v>
      </c>
      <c r="U1313" t="str">
        <f t="shared" si="98"/>
        <v>technology</v>
      </c>
    </row>
    <row r="1314" spans="1:21" ht="42.75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 s="10">
        <f t="shared" si="95"/>
        <v>28</v>
      </c>
      <c r="Q1314" t="s">
        <v>8318</v>
      </c>
      <c r="R1314" t="s">
        <v>8320</v>
      </c>
      <c r="S1314" s="13">
        <f t="shared" si="96"/>
        <v>42082.702800925923</v>
      </c>
      <c r="T1314">
        <f t="shared" si="97"/>
        <v>2015</v>
      </c>
      <c r="U1314" t="str">
        <f t="shared" si="98"/>
        <v>technology</v>
      </c>
    </row>
    <row r="1315" spans="1:21" ht="42.75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 s="10">
        <f t="shared" si="95"/>
        <v>102.02</v>
      </c>
      <c r="Q1315" t="s">
        <v>8318</v>
      </c>
      <c r="R1315" t="s">
        <v>8320</v>
      </c>
      <c r="S1315" s="13">
        <f t="shared" si="96"/>
        <v>42402.709652777776</v>
      </c>
      <c r="T1315">
        <f t="shared" si="97"/>
        <v>2016</v>
      </c>
      <c r="U1315" t="str">
        <f t="shared" si="98"/>
        <v>technology</v>
      </c>
    </row>
    <row r="1316" spans="1:21" ht="42.75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 s="10">
        <f t="shared" si="95"/>
        <v>184.36</v>
      </c>
      <c r="Q1316" t="s">
        <v>8318</v>
      </c>
      <c r="R1316" t="s">
        <v>8320</v>
      </c>
      <c r="S1316" s="13">
        <f t="shared" si="96"/>
        <v>42604.669675925921</v>
      </c>
      <c r="T1316">
        <f t="shared" si="97"/>
        <v>2016</v>
      </c>
      <c r="U1316" t="str">
        <f t="shared" si="98"/>
        <v>technology</v>
      </c>
    </row>
    <row r="1317" spans="1:21" ht="28.5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 s="10">
        <f t="shared" si="95"/>
        <v>162.91999999999999</v>
      </c>
      <c r="Q1317" t="s">
        <v>8318</v>
      </c>
      <c r="R1317" t="s">
        <v>8320</v>
      </c>
      <c r="S1317" s="13">
        <f t="shared" si="96"/>
        <v>42278.498240740737</v>
      </c>
      <c r="T1317">
        <f t="shared" si="97"/>
        <v>2015</v>
      </c>
      <c r="U1317" t="str">
        <f t="shared" si="98"/>
        <v>technology</v>
      </c>
    </row>
    <row r="1318" spans="1:21" ht="42.75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 s="10">
        <f t="shared" si="95"/>
        <v>1</v>
      </c>
      <c r="Q1318" t="s">
        <v>8318</v>
      </c>
      <c r="R1318" t="s">
        <v>8320</v>
      </c>
      <c r="S1318" s="13">
        <f t="shared" si="96"/>
        <v>42393.961909722217</v>
      </c>
      <c r="T1318">
        <f t="shared" si="97"/>
        <v>2016</v>
      </c>
      <c r="U1318" t="str">
        <f t="shared" si="98"/>
        <v>technology</v>
      </c>
    </row>
    <row r="1319" spans="1:21" ht="42.75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 s="10">
        <f t="shared" si="95"/>
        <v>603.53</v>
      </c>
      <c r="Q1319" t="s">
        <v>8318</v>
      </c>
      <c r="R1319" t="s">
        <v>8320</v>
      </c>
      <c r="S1319" s="13">
        <f t="shared" si="96"/>
        <v>42520.235486111109</v>
      </c>
      <c r="T1319">
        <f t="shared" si="97"/>
        <v>2016</v>
      </c>
      <c r="U1319" t="str">
        <f t="shared" si="98"/>
        <v>technology</v>
      </c>
    </row>
    <row r="1320" spans="1:21" ht="42.75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 s="10">
        <f t="shared" si="95"/>
        <v>45.41</v>
      </c>
      <c r="Q1320" t="s">
        <v>8318</v>
      </c>
      <c r="R1320" t="s">
        <v>8320</v>
      </c>
      <c r="S1320" s="13">
        <f t="shared" si="96"/>
        <v>41985.043657407412</v>
      </c>
      <c r="T1320">
        <f t="shared" si="97"/>
        <v>2014</v>
      </c>
      <c r="U1320" t="str">
        <f t="shared" si="98"/>
        <v>technology</v>
      </c>
    </row>
    <row r="1321" spans="1:21" ht="42.75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 s="10">
        <f t="shared" si="95"/>
        <v>97.33</v>
      </c>
      <c r="Q1321" t="s">
        <v>8318</v>
      </c>
      <c r="R1321" t="s">
        <v>8320</v>
      </c>
      <c r="S1321" s="13">
        <f t="shared" si="96"/>
        <v>41816.812094907407</v>
      </c>
      <c r="T1321">
        <f t="shared" si="97"/>
        <v>2014</v>
      </c>
      <c r="U1321" t="str">
        <f t="shared" si="98"/>
        <v>technology</v>
      </c>
    </row>
    <row r="1322" spans="1:21" ht="42.75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 s="10">
        <f t="shared" si="95"/>
        <v>167.67</v>
      </c>
      <c r="Q1322" t="s">
        <v>8318</v>
      </c>
      <c r="R1322" t="s">
        <v>8320</v>
      </c>
      <c r="S1322" s="13">
        <f t="shared" si="96"/>
        <v>42705.690347222218</v>
      </c>
      <c r="T1322">
        <f t="shared" si="97"/>
        <v>2016</v>
      </c>
      <c r="U1322" t="str">
        <f t="shared" si="98"/>
        <v>technology</v>
      </c>
    </row>
    <row r="1323" spans="1:21" ht="42.75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 s="10">
        <f t="shared" si="95"/>
        <v>859.86</v>
      </c>
      <c r="Q1323" t="s">
        <v>8318</v>
      </c>
      <c r="R1323" t="s">
        <v>8320</v>
      </c>
      <c r="S1323" s="13">
        <f t="shared" si="96"/>
        <v>42697.74927083333</v>
      </c>
      <c r="T1323">
        <f t="shared" si="97"/>
        <v>2016</v>
      </c>
      <c r="U1323" t="str">
        <f t="shared" si="98"/>
        <v>technology</v>
      </c>
    </row>
    <row r="1324" spans="1:21" ht="42.75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 s="10">
        <f t="shared" si="95"/>
        <v>26.5</v>
      </c>
      <c r="Q1324" t="s">
        <v>8318</v>
      </c>
      <c r="R1324" t="s">
        <v>8320</v>
      </c>
      <c r="S1324" s="13">
        <f t="shared" si="96"/>
        <v>42115.656539351854</v>
      </c>
      <c r="T1324">
        <f t="shared" si="97"/>
        <v>2015</v>
      </c>
      <c r="U1324" t="str">
        <f t="shared" si="98"/>
        <v>technology</v>
      </c>
    </row>
    <row r="1325" spans="1:21" ht="42.75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 s="10">
        <f t="shared" si="95"/>
        <v>30.27</v>
      </c>
      <c r="Q1325" t="s">
        <v>8318</v>
      </c>
      <c r="R1325" t="s">
        <v>8320</v>
      </c>
      <c r="S1325" s="13">
        <f t="shared" si="96"/>
        <v>42451.698449074072</v>
      </c>
      <c r="T1325">
        <f t="shared" si="97"/>
        <v>2016</v>
      </c>
      <c r="U1325" t="str">
        <f t="shared" si="98"/>
        <v>technology</v>
      </c>
    </row>
    <row r="1326" spans="1:21" ht="42.75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 s="10">
        <f t="shared" si="95"/>
        <v>54.67</v>
      </c>
      <c r="Q1326" t="s">
        <v>8318</v>
      </c>
      <c r="R1326" t="s">
        <v>8320</v>
      </c>
      <c r="S1326" s="13">
        <f t="shared" si="96"/>
        <v>42626.633703703701</v>
      </c>
      <c r="T1326">
        <f t="shared" si="97"/>
        <v>2016</v>
      </c>
      <c r="U1326" t="str">
        <f t="shared" si="98"/>
        <v>technology</v>
      </c>
    </row>
    <row r="1327" spans="1:21" ht="42.75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 s="10">
        <f t="shared" si="95"/>
        <v>60.75</v>
      </c>
      <c r="Q1327" t="s">
        <v>8318</v>
      </c>
      <c r="R1327" t="s">
        <v>8320</v>
      </c>
      <c r="S1327" s="13">
        <f t="shared" si="96"/>
        <v>42704.086053240739</v>
      </c>
      <c r="T1327">
        <f t="shared" si="97"/>
        <v>2016</v>
      </c>
      <c r="U1327" t="str">
        <f t="shared" si="98"/>
        <v>technology</v>
      </c>
    </row>
    <row r="1328" spans="1:21" ht="42.75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 s="10">
        <f t="shared" si="95"/>
        <v>102.73</v>
      </c>
      <c r="Q1328" t="s">
        <v>8318</v>
      </c>
      <c r="R1328" t="s">
        <v>8320</v>
      </c>
      <c r="S1328" s="13">
        <f t="shared" si="96"/>
        <v>41974.791990740734</v>
      </c>
      <c r="T1328">
        <f t="shared" si="97"/>
        <v>2014</v>
      </c>
      <c r="U1328" t="str">
        <f t="shared" si="98"/>
        <v>technology</v>
      </c>
    </row>
    <row r="1329" spans="1:21" ht="42.75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 s="10">
        <f t="shared" si="95"/>
        <v>41.59</v>
      </c>
      <c r="Q1329" t="s">
        <v>8318</v>
      </c>
      <c r="R1329" t="s">
        <v>8320</v>
      </c>
      <c r="S1329" s="13">
        <f t="shared" si="96"/>
        <v>42123.678645833337</v>
      </c>
      <c r="T1329">
        <f t="shared" si="97"/>
        <v>2015</v>
      </c>
      <c r="U1329" t="str">
        <f t="shared" si="98"/>
        <v>technology</v>
      </c>
    </row>
    <row r="1330" spans="1:21" ht="42.75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 s="10">
        <f t="shared" si="95"/>
        <v>116.53</v>
      </c>
      <c r="Q1330" t="s">
        <v>8318</v>
      </c>
      <c r="R1330" t="s">
        <v>8320</v>
      </c>
      <c r="S1330" s="13">
        <f t="shared" si="96"/>
        <v>42612.642754629633</v>
      </c>
      <c r="T1330">
        <f t="shared" si="97"/>
        <v>2016</v>
      </c>
      <c r="U1330" t="str">
        <f t="shared" si="98"/>
        <v>technology</v>
      </c>
    </row>
    <row r="1331" spans="1:21" ht="42.75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 s="10">
        <f t="shared" si="95"/>
        <v>45.33</v>
      </c>
      <c r="Q1331" t="s">
        <v>8318</v>
      </c>
      <c r="R1331" t="s">
        <v>8320</v>
      </c>
      <c r="S1331" s="13">
        <f t="shared" si="96"/>
        <v>41935.221585648149</v>
      </c>
      <c r="T1331">
        <f t="shared" si="97"/>
        <v>2014</v>
      </c>
      <c r="U1331" t="str">
        <f t="shared" si="98"/>
        <v>technology</v>
      </c>
    </row>
    <row r="1332" spans="1:21" ht="42.75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 s="10">
        <f t="shared" si="95"/>
        <v>157.46</v>
      </c>
      <c r="Q1332" t="s">
        <v>8318</v>
      </c>
      <c r="R1332" t="s">
        <v>8320</v>
      </c>
      <c r="S1332" s="13">
        <f t="shared" si="96"/>
        <v>42522.276724537034</v>
      </c>
      <c r="T1332">
        <f t="shared" si="97"/>
        <v>2016</v>
      </c>
      <c r="U1332" t="str">
        <f t="shared" si="98"/>
        <v>technology</v>
      </c>
    </row>
    <row r="1333" spans="1:21" ht="42.75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 s="10">
        <f t="shared" si="95"/>
        <v>100.5</v>
      </c>
      <c r="Q1333" t="s">
        <v>8318</v>
      </c>
      <c r="R1333" t="s">
        <v>8320</v>
      </c>
      <c r="S1333" s="13">
        <f t="shared" si="96"/>
        <v>42569.50409722222</v>
      </c>
      <c r="T1333">
        <f t="shared" si="97"/>
        <v>2016</v>
      </c>
      <c r="U1333" t="str">
        <f t="shared" si="98"/>
        <v>technology</v>
      </c>
    </row>
    <row r="1334" spans="1:21" ht="42.75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 s="10" t="e">
        <f t="shared" si="95"/>
        <v>#DIV/0!</v>
      </c>
      <c r="Q1334" t="s">
        <v>8318</v>
      </c>
      <c r="R1334" t="s">
        <v>8320</v>
      </c>
      <c r="S1334" s="13">
        <f t="shared" si="96"/>
        <v>42732.060277777782</v>
      </c>
      <c r="T1334">
        <f t="shared" si="97"/>
        <v>2016</v>
      </c>
      <c r="U1334" t="str">
        <f t="shared" si="98"/>
        <v>technology</v>
      </c>
    </row>
    <row r="1335" spans="1:21" ht="42.75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 s="10" t="e">
        <f t="shared" si="95"/>
        <v>#DIV/0!</v>
      </c>
      <c r="Q1335" t="s">
        <v>8318</v>
      </c>
      <c r="R1335" t="s">
        <v>8320</v>
      </c>
      <c r="S1335" s="13">
        <f t="shared" si="96"/>
        <v>41806.106770833336</v>
      </c>
      <c r="T1335">
        <f t="shared" si="97"/>
        <v>2014</v>
      </c>
      <c r="U1335" t="str">
        <f t="shared" si="98"/>
        <v>technology</v>
      </c>
    </row>
    <row r="1336" spans="1:21" ht="42.75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 s="10">
        <f t="shared" si="95"/>
        <v>51.82</v>
      </c>
      <c r="Q1336" t="s">
        <v>8318</v>
      </c>
      <c r="R1336" t="s">
        <v>8320</v>
      </c>
      <c r="S1336" s="13">
        <f t="shared" si="96"/>
        <v>42410.774155092593</v>
      </c>
      <c r="T1336">
        <f t="shared" si="97"/>
        <v>2016</v>
      </c>
      <c r="U1336" t="str">
        <f t="shared" si="98"/>
        <v>technology</v>
      </c>
    </row>
    <row r="1337" spans="1:21" ht="42.75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 s="10">
        <f t="shared" si="95"/>
        <v>308.75</v>
      </c>
      <c r="Q1337" t="s">
        <v>8318</v>
      </c>
      <c r="R1337" t="s">
        <v>8320</v>
      </c>
      <c r="S1337" s="13">
        <f t="shared" si="96"/>
        <v>42313.936365740738</v>
      </c>
      <c r="T1337">
        <f t="shared" si="97"/>
        <v>2015</v>
      </c>
      <c r="U1337" t="str">
        <f t="shared" si="98"/>
        <v>technology</v>
      </c>
    </row>
    <row r="1338" spans="1:21" ht="42.75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 s="10">
        <f t="shared" si="95"/>
        <v>379.23</v>
      </c>
      <c r="Q1338" t="s">
        <v>8318</v>
      </c>
      <c r="R1338" t="s">
        <v>8320</v>
      </c>
      <c r="S1338" s="13">
        <f t="shared" si="96"/>
        <v>41955.863750000004</v>
      </c>
      <c r="T1338">
        <f t="shared" si="97"/>
        <v>2014</v>
      </c>
      <c r="U1338" t="str">
        <f t="shared" si="98"/>
        <v>technology</v>
      </c>
    </row>
    <row r="1339" spans="1:21" ht="42.75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 s="10">
        <f t="shared" si="95"/>
        <v>176.36</v>
      </c>
      <c r="Q1339" t="s">
        <v>8318</v>
      </c>
      <c r="R1339" t="s">
        <v>8320</v>
      </c>
      <c r="S1339" s="13">
        <f t="shared" si="96"/>
        <v>42767.577303240745</v>
      </c>
      <c r="T1339">
        <f t="shared" si="97"/>
        <v>2017</v>
      </c>
      <c r="U1339" t="str">
        <f t="shared" si="98"/>
        <v>technology</v>
      </c>
    </row>
    <row r="1340" spans="1:21" ht="42.75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 s="10">
        <f t="shared" si="95"/>
        <v>66.069999999999993</v>
      </c>
      <c r="Q1340" t="s">
        <v>8318</v>
      </c>
      <c r="R1340" t="s">
        <v>8320</v>
      </c>
      <c r="S1340" s="13">
        <f t="shared" si="96"/>
        <v>42188.803622685184</v>
      </c>
      <c r="T1340">
        <f t="shared" si="97"/>
        <v>2015</v>
      </c>
      <c r="U1340" t="str">
        <f t="shared" si="98"/>
        <v>technology</v>
      </c>
    </row>
    <row r="1341" spans="1:21" ht="28.5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 s="10">
        <f t="shared" si="95"/>
        <v>89.65</v>
      </c>
      <c r="Q1341" t="s">
        <v>8318</v>
      </c>
      <c r="R1341" t="s">
        <v>8320</v>
      </c>
      <c r="S1341" s="13">
        <f t="shared" si="96"/>
        <v>41936.647164351853</v>
      </c>
      <c r="T1341">
        <f t="shared" si="97"/>
        <v>2014</v>
      </c>
      <c r="U1341" t="str">
        <f t="shared" si="98"/>
        <v>technology</v>
      </c>
    </row>
    <row r="1342" spans="1:21" ht="42.75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 s="10" t="e">
        <f t="shared" si="95"/>
        <v>#DIV/0!</v>
      </c>
      <c r="Q1342" t="s">
        <v>8318</v>
      </c>
      <c r="R1342" t="s">
        <v>8320</v>
      </c>
      <c r="S1342" s="13">
        <f t="shared" si="96"/>
        <v>41836.595520833333</v>
      </c>
      <c r="T1342">
        <f t="shared" si="97"/>
        <v>2014</v>
      </c>
      <c r="U1342" t="str">
        <f t="shared" si="98"/>
        <v>technology</v>
      </c>
    </row>
    <row r="1343" spans="1:21" ht="42.75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 s="10">
        <f t="shared" si="95"/>
        <v>382.39</v>
      </c>
      <c r="Q1343" t="s">
        <v>8318</v>
      </c>
      <c r="R1343" t="s">
        <v>8320</v>
      </c>
      <c r="S1343" s="13">
        <f t="shared" si="96"/>
        <v>42612.624039351853</v>
      </c>
      <c r="T1343">
        <f t="shared" si="97"/>
        <v>2016</v>
      </c>
      <c r="U1343" t="str">
        <f t="shared" si="98"/>
        <v>technology</v>
      </c>
    </row>
    <row r="1344" spans="1:21" ht="42.75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 s="10">
        <f t="shared" si="95"/>
        <v>100</v>
      </c>
      <c r="Q1344" t="s">
        <v>8318</v>
      </c>
      <c r="R1344" t="s">
        <v>8320</v>
      </c>
      <c r="S1344" s="13">
        <f t="shared" si="96"/>
        <v>42172.816423611104</v>
      </c>
      <c r="T1344">
        <f t="shared" si="97"/>
        <v>2015</v>
      </c>
      <c r="U1344" t="str">
        <f t="shared" si="98"/>
        <v>technology</v>
      </c>
    </row>
    <row r="1345" spans="1:21" ht="42.75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 s="10">
        <f t="shared" si="95"/>
        <v>158.36000000000001</v>
      </c>
      <c r="Q1345" t="s">
        <v>8318</v>
      </c>
      <c r="R1345" t="s">
        <v>8320</v>
      </c>
      <c r="S1345" s="13">
        <f t="shared" si="96"/>
        <v>42542.526423611111</v>
      </c>
      <c r="T1345">
        <f t="shared" si="97"/>
        <v>2016</v>
      </c>
      <c r="U1345" t="str">
        <f t="shared" si="98"/>
        <v>technology</v>
      </c>
    </row>
    <row r="1346" spans="1:21" ht="42.75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 s="10">
        <f t="shared" si="95"/>
        <v>40.76</v>
      </c>
      <c r="Q1346" t="s">
        <v>8321</v>
      </c>
      <c r="R1346" t="s">
        <v>8322</v>
      </c>
      <c r="S1346" s="13">
        <f t="shared" si="96"/>
        <v>42522.789803240739</v>
      </c>
      <c r="T1346">
        <f t="shared" si="97"/>
        <v>2016</v>
      </c>
      <c r="U1346" t="str">
        <f t="shared" si="98"/>
        <v>publishing</v>
      </c>
    </row>
    <row r="1347" spans="1:21" ht="42.75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 s="10">
        <f t="shared" ref="P1347:P1410" si="99">ROUND(E1347/L1347,2)</f>
        <v>53.57</v>
      </c>
      <c r="Q1347" t="s">
        <v>8321</v>
      </c>
      <c r="R1347" t="s">
        <v>8322</v>
      </c>
      <c r="S1347" s="13">
        <f t="shared" ref="S1347:S1410" si="100">(((J1347/60)/60)/24)+DATE(1970,1,1)</f>
        <v>41799.814340277779</v>
      </c>
      <c r="T1347">
        <f t="shared" ref="T1347:T1410" si="101">YEAR(S1347)</f>
        <v>2014</v>
      </c>
      <c r="U1347" t="str">
        <f t="shared" ref="U1347:U1410" si="102">LEFT(N1347,SEARCH("/",N1347)-1)</f>
        <v>publishing</v>
      </c>
    </row>
    <row r="1348" spans="1:21" ht="42.75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 s="10">
        <f t="shared" si="99"/>
        <v>48.45</v>
      </c>
      <c r="Q1348" t="s">
        <v>8321</v>
      </c>
      <c r="R1348" t="s">
        <v>8322</v>
      </c>
      <c r="S1348" s="13">
        <f t="shared" si="100"/>
        <v>41422.075821759259</v>
      </c>
      <c r="T1348">
        <f t="shared" si="101"/>
        <v>2013</v>
      </c>
      <c r="U1348" t="str">
        <f t="shared" si="102"/>
        <v>publishing</v>
      </c>
    </row>
    <row r="1349" spans="1:21" ht="42.75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 s="10">
        <f t="shared" si="99"/>
        <v>82.42</v>
      </c>
      <c r="Q1349" t="s">
        <v>8321</v>
      </c>
      <c r="R1349" t="s">
        <v>8322</v>
      </c>
      <c r="S1349" s="13">
        <f t="shared" si="100"/>
        <v>42040.638020833328</v>
      </c>
      <c r="T1349">
        <f t="shared" si="101"/>
        <v>2015</v>
      </c>
      <c r="U1349" t="str">
        <f t="shared" si="102"/>
        <v>publishing</v>
      </c>
    </row>
    <row r="1350" spans="1:21" ht="42.75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 s="10">
        <f t="shared" si="99"/>
        <v>230.19</v>
      </c>
      <c r="Q1350" t="s">
        <v>8321</v>
      </c>
      <c r="R1350" t="s">
        <v>8322</v>
      </c>
      <c r="S1350" s="13">
        <f t="shared" si="100"/>
        <v>41963.506168981476</v>
      </c>
      <c r="T1350">
        <f t="shared" si="101"/>
        <v>2014</v>
      </c>
      <c r="U1350" t="str">
        <f t="shared" si="102"/>
        <v>publishing</v>
      </c>
    </row>
    <row r="1351" spans="1:21" ht="42.75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 s="10">
        <f t="shared" si="99"/>
        <v>59.36</v>
      </c>
      <c r="Q1351" t="s">
        <v>8321</v>
      </c>
      <c r="R1351" t="s">
        <v>8322</v>
      </c>
      <c r="S1351" s="13">
        <f t="shared" si="100"/>
        <v>42317.33258101852</v>
      </c>
      <c r="T1351">
        <f t="shared" si="101"/>
        <v>2015</v>
      </c>
      <c r="U1351" t="str">
        <f t="shared" si="102"/>
        <v>publishing</v>
      </c>
    </row>
    <row r="1352" spans="1:21" ht="42.75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 s="10">
        <f t="shared" si="99"/>
        <v>66.7</v>
      </c>
      <c r="Q1352" t="s">
        <v>8321</v>
      </c>
      <c r="R1352" t="s">
        <v>8322</v>
      </c>
      <c r="S1352" s="13">
        <f t="shared" si="100"/>
        <v>42334.013124999998</v>
      </c>
      <c r="T1352">
        <f t="shared" si="101"/>
        <v>2015</v>
      </c>
      <c r="U1352" t="str">
        <f t="shared" si="102"/>
        <v>publishing</v>
      </c>
    </row>
    <row r="1353" spans="1:21" ht="28.5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 s="10">
        <f t="shared" si="99"/>
        <v>168.78</v>
      </c>
      <c r="Q1353" t="s">
        <v>8321</v>
      </c>
      <c r="R1353" t="s">
        <v>8322</v>
      </c>
      <c r="S1353" s="13">
        <f t="shared" si="100"/>
        <v>42382.74009259259</v>
      </c>
      <c r="T1353">
        <f t="shared" si="101"/>
        <v>2016</v>
      </c>
      <c r="U1353" t="str">
        <f t="shared" si="102"/>
        <v>publishing</v>
      </c>
    </row>
    <row r="1354" spans="1:21" ht="42.75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 s="10">
        <f t="shared" si="99"/>
        <v>59.97</v>
      </c>
      <c r="Q1354" t="s">
        <v>8321</v>
      </c>
      <c r="R1354" t="s">
        <v>8322</v>
      </c>
      <c r="S1354" s="13">
        <f t="shared" si="100"/>
        <v>42200.578310185185</v>
      </c>
      <c r="T1354">
        <f t="shared" si="101"/>
        <v>2015</v>
      </c>
      <c r="U1354" t="str">
        <f t="shared" si="102"/>
        <v>publishing</v>
      </c>
    </row>
    <row r="1355" spans="1:21" ht="28.5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 s="10">
        <f t="shared" si="99"/>
        <v>31.81</v>
      </c>
      <c r="Q1355" t="s">
        <v>8321</v>
      </c>
      <c r="R1355" t="s">
        <v>8322</v>
      </c>
      <c r="S1355" s="13">
        <f t="shared" si="100"/>
        <v>41309.11791666667</v>
      </c>
      <c r="T1355">
        <f t="shared" si="101"/>
        <v>2013</v>
      </c>
      <c r="U1355" t="str">
        <f t="shared" si="102"/>
        <v>publishing</v>
      </c>
    </row>
    <row r="1356" spans="1:21" ht="42.75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 s="10">
        <f t="shared" si="99"/>
        <v>24.42</v>
      </c>
      <c r="Q1356" t="s">
        <v>8321</v>
      </c>
      <c r="R1356" t="s">
        <v>8322</v>
      </c>
      <c r="S1356" s="13">
        <f t="shared" si="100"/>
        <v>42502.807627314818</v>
      </c>
      <c r="T1356">
        <f t="shared" si="101"/>
        <v>2016</v>
      </c>
      <c r="U1356" t="str">
        <f t="shared" si="102"/>
        <v>publishing</v>
      </c>
    </row>
    <row r="1357" spans="1:21" ht="42.75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 s="10">
        <f t="shared" si="99"/>
        <v>25.35</v>
      </c>
      <c r="Q1357" t="s">
        <v>8321</v>
      </c>
      <c r="R1357" t="s">
        <v>8322</v>
      </c>
      <c r="S1357" s="13">
        <f t="shared" si="100"/>
        <v>41213.254687499997</v>
      </c>
      <c r="T1357">
        <f t="shared" si="101"/>
        <v>2012</v>
      </c>
      <c r="U1357" t="str">
        <f t="shared" si="102"/>
        <v>publishing</v>
      </c>
    </row>
    <row r="1358" spans="1:21" ht="42.75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 s="10">
        <f t="shared" si="99"/>
        <v>71.44</v>
      </c>
      <c r="Q1358" t="s">
        <v>8321</v>
      </c>
      <c r="R1358" t="s">
        <v>8322</v>
      </c>
      <c r="S1358" s="13">
        <f t="shared" si="100"/>
        <v>41430.038888888892</v>
      </c>
      <c r="T1358">
        <f t="shared" si="101"/>
        <v>2013</v>
      </c>
      <c r="U1358" t="str">
        <f t="shared" si="102"/>
        <v>publishing</v>
      </c>
    </row>
    <row r="1359" spans="1:21" ht="42.75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 s="10">
        <f t="shared" si="99"/>
        <v>38.549999999999997</v>
      </c>
      <c r="Q1359" t="s">
        <v>8321</v>
      </c>
      <c r="R1359" t="s">
        <v>8322</v>
      </c>
      <c r="S1359" s="13">
        <f t="shared" si="100"/>
        <v>41304.962233796294</v>
      </c>
      <c r="T1359">
        <f t="shared" si="101"/>
        <v>2013</v>
      </c>
      <c r="U1359" t="str">
        <f t="shared" si="102"/>
        <v>publishing</v>
      </c>
    </row>
    <row r="1360" spans="1:21" ht="42.75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 s="10">
        <f t="shared" si="99"/>
        <v>68.37</v>
      </c>
      <c r="Q1360" t="s">
        <v>8321</v>
      </c>
      <c r="R1360" t="s">
        <v>8322</v>
      </c>
      <c r="S1360" s="13">
        <f t="shared" si="100"/>
        <v>40689.570868055554</v>
      </c>
      <c r="T1360">
        <f t="shared" si="101"/>
        <v>2011</v>
      </c>
      <c r="U1360" t="str">
        <f t="shared" si="102"/>
        <v>publishing</v>
      </c>
    </row>
    <row r="1361" spans="1:21" ht="42.75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 s="10">
        <f t="shared" si="99"/>
        <v>40.21</v>
      </c>
      <c r="Q1361" t="s">
        <v>8321</v>
      </c>
      <c r="R1361" t="s">
        <v>8322</v>
      </c>
      <c r="S1361" s="13">
        <f t="shared" si="100"/>
        <v>40668.814699074072</v>
      </c>
      <c r="T1361">
        <f t="shared" si="101"/>
        <v>2011</v>
      </c>
      <c r="U1361" t="str">
        <f t="shared" si="102"/>
        <v>publishing</v>
      </c>
    </row>
    <row r="1362" spans="1:21" ht="28.5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 s="10">
        <f t="shared" si="99"/>
        <v>32.07</v>
      </c>
      <c r="Q1362" t="s">
        <v>8321</v>
      </c>
      <c r="R1362" t="s">
        <v>8322</v>
      </c>
      <c r="S1362" s="13">
        <f t="shared" si="100"/>
        <v>41095.900694444441</v>
      </c>
      <c r="T1362">
        <f t="shared" si="101"/>
        <v>2012</v>
      </c>
      <c r="U1362" t="str">
        <f t="shared" si="102"/>
        <v>publishing</v>
      </c>
    </row>
    <row r="1363" spans="1:21" ht="42.75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 s="10">
        <f t="shared" si="99"/>
        <v>28.63</v>
      </c>
      <c r="Q1363" t="s">
        <v>8321</v>
      </c>
      <c r="R1363" t="s">
        <v>8322</v>
      </c>
      <c r="S1363" s="13">
        <f t="shared" si="100"/>
        <v>41781.717268518521</v>
      </c>
      <c r="T1363">
        <f t="shared" si="101"/>
        <v>2014</v>
      </c>
      <c r="U1363" t="str">
        <f t="shared" si="102"/>
        <v>publishing</v>
      </c>
    </row>
    <row r="1364" spans="1:21" ht="28.5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 s="10">
        <f t="shared" si="99"/>
        <v>43.64</v>
      </c>
      <c r="Q1364" t="s">
        <v>8321</v>
      </c>
      <c r="R1364" t="s">
        <v>8322</v>
      </c>
      <c r="S1364" s="13">
        <f t="shared" si="100"/>
        <v>41464.934386574074</v>
      </c>
      <c r="T1364">
        <f t="shared" si="101"/>
        <v>2013</v>
      </c>
      <c r="U1364" t="str">
        <f t="shared" si="102"/>
        <v>publishing</v>
      </c>
    </row>
    <row r="1365" spans="1:21" ht="42.75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 s="10">
        <f t="shared" si="99"/>
        <v>40</v>
      </c>
      <c r="Q1365" t="s">
        <v>8321</v>
      </c>
      <c r="R1365" t="s">
        <v>8322</v>
      </c>
      <c r="S1365" s="13">
        <f t="shared" si="100"/>
        <v>42396.8440625</v>
      </c>
      <c r="T1365">
        <f t="shared" si="101"/>
        <v>2016</v>
      </c>
      <c r="U1365" t="str">
        <f t="shared" si="102"/>
        <v>publishing</v>
      </c>
    </row>
    <row r="1366" spans="1:21" ht="42.75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 s="10">
        <f t="shared" si="99"/>
        <v>346.04</v>
      </c>
      <c r="Q1366" t="s">
        <v>8324</v>
      </c>
      <c r="R1366" t="s">
        <v>8325</v>
      </c>
      <c r="S1366" s="13">
        <f t="shared" si="100"/>
        <v>41951.695671296293</v>
      </c>
      <c r="T1366">
        <f t="shared" si="101"/>
        <v>2014</v>
      </c>
      <c r="U1366" t="str">
        <f t="shared" si="102"/>
        <v>music</v>
      </c>
    </row>
    <row r="1367" spans="1:21" ht="42.75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 s="10">
        <f t="shared" si="99"/>
        <v>81.739999999999995</v>
      </c>
      <c r="Q1367" t="s">
        <v>8324</v>
      </c>
      <c r="R1367" t="s">
        <v>8325</v>
      </c>
      <c r="S1367" s="13">
        <f t="shared" si="100"/>
        <v>42049.733240740738</v>
      </c>
      <c r="T1367">
        <f t="shared" si="101"/>
        <v>2015</v>
      </c>
      <c r="U1367" t="str">
        <f t="shared" si="102"/>
        <v>music</v>
      </c>
    </row>
    <row r="1368" spans="1:2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 s="10">
        <f t="shared" si="99"/>
        <v>64.540000000000006</v>
      </c>
      <c r="Q1368" t="s">
        <v>8324</v>
      </c>
      <c r="R1368" t="s">
        <v>8325</v>
      </c>
      <c r="S1368" s="13">
        <f t="shared" si="100"/>
        <v>41924.996099537035</v>
      </c>
      <c r="T1368">
        <f t="shared" si="101"/>
        <v>2014</v>
      </c>
      <c r="U1368" t="str">
        <f t="shared" si="102"/>
        <v>music</v>
      </c>
    </row>
    <row r="1369" spans="1:21" ht="42.75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 s="10">
        <f t="shared" si="99"/>
        <v>63.48</v>
      </c>
      <c r="Q1369" t="s">
        <v>8324</v>
      </c>
      <c r="R1369" t="s">
        <v>8325</v>
      </c>
      <c r="S1369" s="13">
        <f t="shared" si="100"/>
        <v>42292.002893518518</v>
      </c>
      <c r="T1369">
        <f t="shared" si="101"/>
        <v>2015</v>
      </c>
      <c r="U1369" t="str">
        <f t="shared" si="102"/>
        <v>music</v>
      </c>
    </row>
    <row r="1370" spans="1:21" ht="42.75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 s="10">
        <f t="shared" si="99"/>
        <v>63.62</v>
      </c>
      <c r="Q1370" t="s">
        <v>8324</v>
      </c>
      <c r="R1370" t="s">
        <v>8325</v>
      </c>
      <c r="S1370" s="13">
        <f t="shared" si="100"/>
        <v>42146.190902777773</v>
      </c>
      <c r="T1370">
        <f t="shared" si="101"/>
        <v>2015</v>
      </c>
      <c r="U1370" t="str">
        <f t="shared" si="102"/>
        <v>music</v>
      </c>
    </row>
    <row r="1371" spans="1:21" ht="42.75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 s="10">
        <f t="shared" si="99"/>
        <v>83.97</v>
      </c>
      <c r="Q1371" t="s">
        <v>8324</v>
      </c>
      <c r="R1371" t="s">
        <v>8325</v>
      </c>
      <c r="S1371" s="13">
        <f t="shared" si="100"/>
        <v>41710.594282407408</v>
      </c>
      <c r="T1371">
        <f t="shared" si="101"/>
        <v>2014</v>
      </c>
      <c r="U1371" t="str">
        <f t="shared" si="102"/>
        <v>music</v>
      </c>
    </row>
    <row r="1372" spans="1:21" ht="28.5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 s="10">
        <f t="shared" si="99"/>
        <v>77.75</v>
      </c>
      <c r="Q1372" t="s">
        <v>8324</v>
      </c>
      <c r="R1372" t="s">
        <v>8325</v>
      </c>
      <c r="S1372" s="13">
        <f t="shared" si="100"/>
        <v>41548.00335648148</v>
      </c>
      <c r="T1372">
        <f t="shared" si="101"/>
        <v>2013</v>
      </c>
      <c r="U1372" t="str">
        <f t="shared" si="102"/>
        <v>music</v>
      </c>
    </row>
    <row r="1373" spans="1:21" ht="42.75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 s="10">
        <f t="shared" si="99"/>
        <v>107.07</v>
      </c>
      <c r="Q1373" t="s">
        <v>8324</v>
      </c>
      <c r="R1373" t="s">
        <v>8325</v>
      </c>
      <c r="S1373" s="13">
        <f t="shared" si="100"/>
        <v>42101.758587962962</v>
      </c>
      <c r="T1373">
        <f t="shared" si="101"/>
        <v>2015</v>
      </c>
      <c r="U1373" t="str">
        <f t="shared" si="102"/>
        <v>music</v>
      </c>
    </row>
    <row r="1374" spans="1:2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 s="10">
        <f t="shared" si="99"/>
        <v>38.75</v>
      </c>
      <c r="Q1374" t="s">
        <v>8324</v>
      </c>
      <c r="R1374" t="s">
        <v>8325</v>
      </c>
      <c r="S1374" s="13">
        <f t="shared" si="100"/>
        <v>41072.739953703705</v>
      </c>
      <c r="T1374">
        <f t="shared" si="101"/>
        <v>2012</v>
      </c>
      <c r="U1374" t="str">
        <f t="shared" si="102"/>
        <v>music</v>
      </c>
    </row>
    <row r="1375" spans="1:21" ht="28.5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 s="10">
        <f t="shared" si="99"/>
        <v>201.94</v>
      </c>
      <c r="Q1375" t="s">
        <v>8324</v>
      </c>
      <c r="R1375" t="s">
        <v>8325</v>
      </c>
      <c r="S1375" s="13">
        <f t="shared" si="100"/>
        <v>42704.95177083333</v>
      </c>
      <c r="T1375">
        <f t="shared" si="101"/>
        <v>2016</v>
      </c>
      <c r="U1375" t="str">
        <f t="shared" si="102"/>
        <v>music</v>
      </c>
    </row>
    <row r="1376" spans="1:21" ht="42.75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 s="10">
        <f t="shared" si="99"/>
        <v>43.06</v>
      </c>
      <c r="Q1376" t="s">
        <v>8324</v>
      </c>
      <c r="R1376" t="s">
        <v>8325</v>
      </c>
      <c r="S1376" s="13">
        <f t="shared" si="100"/>
        <v>42424.161898148144</v>
      </c>
      <c r="T1376">
        <f t="shared" si="101"/>
        <v>2016</v>
      </c>
      <c r="U1376" t="str">
        <f t="shared" si="102"/>
        <v>music</v>
      </c>
    </row>
    <row r="1377" spans="1:21" ht="42.75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 s="10">
        <f t="shared" si="99"/>
        <v>62.87</v>
      </c>
      <c r="Q1377" t="s">
        <v>8324</v>
      </c>
      <c r="R1377" t="s">
        <v>8325</v>
      </c>
      <c r="S1377" s="13">
        <f t="shared" si="100"/>
        <v>42720.066192129627</v>
      </c>
      <c r="T1377">
        <f t="shared" si="101"/>
        <v>2016</v>
      </c>
      <c r="U1377" t="str">
        <f t="shared" si="102"/>
        <v>music</v>
      </c>
    </row>
    <row r="1378" spans="1:21" ht="28.5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 s="10">
        <f t="shared" si="99"/>
        <v>55.61</v>
      </c>
      <c r="Q1378" t="s">
        <v>8324</v>
      </c>
      <c r="R1378" t="s">
        <v>8325</v>
      </c>
      <c r="S1378" s="13">
        <f t="shared" si="100"/>
        <v>42677.669050925921</v>
      </c>
      <c r="T1378">
        <f t="shared" si="101"/>
        <v>2016</v>
      </c>
      <c r="U1378" t="str">
        <f t="shared" si="102"/>
        <v>music</v>
      </c>
    </row>
    <row r="1379" spans="1:21" ht="42.75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 s="10">
        <f t="shared" si="99"/>
        <v>48.71</v>
      </c>
      <c r="Q1379" t="s">
        <v>8324</v>
      </c>
      <c r="R1379" t="s">
        <v>8325</v>
      </c>
      <c r="S1379" s="13">
        <f t="shared" si="100"/>
        <v>42747.219560185185</v>
      </c>
      <c r="T1379">
        <f t="shared" si="101"/>
        <v>2017</v>
      </c>
      <c r="U1379" t="str">
        <f t="shared" si="102"/>
        <v>music</v>
      </c>
    </row>
    <row r="1380" spans="1:2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 s="10">
        <f t="shared" si="99"/>
        <v>30.58</v>
      </c>
      <c r="Q1380" t="s">
        <v>8324</v>
      </c>
      <c r="R1380" t="s">
        <v>8325</v>
      </c>
      <c r="S1380" s="13">
        <f t="shared" si="100"/>
        <v>42568.759374999994</v>
      </c>
      <c r="T1380">
        <f t="shared" si="101"/>
        <v>2016</v>
      </c>
      <c r="U1380" t="str">
        <f t="shared" si="102"/>
        <v>music</v>
      </c>
    </row>
    <row r="1381" spans="1:21" ht="28.5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 s="10">
        <f t="shared" si="99"/>
        <v>73.91</v>
      </c>
      <c r="Q1381" t="s">
        <v>8324</v>
      </c>
      <c r="R1381" t="s">
        <v>8325</v>
      </c>
      <c r="S1381" s="13">
        <f t="shared" si="100"/>
        <v>42130.491620370376</v>
      </c>
      <c r="T1381">
        <f t="shared" si="101"/>
        <v>2015</v>
      </c>
      <c r="U1381" t="str">
        <f t="shared" si="102"/>
        <v>music</v>
      </c>
    </row>
    <row r="1382" spans="1:21" ht="28.5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 s="10">
        <f t="shared" si="99"/>
        <v>21.2</v>
      </c>
      <c r="Q1382" t="s">
        <v>8324</v>
      </c>
      <c r="R1382" t="s">
        <v>8325</v>
      </c>
      <c r="S1382" s="13">
        <f t="shared" si="100"/>
        <v>42141.762800925921</v>
      </c>
      <c r="T1382">
        <f t="shared" si="101"/>
        <v>2015</v>
      </c>
      <c r="U1382" t="str">
        <f t="shared" si="102"/>
        <v>music</v>
      </c>
    </row>
    <row r="1383" spans="1:21" ht="42.75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 s="10">
        <f t="shared" si="99"/>
        <v>73.36</v>
      </c>
      <c r="Q1383" t="s">
        <v>8324</v>
      </c>
      <c r="R1383" t="s">
        <v>8325</v>
      </c>
      <c r="S1383" s="13">
        <f t="shared" si="100"/>
        <v>42703.214409722219</v>
      </c>
      <c r="T1383">
        <f t="shared" si="101"/>
        <v>2016</v>
      </c>
      <c r="U1383" t="str">
        <f t="shared" si="102"/>
        <v>music</v>
      </c>
    </row>
    <row r="1384" spans="1:21" ht="42.75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 s="10">
        <f t="shared" si="99"/>
        <v>56.41</v>
      </c>
      <c r="Q1384" t="s">
        <v>8324</v>
      </c>
      <c r="R1384" t="s">
        <v>8325</v>
      </c>
      <c r="S1384" s="13">
        <f t="shared" si="100"/>
        <v>41370.800185185188</v>
      </c>
      <c r="T1384">
        <f t="shared" si="101"/>
        <v>2013</v>
      </c>
      <c r="U1384" t="str">
        <f t="shared" si="102"/>
        <v>music</v>
      </c>
    </row>
    <row r="1385" spans="1:21" ht="42.75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 s="10">
        <f t="shared" si="99"/>
        <v>50.25</v>
      </c>
      <c r="Q1385" t="s">
        <v>8324</v>
      </c>
      <c r="R1385" t="s">
        <v>8325</v>
      </c>
      <c r="S1385" s="13">
        <f t="shared" si="100"/>
        <v>42707.074976851851</v>
      </c>
      <c r="T1385">
        <f t="shared" si="101"/>
        <v>2016</v>
      </c>
      <c r="U1385" t="str">
        <f t="shared" si="102"/>
        <v>music</v>
      </c>
    </row>
    <row r="1386" spans="1:21" ht="42.75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 s="10">
        <f t="shared" si="99"/>
        <v>68.94</v>
      </c>
      <c r="Q1386" t="s">
        <v>8324</v>
      </c>
      <c r="R1386" t="s">
        <v>8325</v>
      </c>
      <c r="S1386" s="13">
        <f t="shared" si="100"/>
        <v>42160.735208333332</v>
      </c>
      <c r="T1386">
        <f t="shared" si="101"/>
        <v>2015</v>
      </c>
      <c r="U1386" t="str">
        <f t="shared" si="102"/>
        <v>music</v>
      </c>
    </row>
    <row r="1387" spans="1:21" ht="42.75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 s="10">
        <f t="shared" si="99"/>
        <v>65.91</v>
      </c>
      <c r="Q1387" t="s">
        <v>8324</v>
      </c>
      <c r="R1387" t="s">
        <v>8325</v>
      </c>
      <c r="S1387" s="13">
        <f t="shared" si="100"/>
        <v>42433.688900462963</v>
      </c>
      <c r="T1387">
        <f t="shared" si="101"/>
        <v>2016</v>
      </c>
      <c r="U1387" t="str">
        <f t="shared" si="102"/>
        <v>music</v>
      </c>
    </row>
    <row r="1388" spans="1:21" ht="28.5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 s="10">
        <f t="shared" si="99"/>
        <v>62.5</v>
      </c>
      <c r="Q1388" t="s">
        <v>8324</v>
      </c>
      <c r="R1388" t="s">
        <v>8325</v>
      </c>
      <c r="S1388" s="13">
        <f t="shared" si="100"/>
        <v>42184.646863425922</v>
      </c>
      <c r="T1388">
        <f t="shared" si="101"/>
        <v>2015</v>
      </c>
      <c r="U1388" t="str">
        <f t="shared" si="102"/>
        <v>music</v>
      </c>
    </row>
    <row r="1389" spans="1:21" ht="42.75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 s="10">
        <f t="shared" si="99"/>
        <v>70.06</v>
      </c>
      <c r="Q1389" t="s">
        <v>8324</v>
      </c>
      <c r="R1389" t="s">
        <v>8325</v>
      </c>
      <c r="S1389" s="13">
        <f t="shared" si="100"/>
        <v>42126.92123842593</v>
      </c>
      <c r="T1389">
        <f t="shared" si="101"/>
        <v>2015</v>
      </c>
      <c r="U1389" t="str">
        <f t="shared" si="102"/>
        <v>music</v>
      </c>
    </row>
    <row r="1390" spans="1:21" ht="42.75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 s="10">
        <f t="shared" si="99"/>
        <v>60.18</v>
      </c>
      <c r="Q1390" t="s">
        <v>8324</v>
      </c>
      <c r="R1390" t="s">
        <v>8325</v>
      </c>
      <c r="S1390" s="13">
        <f t="shared" si="100"/>
        <v>42634.614780092597</v>
      </c>
      <c r="T1390">
        <f t="shared" si="101"/>
        <v>2016</v>
      </c>
      <c r="U1390" t="str">
        <f t="shared" si="102"/>
        <v>music</v>
      </c>
    </row>
    <row r="1391" spans="1:21" ht="28.5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 s="10">
        <f t="shared" si="99"/>
        <v>21.38</v>
      </c>
      <c r="Q1391" t="s">
        <v>8324</v>
      </c>
      <c r="R1391" t="s">
        <v>8325</v>
      </c>
      <c r="S1391" s="13">
        <f t="shared" si="100"/>
        <v>42565.480983796297</v>
      </c>
      <c r="T1391">
        <f t="shared" si="101"/>
        <v>2016</v>
      </c>
      <c r="U1391" t="str">
        <f t="shared" si="102"/>
        <v>music</v>
      </c>
    </row>
    <row r="1392" spans="1:21" ht="42.75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 s="10">
        <f t="shared" si="99"/>
        <v>160.79</v>
      </c>
      <c r="Q1392" t="s">
        <v>8324</v>
      </c>
      <c r="R1392" t="s">
        <v>8325</v>
      </c>
      <c r="S1392" s="13">
        <f t="shared" si="100"/>
        <v>42087.803310185183</v>
      </c>
      <c r="T1392">
        <f t="shared" si="101"/>
        <v>2015</v>
      </c>
      <c r="U1392" t="str">
        <f t="shared" si="102"/>
        <v>music</v>
      </c>
    </row>
    <row r="1393" spans="1:21" ht="42.75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 s="10">
        <f t="shared" si="99"/>
        <v>42.38</v>
      </c>
      <c r="Q1393" t="s">
        <v>8324</v>
      </c>
      <c r="R1393" t="s">
        <v>8325</v>
      </c>
      <c r="S1393" s="13">
        <f t="shared" si="100"/>
        <v>42193.650671296295</v>
      </c>
      <c r="T1393">
        <f t="shared" si="101"/>
        <v>2015</v>
      </c>
      <c r="U1393" t="str">
        <f t="shared" si="102"/>
        <v>music</v>
      </c>
    </row>
    <row r="1394" spans="1:21" ht="42.75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 s="10">
        <f t="shared" si="99"/>
        <v>27.32</v>
      </c>
      <c r="Q1394" t="s">
        <v>8324</v>
      </c>
      <c r="R1394" t="s">
        <v>8325</v>
      </c>
      <c r="S1394" s="13">
        <f t="shared" si="100"/>
        <v>42401.154930555553</v>
      </c>
      <c r="T1394">
        <f t="shared" si="101"/>
        <v>2016</v>
      </c>
      <c r="U1394" t="str">
        <f t="shared" si="102"/>
        <v>music</v>
      </c>
    </row>
    <row r="1395" spans="1:2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 s="10">
        <f t="shared" si="99"/>
        <v>196.83</v>
      </c>
      <c r="Q1395" t="s">
        <v>8324</v>
      </c>
      <c r="R1395" t="s">
        <v>8325</v>
      </c>
      <c r="S1395" s="13">
        <f t="shared" si="100"/>
        <v>42553.681979166664</v>
      </c>
      <c r="T1395">
        <f t="shared" si="101"/>
        <v>2016</v>
      </c>
      <c r="U1395" t="str">
        <f t="shared" si="102"/>
        <v>music</v>
      </c>
    </row>
    <row r="1396" spans="1:21" ht="42.75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 s="10">
        <f t="shared" si="99"/>
        <v>53.88</v>
      </c>
      <c r="Q1396" t="s">
        <v>8324</v>
      </c>
      <c r="R1396" t="s">
        <v>8325</v>
      </c>
      <c r="S1396" s="13">
        <f t="shared" si="100"/>
        <v>42752.144976851851</v>
      </c>
      <c r="T1396">
        <f t="shared" si="101"/>
        <v>2017</v>
      </c>
      <c r="U1396" t="str">
        <f t="shared" si="102"/>
        <v>music</v>
      </c>
    </row>
    <row r="1397" spans="1:2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 s="10">
        <f t="shared" si="99"/>
        <v>47.76</v>
      </c>
      <c r="Q1397" t="s">
        <v>8324</v>
      </c>
      <c r="R1397" t="s">
        <v>8325</v>
      </c>
      <c r="S1397" s="13">
        <f t="shared" si="100"/>
        <v>42719.90834490741</v>
      </c>
      <c r="T1397">
        <f t="shared" si="101"/>
        <v>2016</v>
      </c>
      <c r="U1397" t="str">
        <f t="shared" si="102"/>
        <v>music</v>
      </c>
    </row>
    <row r="1398" spans="1:21" ht="42.75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 s="10">
        <f t="shared" si="99"/>
        <v>88.19</v>
      </c>
      <c r="Q1398" t="s">
        <v>8324</v>
      </c>
      <c r="R1398" t="s">
        <v>8325</v>
      </c>
      <c r="S1398" s="13">
        <f t="shared" si="100"/>
        <v>42018.99863425926</v>
      </c>
      <c r="T1398">
        <f t="shared" si="101"/>
        <v>2015</v>
      </c>
      <c r="U1398" t="str">
        <f t="shared" si="102"/>
        <v>music</v>
      </c>
    </row>
    <row r="1399" spans="1:21" ht="42.75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 s="10">
        <f t="shared" si="99"/>
        <v>72.06</v>
      </c>
      <c r="Q1399" t="s">
        <v>8324</v>
      </c>
      <c r="R1399" t="s">
        <v>8325</v>
      </c>
      <c r="S1399" s="13">
        <f t="shared" si="100"/>
        <v>42640.917939814812</v>
      </c>
      <c r="T1399">
        <f t="shared" si="101"/>
        <v>2016</v>
      </c>
      <c r="U1399" t="str">
        <f t="shared" si="102"/>
        <v>music</v>
      </c>
    </row>
    <row r="1400" spans="1:21" ht="42.75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 s="10">
        <f t="shared" si="99"/>
        <v>74.25</v>
      </c>
      <c r="Q1400" t="s">
        <v>8324</v>
      </c>
      <c r="R1400" t="s">
        <v>8325</v>
      </c>
      <c r="S1400" s="13">
        <f t="shared" si="100"/>
        <v>42526.874236111107</v>
      </c>
      <c r="T1400">
        <f t="shared" si="101"/>
        <v>2016</v>
      </c>
      <c r="U1400" t="str">
        <f t="shared" si="102"/>
        <v>music</v>
      </c>
    </row>
    <row r="1401" spans="1:21" ht="42.75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 s="10">
        <f t="shared" si="99"/>
        <v>61.7</v>
      </c>
      <c r="Q1401" t="s">
        <v>8324</v>
      </c>
      <c r="R1401" t="s">
        <v>8325</v>
      </c>
      <c r="S1401" s="13">
        <f t="shared" si="100"/>
        <v>41889.004317129627</v>
      </c>
      <c r="T1401">
        <f t="shared" si="101"/>
        <v>2014</v>
      </c>
      <c r="U1401" t="str">
        <f t="shared" si="102"/>
        <v>music</v>
      </c>
    </row>
    <row r="1402" spans="1:21" ht="42.75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 s="10">
        <f t="shared" si="99"/>
        <v>17.239999999999998</v>
      </c>
      <c r="Q1402" t="s">
        <v>8324</v>
      </c>
      <c r="R1402" t="s">
        <v>8325</v>
      </c>
      <c r="S1402" s="13">
        <f t="shared" si="100"/>
        <v>42498.341122685189</v>
      </c>
      <c r="T1402">
        <f t="shared" si="101"/>
        <v>2016</v>
      </c>
      <c r="U1402" t="str">
        <f t="shared" si="102"/>
        <v>music</v>
      </c>
    </row>
    <row r="1403" spans="1:21" ht="42.75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 s="10">
        <f t="shared" si="99"/>
        <v>51.72</v>
      </c>
      <c r="Q1403" t="s">
        <v>8324</v>
      </c>
      <c r="R1403" t="s">
        <v>8325</v>
      </c>
      <c r="S1403" s="13">
        <f t="shared" si="100"/>
        <v>41399.99622685185</v>
      </c>
      <c r="T1403">
        <f t="shared" si="101"/>
        <v>2013</v>
      </c>
      <c r="U1403" t="str">
        <f t="shared" si="102"/>
        <v>music</v>
      </c>
    </row>
    <row r="1404" spans="1:21" ht="42.75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 s="10">
        <f t="shared" si="99"/>
        <v>24.15</v>
      </c>
      <c r="Q1404" t="s">
        <v>8324</v>
      </c>
      <c r="R1404" t="s">
        <v>8325</v>
      </c>
      <c r="S1404" s="13">
        <f t="shared" si="100"/>
        <v>42065.053368055553</v>
      </c>
      <c r="T1404">
        <f t="shared" si="101"/>
        <v>2015</v>
      </c>
      <c r="U1404" t="str">
        <f t="shared" si="102"/>
        <v>music</v>
      </c>
    </row>
    <row r="1405" spans="1:21" ht="42.75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 s="10">
        <f t="shared" si="99"/>
        <v>62.17</v>
      </c>
      <c r="Q1405" t="s">
        <v>8324</v>
      </c>
      <c r="R1405" t="s">
        <v>8325</v>
      </c>
      <c r="S1405" s="13">
        <f t="shared" si="100"/>
        <v>41451.062905092593</v>
      </c>
      <c r="T1405">
        <f t="shared" si="101"/>
        <v>2013</v>
      </c>
      <c r="U1405" t="str">
        <f t="shared" si="102"/>
        <v>music</v>
      </c>
    </row>
    <row r="1406" spans="1:21" ht="42.75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 s="10">
        <f t="shared" si="99"/>
        <v>48.2</v>
      </c>
      <c r="Q1406" t="s">
        <v>8321</v>
      </c>
      <c r="R1406" t="s">
        <v>8340</v>
      </c>
      <c r="S1406" s="13">
        <f t="shared" si="100"/>
        <v>42032.510243055556</v>
      </c>
      <c r="T1406">
        <f t="shared" si="101"/>
        <v>2015</v>
      </c>
      <c r="U1406" t="str">
        <f t="shared" si="102"/>
        <v>publishing</v>
      </c>
    </row>
    <row r="1407" spans="1:21" ht="28.5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 s="10">
        <f t="shared" si="99"/>
        <v>6.18</v>
      </c>
      <c r="Q1407" t="s">
        <v>8321</v>
      </c>
      <c r="R1407" t="s">
        <v>8340</v>
      </c>
      <c r="S1407" s="13">
        <f t="shared" si="100"/>
        <v>41941.680567129632</v>
      </c>
      <c r="T1407">
        <f t="shared" si="101"/>
        <v>2014</v>
      </c>
      <c r="U1407" t="str">
        <f t="shared" si="102"/>
        <v>publishing</v>
      </c>
    </row>
    <row r="1408" spans="1:2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 s="10">
        <f t="shared" si="99"/>
        <v>5</v>
      </c>
      <c r="Q1408" t="s">
        <v>8321</v>
      </c>
      <c r="R1408" t="s">
        <v>8340</v>
      </c>
      <c r="S1408" s="13">
        <f t="shared" si="100"/>
        <v>42297.432951388888</v>
      </c>
      <c r="T1408">
        <f t="shared" si="101"/>
        <v>2015</v>
      </c>
      <c r="U1408" t="str">
        <f t="shared" si="102"/>
        <v>publishing</v>
      </c>
    </row>
    <row r="1409" spans="1:21" ht="42.75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 s="10">
        <f t="shared" si="99"/>
        <v>7.5</v>
      </c>
      <c r="Q1409" t="s">
        <v>8321</v>
      </c>
      <c r="R1409" t="s">
        <v>8340</v>
      </c>
      <c r="S1409" s="13">
        <f t="shared" si="100"/>
        <v>41838.536782407406</v>
      </c>
      <c r="T1409">
        <f t="shared" si="101"/>
        <v>2014</v>
      </c>
      <c r="U1409" t="str">
        <f t="shared" si="102"/>
        <v>publishing</v>
      </c>
    </row>
    <row r="1410" spans="1:21" ht="42.75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 s="10">
        <f t="shared" si="99"/>
        <v>12</v>
      </c>
      <c r="Q1410" t="s">
        <v>8321</v>
      </c>
      <c r="R1410" t="s">
        <v>8340</v>
      </c>
      <c r="S1410" s="13">
        <f t="shared" si="100"/>
        <v>42291.872175925921</v>
      </c>
      <c r="T1410">
        <f t="shared" si="101"/>
        <v>2015</v>
      </c>
      <c r="U1410" t="str">
        <f t="shared" si="102"/>
        <v>publishing</v>
      </c>
    </row>
    <row r="1411" spans="1:21" ht="42.75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 s="10" t="e">
        <f t="shared" ref="P1411:P1474" si="103">ROUND(E1411/L1411,2)</f>
        <v>#DIV/0!</v>
      </c>
      <c r="Q1411" t="s">
        <v>8321</v>
      </c>
      <c r="R1411" t="s">
        <v>8340</v>
      </c>
      <c r="S1411" s="13">
        <f t="shared" ref="S1411:S1474" si="104">(((J1411/60)/60)/24)+DATE(1970,1,1)</f>
        <v>41945.133506944447</v>
      </c>
      <c r="T1411">
        <f t="shared" ref="T1411:T1474" si="105">YEAR(S1411)</f>
        <v>2014</v>
      </c>
      <c r="U1411" t="str">
        <f t="shared" ref="U1411:U1474" si="106">LEFT(N1411,SEARCH("/",N1411)-1)</f>
        <v>publishing</v>
      </c>
    </row>
    <row r="1412" spans="1:21" ht="42.75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 s="10">
        <f t="shared" si="103"/>
        <v>1</v>
      </c>
      <c r="Q1412" t="s">
        <v>8321</v>
      </c>
      <c r="R1412" t="s">
        <v>8340</v>
      </c>
      <c r="S1412" s="13">
        <f t="shared" si="104"/>
        <v>42479.318518518514</v>
      </c>
      <c r="T1412">
        <f t="shared" si="105"/>
        <v>2016</v>
      </c>
      <c r="U1412" t="str">
        <f t="shared" si="106"/>
        <v>publishing</v>
      </c>
    </row>
    <row r="1413" spans="1:21" ht="57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 s="10">
        <f t="shared" si="103"/>
        <v>2.33</v>
      </c>
      <c r="Q1413" t="s">
        <v>8321</v>
      </c>
      <c r="R1413" t="s">
        <v>8340</v>
      </c>
      <c r="S1413" s="13">
        <f t="shared" si="104"/>
        <v>42013.059027777781</v>
      </c>
      <c r="T1413">
        <f t="shared" si="105"/>
        <v>2015</v>
      </c>
      <c r="U1413" t="str">
        <f t="shared" si="106"/>
        <v>publishing</v>
      </c>
    </row>
    <row r="1414" spans="1:21" ht="28.5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 s="10">
        <f t="shared" si="103"/>
        <v>24.62</v>
      </c>
      <c r="Q1414" t="s">
        <v>8321</v>
      </c>
      <c r="R1414" t="s">
        <v>8340</v>
      </c>
      <c r="S1414" s="13">
        <f t="shared" si="104"/>
        <v>41947.063645833332</v>
      </c>
      <c r="T1414">
        <f t="shared" si="105"/>
        <v>2014</v>
      </c>
      <c r="U1414" t="str">
        <f t="shared" si="106"/>
        <v>publishing</v>
      </c>
    </row>
    <row r="1415" spans="1:21" ht="42.75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 s="10">
        <f t="shared" si="103"/>
        <v>100</v>
      </c>
      <c r="Q1415" t="s">
        <v>8321</v>
      </c>
      <c r="R1415" t="s">
        <v>8340</v>
      </c>
      <c r="S1415" s="13">
        <f t="shared" si="104"/>
        <v>42360.437152777777</v>
      </c>
      <c r="T1415">
        <f t="shared" si="105"/>
        <v>2015</v>
      </c>
      <c r="U1415" t="str">
        <f t="shared" si="106"/>
        <v>publishing</v>
      </c>
    </row>
    <row r="1416" spans="1:21" ht="42.75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 s="10">
        <f t="shared" si="103"/>
        <v>1</v>
      </c>
      <c r="Q1416" t="s">
        <v>8321</v>
      </c>
      <c r="R1416" t="s">
        <v>8340</v>
      </c>
      <c r="S1416" s="13">
        <f t="shared" si="104"/>
        <v>42708.25309027778</v>
      </c>
      <c r="T1416">
        <f t="shared" si="105"/>
        <v>2016</v>
      </c>
      <c r="U1416" t="str">
        <f t="shared" si="106"/>
        <v>publishing</v>
      </c>
    </row>
    <row r="1417" spans="1:21" ht="42.75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 s="10">
        <f t="shared" si="103"/>
        <v>88.89</v>
      </c>
      <c r="Q1417" t="s">
        <v>8321</v>
      </c>
      <c r="R1417" t="s">
        <v>8340</v>
      </c>
      <c r="S1417" s="13">
        <f t="shared" si="104"/>
        <v>42192.675821759258</v>
      </c>
      <c r="T1417">
        <f t="shared" si="105"/>
        <v>2015</v>
      </c>
      <c r="U1417" t="str">
        <f t="shared" si="106"/>
        <v>publishing</v>
      </c>
    </row>
    <row r="1418" spans="1:21" ht="42.75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 s="10" t="e">
        <f t="shared" si="103"/>
        <v>#DIV/0!</v>
      </c>
      <c r="Q1418" t="s">
        <v>8321</v>
      </c>
      <c r="R1418" t="s">
        <v>8340</v>
      </c>
      <c r="S1418" s="13">
        <f t="shared" si="104"/>
        <v>42299.926145833335</v>
      </c>
      <c r="T1418">
        <f t="shared" si="105"/>
        <v>2015</v>
      </c>
      <c r="U1418" t="str">
        <f t="shared" si="106"/>
        <v>publishing</v>
      </c>
    </row>
    <row r="1419" spans="1:21" ht="42.75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 s="10">
        <f t="shared" si="103"/>
        <v>27.5</v>
      </c>
      <c r="Q1419" t="s">
        <v>8321</v>
      </c>
      <c r="R1419" t="s">
        <v>8340</v>
      </c>
      <c r="S1419" s="13">
        <f t="shared" si="104"/>
        <v>42232.15016203704</v>
      </c>
      <c r="T1419">
        <f t="shared" si="105"/>
        <v>2015</v>
      </c>
      <c r="U1419" t="str">
        <f t="shared" si="106"/>
        <v>publishing</v>
      </c>
    </row>
    <row r="1420" spans="1:21" ht="57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 s="10">
        <f t="shared" si="103"/>
        <v>6</v>
      </c>
      <c r="Q1420" t="s">
        <v>8321</v>
      </c>
      <c r="R1420" t="s">
        <v>8340</v>
      </c>
      <c r="S1420" s="13">
        <f t="shared" si="104"/>
        <v>42395.456412037034</v>
      </c>
      <c r="T1420">
        <f t="shared" si="105"/>
        <v>2016</v>
      </c>
      <c r="U1420" t="str">
        <f t="shared" si="106"/>
        <v>publishing</v>
      </c>
    </row>
    <row r="1421" spans="1:21" ht="42.75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 s="10">
        <f t="shared" si="103"/>
        <v>44.5</v>
      </c>
      <c r="Q1421" t="s">
        <v>8321</v>
      </c>
      <c r="R1421" t="s">
        <v>8340</v>
      </c>
      <c r="S1421" s="13">
        <f t="shared" si="104"/>
        <v>42622.456238425926</v>
      </c>
      <c r="T1421">
        <f t="shared" si="105"/>
        <v>2016</v>
      </c>
      <c r="U1421" t="str">
        <f t="shared" si="106"/>
        <v>publishing</v>
      </c>
    </row>
    <row r="1422" spans="1:2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 s="10">
        <f t="shared" si="103"/>
        <v>1</v>
      </c>
      <c r="Q1422" t="s">
        <v>8321</v>
      </c>
      <c r="R1422" t="s">
        <v>8340</v>
      </c>
      <c r="S1422" s="13">
        <f t="shared" si="104"/>
        <v>42524.667662037042</v>
      </c>
      <c r="T1422">
        <f t="shared" si="105"/>
        <v>2016</v>
      </c>
      <c r="U1422" t="str">
        <f t="shared" si="106"/>
        <v>publishing</v>
      </c>
    </row>
    <row r="1423" spans="1:21" ht="42.75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 s="10">
        <f t="shared" si="103"/>
        <v>100</v>
      </c>
      <c r="Q1423" t="s">
        <v>8321</v>
      </c>
      <c r="R1423" t="s">
        <v>8340</v>
      </c>
      <c r="S1423" s="13">
        <f t="shared" si="104"/>
        <v>42013.915613425925</v>
      </c>
      <c r="T1423">
        <f t="shared" si="105"/>
        <v>2015</v>
      </c>
      <c r="U1423" t="str">
        <f t="shared" si="106"/>
        <v>publishing</v>
      </c>
    </row>
    <row r="1424" spans="1:21" ht="42.75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 s="10">
        <f t="shared" si="103"/>
        <v>13</v>
      </c>
      <c r="Q1424" t="s">
        <v>8321</v>
      </c>
      <c r="R1424" t="s">
        <v>8340</v>
      </c>
      <c r="S1424" s="13">
        <f t="shared" si="104"/>
        <v>42604.239629629628</v>
      </c>
      <c r="T1424">
        <f t="shared" si="105"/>
        <v>2016</v>
      </c>
      <c r="U1424" t="str">
        <f t="shared" si="106"/>
        <v>publishing</v>
      </c>
    </row>
    <row r="1425" spans="1:21" ht="42.75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 s="10">
        <f t="shared" si="103"/>
        <v>100</v>
      </c>
      <c r="Q1425" t="s">
        <v>8321</v>
      </c>
      <c r="R1425" t="s">
        <v>8340</v>
      </c>
      <c r="S1425" s="13">
        <f t="shared" si="104"/>
        <v>42340.360312500001</v>
      </c>
      <c r="T1425">
        <f t="shared" si="105"/>
        <v>2015</v>
      </c>
      <c r="U1425" t="str">
        <f t="shared" si="106"/>
        <v>publishing</v>
      </c>
    </row>
    <row r="1426" spans="1:21" ht="42.75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 s="10">
        <f t="shared" si="103"/>
        <v>109.07</v>
      </c>
      <c r="Q1426" t="s">
        <v>8321</v>
      </c>
      <c r="R1426" t="s">
        <v>8340</v>
      </c>
      <c r="S1426" s="13">
        <f t="shared" si="104"/>
        <v>42676.717615740738</v>
      </c>
      <c r="T1426">
        <f t="shared" si="105"/>
        <v>2016</v>
      </c>
      <c r="U1426" t="str">
        <f t="shared" si="106"/>
        <v>publishing</v>
      </c>
    </row>
    <row r="1427" spans="1:21" ht="42.75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 s="10" t="e">
        <f t="shared" si="103"/>
        <v>#DIV/0!</v>
      </c>
      <c r="Q1427" t="s">
        <v>8321</v>
      </c>
      <c r="R1427" t="s">
        <v>8340</v>
      </c>
      <c r="S1427" s="13">
        <f t="shared" si="104"/>
        <v>42093.131469907406</v>
      </c>
      <c r="T1427">
        <f t="shared" si="105"/>
        <v>2015</v>
      </c>
      <c r="U1427" t="str">
        <f t="shared" si="106"/>
        <v>publishing</v>
      </c>
    </row>
    <row r="1428" spans="1:21" ht="42.75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 s="10" t="e">
        <f t="shared" si="103"/>
        <v>#DIV/0!</v>
      </c>
      <c r="Q1428" t="s">
        <v>8321</v>
      </c>
      <c r="R1428" t="s">
        <v>8340</v>
      </c>
      <c r="S1428" s="13">
        <f t="shared" si="104"/>
        <v>42180.390277777777</v>
      </c>
      <c r="T1428">
        <f t="shared" si="105"/>
        <v>2015</v>
      </c>
      <c r="U1428" t="str">
        <f t="shared" si="106"/>
        <v>publishing</v>
      </c>
    </row>
    <row r="1429" spans="1:21" ht="42.75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 s="10">
        <f t="shared" si="103"/>
        <v>104.75</v>
      </c>
      <c r="Q1429" t="s">
        <v>8321</v>
      </c>
      <c r="R1429" t="s">
        <v>8340</v>
      </c>
      <c r="S1429" s="13">
        <f t="shared" si="104"/>
        <v>42601.851678240739</v>
      </c>
      <c r="T1429">
        <f t="shared" si="105"/>
        <v>2016</v>
      </c>
      <c r="U1429" t="str">
        <f t="shared" si="106"/>
        <v>publishing</v>
      </c>
    </row>
    <row r="1430" spans="1:21" ht="42.75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 s="10">
        <f t="shared" si="103"/>
        <v>15</v>
      </c>
      <c r="Q1430" t="s">
        <v>8321</v>
      </c>
      <c r="R1430" t="s">
        <v>8340</v>
      </c>
      <c r="S1430" s="13">
        <f t="shared" si="104"/>
        <v>42432.379826388889</v>
      </c>
      <c r="T1430">
        <f t="shared" si="105"/>
        <v>2016</v>
      </c>
      <c r="U1430" t="str">
        <f t="shared" si="106"/>
        <v>publishing</v>
      </c>
    </row>
    <row r="1431" spans="1:21" ht="28.5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 s="10" t="e">
        <f t="shared" si="103"/>
        <v>#DIV/0!</v>
      </c>
      <c r="Q1431" t="s">
        <v>8321</v>
      </c>
      <c r="R1431" t="s">
        <v>8340</v>
      </c>
      <c r="S1431" s="13">
        <f t="shared" si="104"/>
        <v>42074.060671296291</v>
      </c>
      <c r="T1431">
        <f t="shared" si="105"/>
        <v>2015</v>
      </c>
      <c r="U1431" t="str">
        <f t="shared" si="106"/>
        <v>publishing</v>
      </c>
    </row>
    <row r="1432" spans="1:21" ht="42.75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 s="10">
        <f t="shared" si="103"/>
        <v>80.599999999999994</v>
      </c>
      <c r="Q1432" t="s">
        <v>8321</v>
      </c>
      <c r="R1432" t="s">
        <v>8340</v>
      </c>
      <c r="S1432" s="13">
        <f t="shared" si="104"/>
        <v>41961.813518518517</v>
      </c>
      <c r="T1432">
        <f t="shared" si="105"/>
        <v>2014</v>
      </c>
      <c r="U1432" t="str">
        <f t="shared" si="106"/>
        <v>publishing</v>
      </c>
    </row>
    <row r="1433" spans="1:21" ht="42.75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 s="10">
        <f t="shared" si="103"/>
        <v>115.55</v>
      </c>
      <c r="Q1433" t="s">
        <v>8321</v>
      </c>
      <c r="R1433" t="s">
        <v>8340</v>
      </c>
      <c r="S1433" s="13">
        <f t="shared" si="104"/>
        <v>42304.210833333331</v>
      </c>
      <c r="T1433">
        <f t="shared" si="105"/>
        <v>2015</v>
      </c>
      <c r="U1433" t="str">
        <f t="shared" si="106"/>
        <v>publishing</v>
      </c>
    </row>
    <row r="1434" spans="1:21" ht="42.75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 s="10" t="e">
        <f t="shared" si="103"/>
        <v>#DIV/0!</v>
      </c>
      <c r="Q1434" t="s">
        <v>8321</v>
      </c>
      <c r="R1434" t="s">
        <v>8340</v>
      </c>
      <c r="S1434" s="13">
        <f t="shared" si="104"/>
        <v>42175.780416666668</v>
      </c>
      <c r="T1434">
        <f t="shared" si="105"/>
        <v>2015</v>
      </c>
      <c r="U1434" t="str">
        <f t="shared" si="106"/>
        <v>publishing</v>
      </c>
    </row>
    <row r="1435" spans="1:21" ht="42.75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 s="10">
        <f t="shared" si="103"/>
        <v>80.5</v>
      </c>
      <c r="Q1435" t="s">
        <v>8321</v>
      </c>
      <c r="R1435" t="s">
        <v>8340</v>
      </c>
      <c r="S1435" s="13">
        <f t="shared" si="104"/>
        <v>42673.625868055555</v>
      </c>
      <c r="T1435">
        <f t="shared" si="105"/>
        <v>2016</v>
      </c>
      <c r="U1435" t="str">
        <f t="shared" si="106"/>
        <v>publishing</v>
      </c>
    </row>
    <row r="1436" spans="1:21" ht="42.75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 s="10">
        <f t="shared" si="103"/>
        <v>744.55</v>
      </c>
      <c r="Q1436" t="s">
        <v>8321</v>
      </c>
      <c r="R1436" t="s">
        <v>8340</v>
      </c>
      <c r="S1436" s="13">
        <f t="shared" si="104"/>
        <v>42142.767106481479</v>
      </c>
      <c r="T1436">
        <f t="shared" si="105"/>
        <v>2015</v>
      </c>
      <c r="U1436" t="str">
        <f t="shared" si="106"/>
        <v>publishing</v>
      </c>
    </row>
    <row r="1437" spans="1:21" ht="28.5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 s="10">
        <f t="shared" si="103"/>
        <v>7.5</v>
      </c>
      <c r="Q1437" t="s">
        <v>8321</v>
      </c>
      <c r="R1437" t="s">
        <v>8340</v>
      </c>
      <c r="S1437" s="13">
        <f t="shared" si="104"/>
        <v>42258.780324074076</v>
      </c>
      <c r="T1437">
        <f t="shared" si="105"/>
        <v>2015</v>
      </c>
      <c r="U1437" t="str">
        <f t="shared" si="106"/>
        <v>publishing</v>
      </c>
    </row>
    <row r="1438" spans="1:21" ht="42.75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 s="10">
        <f t="shared" si="103"/>
        <v>38.5</v>
      </c>
      <c r="Q1438" t="s">
        <v>8321</v>
      </c>
      <c r="R1438" t="s">
        <v>8340</v>
      </c>
      <c r="S1438" s="13">
        <f t="shared" si="104"/>
        <v>42391.35019675926</v>
      </c>
      <c r="T1438">
        <f t="shared" si="105"/>
        <v>2016</v>
      </c>
      <c r="U1438" t="str">
        <f t="shared" si="106"/>
        <v>publishing</v>
      </c>
    </row>
    <row r="1439" spans="1:21" ht="42.75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 s="10">
        <f t="shared" si="103"/>
        <v>36.68</v>
      </c>
      <c r="Q1439" t="s">
        <v>8321</v>
      </c>
      <c r="R1439" t="s">
        <v>8340</v>
      </c>
      <c r="S1439" s="13">
        <f t="shared" si="104"/>
        <v>41796.531701388885</v>
      </c>
      <c r="T1439">
        <f t="shared" si="105"/>
        <v>2014</v>
      </c>
      <c r="U1439" t="str">
        <f t="shared" si="106"/>
        <v>publishing</v>
      </c>
    </row>
    <row r="1440" spans="1:21" ht="42.75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 s="10">
        <f t="shared" si="103"/>
        <v>75</v>
      </c>
      <c r="Q1440" t="s">
        <v>8321</v>
      </c>
      <c r="R1440" t="s">
        <v>8340</v>
      </c>
      <c r="S1440" s="13">
        <f t="shared" si="104"/>
        <v>42457.871516203704</v>
      </c>
      <c r="T1440">
        <f t="shared" si="105"/>
        <v>2016</v>
      </c>
      <c r="U1440" t="str">
        <f t="shared" si="106"/>
        <v>publishing</v>
      </c>
    </row>
    <row r="1441" spans="1:21" ht="42.75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 s="10">
        <f t="shared" si="103"/>
        <v>30</v>
      </c>
      <c r="Q1441" t="s">
        <v>8321</v>
      </c>
      <c r="R1441" t="s">
        <v>8340</v>
      </c>
      <c r="S1441" s="13">
        <f t="shared" si="104"/>
        <v>42040.829872685179</v>
      </c>
      <c r="T1441">
        <f t="shared" si="105"/>
        <v>2015</v>
      </c>
      <c r="U1441" t="str">
        <f t="shared" si="106"/>
        <v>publishing</v>
      </c>
    </row>
    <row r="1442" spans="1:21" ht="42.75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 s="10">
        <f t="shared" si="103"/>
        <v>1</v>
      </c>
      <c r="Q1442" t="s">
        <v>8321</v>
      </c>
      <c r="R1442" t="s">
        <v>8340</v>
      </c>
      <c r="S1442" s="13">
        <f t="shared" si="104"/>
        <v>42486.748414351852</v>
      </c>
      <c r="T1442">
        <f t="shared" si="105"/>
        <v>2016</v>
      </c>
      <c r="U1442" t="str">
        <f t="shared" si="106"/>
        <v>publishing</v>
      </c>
    </row>
    <row r="1443" spans="1:21" ht="42.75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 s="10">
        <f t="shared" si="103"/>
        <v>673.33</v>
      </c>
      <c r="Q1443" t="s">
        <v>8321</v>
      </c>
      <c r="R1443" t="s">
        <v>8340</v>
      </c>
      <c r="S1443" s="13">
        <f t="shared" si="104"/>
        <v>42198.765844907408</v>
      </c>
      <c r="T1443">
        <f t="shared" si="105"/>
        <v>2015</v>
      </c>
      <c r="U1443" t="str">
        <f t="shared" si="106"/>
        <v>publishing</v>
      </c>
    </row>
    <row r="1444" spans="1:21" ht="42.75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 s="10" t="e">
        <f t="shared" si="103"/>
        <v>#DIV/0!</v>
      </c>
      <c r="Q1444" t="s">
        <v>8321</v>
      </c>
      <c r="R1444" t="s">
        <v>8340</v>
      </c>
      <c r="S1444" s="13">
        <f t="shared" si="104"/>
        <v>42485.64534722222</v>
      </c>
      <c r="T1444">
        <f t="shared" si="105"/>
        <v>2016</v>
      </c>
      <c r="U1444" t="str">
        <f t="shared" si="106"/>
        <v>publishing</v>
      </c>
    </row>
    <row r="1445" spans="1:21" ht="42.75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 s="10" t="e">
        <f t="shared" si="103"/>
        <v>#DIV/0!</v>
      </c>
      <c r="Q1445" t="s">
        <v>8321</v>
      </c>
      <c r="R1445" t="s">
        <v>8340</v>
      </c>
      <c r="S1445" s="13">
        <f t="shared" si="104"/>
        <v>42707.926030092596</v>
      </c>
      <c r="T1445">
        <f t="shared" si="105"/>
        <v>2016</v>
      </c>
      <c r="U1445" t="str">
        <f t="shared" si="106"/>
        <v>publishing</v>
      </c>
    </row>
    <row r="1446" spans="1:21" ht="42.75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 s="10" t="e">
        <f t="shared" si="103"/>
        <v>#DIV/0!</v>
      </c>
      <c r="Q1446" t="s">
        <v>8321</v>
      </c>
      <c r="R1446" t="s">
        <v>8340</v>
      </c>
      <c r="S1446" s="13">
        <f t="shared" si="104"/>
        <v>42199.873402777783</v>
      </c>
      <c r="T1446">
        <f t="shared" si="105"/>
        <v>2015</v>
      </c>
      <c r="U1446" t="str">
        <f t="shared" si="106"/>
        <v>publishing</v>
      </c>
    </row>
    <row r="1447" spans="1:21" ht="42.75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 s="10" t="e">
        <f t="shared" si="103"/>
        <v>#DIV/0!</v>
      </c>
      <c r="Q1447" t="s">
        <v>8321</v>
      </c>
      <c r="R1447" t="s">
        <v>8340</v>
      </c>
      <c r="S1447" s="13">
        <f t="shared" si="104"/>
        <v>42139.542303240742</v>
      </c>
      <c r="T1447">
        <f t="shared" si="105"/>
        <v>2015</v>
      </c>
      <c r="U1447" t="str">
        <f t="shared" si="106"/>
        <v>publishing</v>
      </c>
    </row>
    <row r="1448" spans="1:21" ht="42.75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 s="10" t="e">
        <f t="shared" si="103"/>
        <v>#DIV/0!</v>
      </c>
      <c r="Q1448" t="s">
        <v>8321</v>
      </c>
      <c r="R1448" t="s">
        <v>8340</v>
      </c>
      <c r="S1448" s="13">
        <f t="shared" si="104"/>
        <v>42461.447662037041</v>
      </c>
      <c r="T1448">
        <f t="shared" si="105"/>
        <v>2016</v>
      </c>
      <c r="U1448" t="str">
        <f t="shared" si="106"/>
        <v>publishing</v>
      </c>
    </row>
    <row r="1449" spans="1:21" ht="28.5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 s="10">
        <f t="shared" si="103"/>
        <v>25</v>
      </c>
      <c r="Q1449" t="s">
        <v>8321</v>
      </c>
      <c r="R1449" t="s">
        <v>8340</v>
      </c>
      <c r="S1449" s="13">
        <f t="shared" si="104"/>
        <v>42529.730717592596</v>
      </c>
      <c r="T1449">
        <f t="shared" si="105"/>
        <v>2016</v>
      </c>
      <c r="U1449" t="str">
        <f t="shared" si="106"/>
        <v>publishing</v>
      </c>
    </row>
    <row r="1450" spans="1:21" ht="42.75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 s="10" t="e">
        <f t="shared" si="103"/>
        <v>#DIV/0!</v>
      </c>
      <c r="Q1450" t="s">
        <v>8321</v>
      </c>
      <c r="R1450" t="s">
        <v>8340</v>
      </c>
      <c r="S1450" s="13">
        <f t="shared" si="104"/>
        <v>42115.936550925922</v>
      </c>
      <c r="T1450">
        <f t="shared" si="105"/>
        <v>2015</v>
      </c>
      <c r="U1450" t="str">
        <f t="shared" si="106"/>
        <v>publishing</v>
      </c>
    </row>
    <row r="1451" spans="1:21" ht="42.75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 s="10" t="e">
        <f t="shared" si="103"/>
        <v>#DIV/0!</v>
      </c>
      <c r="Q1451" t="s">
        <v>8321</v>
      </c>
      <c r="R1451" t="s">
        <v>8340</v>
      </c>
      <c r="S1451" s="13">
        <f t="shared" si="104"/>
        <v>42086.811400462961</v>
      </c>
      <c r="T1451">
        <f t="shared" si="105"/>
        <v>2015</v>
      </c>
      <c r="U1451" t="str">
        <f t="shared" si="106"/>
        <v>publishing</v>
      </c>
    </row>
    <row r="1452" spans="1:21" ht="42.75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 s="10">
        <f t="shared" si="103"/>
        <v>1</v>
      </c>
      <c r="Q1452" t="s">
        <v>8321</v>
      </c>
      <c r="R1452" t="s">
        <v>8340</v>
      </c>
      <c r="S1452" s="13">
        <f t="shared" si="104"/>
        <v>42390.171261574069</v>
      </c>
      <c r="T1452">
        <f t="shared" si="105"/>
        <v>2016</v>
      </c>
      <c r="U1452" t="str">
        <f t="shared" si="106"/>
        <v>publishing</v>
      </c>
    </row>
    <row r="1453" spans="1:21" ht="28.5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 s="10">
        <f t="shared" si="103"/>
        <v>1</v>
      </c>
      <c r="Q1453" t="s">
        <v>8321</v>
      </c>
      <c r="R1453" t="s">
        <v>8340</v>
      </c>
      <c r="S1453" s="13">
        <f t="shared" si="104"/>
        <v>41931.959016203706</v>
      </c>
      <c r="T1453">
        <f t="shared" si="105"/>
        <v>2014</v>
      </c>
      <c r="U1453" t="str">
        <f t="shared" si="106"/>
        <v>publishing</v>
      </c>
    </row>
    <row r="1454" spans="1:21" ht="28.5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 s="10" t="e">
        <f t="shared" si="103"/>
        <v>#DIV/0!</v>
      </c>
      <c r="Q1454" t="s">
        <v>8321</v>
      </c>
      <c r="R1454" t="s">
        <v>8340</v>
      </c>
      <c r="S1454" s="13">
        <f t="shared" si="104"/>
        <v>41818.703275462962</v>
      </c>
      <c r="T1454">
        <f t="shared" si="105"/>
        <v>2014</v>
      </c>
      <c r="U1454" t="str">
        <f t="shared" si="106"/>
        <v>publishing</v>
      </c>
    </row>
    <row r="1455" spans="1:21" ht="42.75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 s="10" t="e">
        <f t="shared" si="103"/>
        <v>#DIV/0!</v>
      </c>
      <c r="Q1455" t="s">
        <v>8321</v>
      </c>
      <c r="R1455" t="s">
        <v>8340</v>
      </c>
      <c r="S1455" s="13">
        <f t="shared" si="104"/>
        <v>42795.696145833332</v>
      </c>
      <c r="T1455">
        <f t="shared" si="105"/>
        <v>2017</v>
      </c>
      <c r="U1455" t="str">
        <f t="shared" si="106"/>
        <v>publishing</v>
      </c>
    </row>
    <row r="1456" spans="1:21" ht="42.75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 s="10">
        <f t="shared" si="103"/>
        <v>15</v>
      </c>
      <c r="Q1456" t="s">
        <v>8321</v>
      </c>
      <c r="R1456" t="s">
        <v>8340</v>
      </c>
      <c r="S1456" s="13">
        <f t="shared" si="104"/>
        <v>42463.866666666669</v>
      </c>
      <c r="T1456">
        <f t="shared" si="105"/>
        <v>2016</v>
      </c>
      <c r="U1456" t="str">
        <f t="shared" si="106"/>
        <v>publishing</v>
      </c>
    </row>
    <row r="1457" spans="1:21" ht="42.75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 s="10">
        <f t="shared" si="103"/>
        <v>225</v>
      </c>
      <c r="Q1457" t="s">
        <v>8321</v>
      </c>
      <c r="R1457" t="s">
        <v>8340</v>
      </c>
      <c r="S1457" s="13">
        <f t="shared" si="104"/>
        <v>41832.672685185185</v>
      </c>
      <c r="T1457">
        <f t="shared" si="105"/>
        <v>2014</v>
      </c>
      <c r="U1457" t="str">
        <f t="shared" si="106"/>
        <v>publishing</v>
      </c>
    </row>
    <row r="1458" spans="1:2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 s="10">
        <f t="shared" si="103"/>
        <v>48.33</v>
      </c>
      <c r="Q1458" t="s">
        <v>8321</v>
      </c>
      <c r="R1458" t="s">
        <v>8340</v>
      </c>
      <c r="S1458" s="13">
        <f t="shared" si="104"/>
        <v>42708.668576388889</v>
      </c>
      <c r="T1458">
        <f t="shared" si="105"/>
        <v>2016</v>
      </c>
      <c r="U1458" t="str">
        <f t="shared" si="106"/>
        <v>publishing</v>
      </c>
    </row>
    <row r="1459" spans="1:21" ht="28.5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 s="10" t="e">
        <f t="shared" si="103"/>
        <v>#DIV/0!</v>
      </c>
      <c r="Q1459" t="s">
        <v>8321</v>
      </c>
      <c r="R1459" t="s">
        <v>8340</v>
      </c>
      <c r="S1459" s="13">
        <f t="shared" si="104"/>
        <v>42289.89634259259</v>
      </c>
      <c r="T1459">
        <f t="shared" si="105"/>
        <v>2015</v>
      </c>
      <c r="U1459" t="str">
        <f t="shared" si="106"/>
        <v>publishing</v>
      </c>
    </row>
    <row r="1460" spans="1:21" ht="42.75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 s="10" t="e">
        <f t="shared" si="103"/>
        <v>#DIV/0!</v>
      </c>
      <c r="Q1460" t="s">
        <v>8321</v>
      </c>
      <c r="R1460" t="s">
        <v>8340</v>
      </c>
      <c r="S1460" s="13">
        <f t="shared" si="104"/>
        <v>41831.705555555556</v>
      </c>
      <c r="T1460">
        <f t="shared" si="105"/>
        <v>2014</v>
      </c>
      <c r="U1460" t="str">
        <f t="shared" si="106"/>
        <v>publishing</v>
      </c>
    </row>
    <row r="1461" spans="1:21" ht="42.75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 s="10" t="e">
        <f t="shared" si="103"/>
        <v>#DIV/0!</v>
      </c>
      <c r="Q1461" t="s">
        <v>8321</v>
      </c>
      <c r="R1461" t="s">
        <v>8340</v>
      </c>
      <c r="S1461" s="13">
        <f t="shared" si="104"/>
        <v>42312.204814814817</v>
      </c>
      <c r="T1461">
        <f t="shared" si="105"/>
        <v>2015</v>
      </c>
      <c r="U1461" t="str">
        <f t="shared" si="106"/>
        <v>publishing</v>
      </c>
    </row>
    <row r="1462" spans="1:21" ht="42.75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 s="10" t="e">
        <f t="shared" si="103"/>
        <v>#DIV/0!</v>
      </c>
      <c r="Q1462" t="s">
        <v>8321</v>
      </c>
      <c r="R1462" t="s">
        <v>8340</v>
      </c>
      <c r="S1462" s="13">
        <f t="shared" si="104"/>
        <v>41915.896967592591</v>
      </c>
      <c r="T1462">
        <f t="shared" si="105"/>
        <v>2014</v>
      </c>
      <c r="U1462" t="str">
        <f t="shared" si="106"/>
        <v>publishing</v>
      </c>
    </row>
    <row r="1463" spans="1:21" ht="28.5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 s="10">
        <f t="shared" si="103"/>
        <v>44.67</v>
      </c>
      <c r="Q1463" t="s">
        <v>8321</v>
      </c>
      <c r="R1463" t="s">
        <v>8341</v>
      </c>
      <c r="S1463" s="13">
        <f t="shared" si="104"/>
        <v>41899.645300925928</v>
      </c>
      <c r="T1463">
        <f t="shared" si="105"/>
        <v>2014</v>
      </c>
      <c r="U1463" t="str">
        <f t="shared" si="106"/>
        <v>publishing</v>
      </c>
    </row>
    <row r="1464" spans="1:21" ht="28.5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 s="10">
        <f t="shared" si="103"/>
        <v>28.94</v>
      </c>
      <c r="Q1464" t="s">
        <v>8321</v>
      </c>
      <c r="R1464" t="s">
        <v>8341</v>
      </c>
      <c r="S1464" s="13">
        <f t="shared" si="104"/>
        <v>41344.662858796299</v>
      </c>
      <c r="T1464">
        <f t="shared" si="105"/>
        <v>2013</v>
      </c>
      <c r="U1464" t="str">
        <f t="shared" si="106"/>
        <v>publishing</v>
      </c>
    </row>
    <row r="1465" spans="1:21" ht="42.75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 s="10">
        <f t="shared" si="103"/>
        <v>35.44</v>
      </c>
      <c r="Q1465" t="s">
        <v>8321</v>
      </c>
      <c r="R1465" t="s">
        <v>8341</v>
      </c>
      <c r="S1465" s="13">
        <f t="shared" si="104"/>
        <v>41326.911319444444</v>
      </c>
      <c r="T1465">
        <f t="shared" si="105"/>
        <v>2013</v>
      </c>
      <c r="U1465" t="str">
        <f t="shared" si="106"/>
        <v>publishing</v>
      </c>
    </row>
    <row r="1466" spans="1:2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 s="10">
        <f t="shared" si="103"/>
        <v>34.869999999999997</v>
      </c>
      <c r="Q1466" t="s">
        <v>8321</v>
      </c>
      <c r="R1466" t="s">
        <v>8341</v>
      </c>
      <c r="S1466" s="13">
        <f t="shared" si="104"/>
        <v>41291.661550925928</v>
      </c>
      <c r="T1466">
        <f t="shared" si="105"/>
        <v>2013</v>
      </c>
      <c r="U1466" t="str">
        <f t="shared" si="106"/>
        <v>publishing</v>
      </c>
    </row>
    <row r="1467" spans="1:21" ht="42.75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 s="10">
        <f t="shared" si="103"/>
        <v>52.62</v>
      </c>
      <c r="Q1467" t="s">
        <v>8321</v>
      </c>
      <c r="R1467" t="s">
        <v>8341</v>
      </c>
      <c r="S1467" s="13">
        <f t="shared" si="104"/>
        <v>40959.734398148146</v>
      </c>
      <c r="T1467">
        <f t="shared" si="105"/>
        <v>2012</v>
      </c>
      <c r="U1467" t="str">
        <f t="shared" si="106"/>
        <v>publishing</v>
      </c>
    </row>
    <row r="1468" spans="1:21" ht="42.75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 s="10">
        <f t="shared" si="103"/>
        <v>69.599999999999994</v>
      </c>
      <c r="Q1468" t="s">
        <v>8321</v>
      </c>
      <c r="R1468" t="s">
        <v>8341</v>
      </c>
      <c r="S1468" s="13">
        <f t="shared" si="104"/>
        <v>42340.172060185185</v>
      </c>
      <c r="T1468">
        <f t="shared" si="105"/>
        <v>2015</v>
      </c>
      <c r="U1468" t="str">
        <f t="shared" si="106"/>
        <v>publishing</v>
      </c>
    </row>
    <row r="1469" spans="1:21" ht="28.5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 s="10">
        <f t="shared" si="103"/>
        <v>76.72</v>
      </c>
      <c r="Q1469" t="s">
        <v>8321</v>
      </c>
      <c r="R1469" t="s">
        <v>8341</v>
      </c>
      <c r="S1469" s="13">
        <f t="shared" si="104"/>
        <v>40933.80190972222</v>
      </c>
      <c r="T1469">
        <f t="shared" si="105"/>
        <v>2012</v>
      </c>
      <c r="U1469" t="str">
        <f t="shared" si="106"/>
        <v>publishing</v>
      </c>
    </row>
    <row r="1470" spans="1:21" ht="42.75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 s="10">
        <f t="shared" si="103"/>
        <v>33.19</v>
      </c>
      <c r="Q1470" t="s">
        <v>8321</v>
      </c>
      <c r="R1470" t="s">
        <v>8341</v>
      </c>
      <c r="S1470" s="13">
        <f t="shared" si="104"/>
        <v>40646.014456018522</v>
      </c>
      <c r="T1470">
        <f t="shared" si="105"/>
        <v>2011</v>
      </c>
      <c r="U1470" t="str">
        <f t="shared" si="106"/>
        <v>publishing</v>
      </c>
    </row>
    <row r="1471" spans="1:21" ht="28.5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 s="10">
        <f t="shared" si="103"/>
        <v>149.46</v>
      </c>
      <c r="Q1471" t="s">
        <v>8321</v>
      </c>
      <c r="R1471" t="s">
        <v>8341</v>
      </c>
      <c r="S1471" s="13">
        <f t="shared" si="104"/>
        <v>41290.598483796297</v>
      </c>
      <c r="T1471">
        <f t="shared" si="105"/>
        <v>2013</v>
      </c>
      <c r="U1471" t="str">
        <f t="shared" si="106"/>
        <v>publishing</v>
      </c>
    </row>
    <row r="1472" spans="1:21" ht="42.75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 s="10">
        <f t="shared" si="103"/>
        <v>23.17</v>
      </c>
      <c r="Q1472" t="s">
        <v>8321</v>
      </c>
      <c r="R1472" t="s">
        <v>8341</v>
      </c>
      <c r="S1472" s="13">
        <f t="shared" si="104"/>
        <v>41250.827118055553</v>
      </c>
      <c r="T1472">
        <f t="shared" si="105"/>
        <v>2012</v>
      </c>
      <c r="U1472" t="str">
        <f t="shared" si="106"/>
        <v>publishing</v>
      </c>
    </row>
    <row r="1473" spans="1:21" ht="42.75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 s="10">
        <f t="shared" si="103"/>
        <v>96.88</v>
      </c>
      <c r="Q1473" t="s">
        <v>8321</v>
      </c>
      <c r="R1473" t="s">
        <v>8341</v>
      </c>
      <c r="S1473" s="13">
        <f t="shared" si="104"/>
        <v>42073.957569444443</v>
      </c>
      <c r="T1473">
        <f t="shared" si="105"/>
        <v>2015</v>
      </c>
      <c r="U1473" t="str">
        <f t="shared" si="106"/>
        <v>publishing</v>
      </c>
    </row>
    <row r="1474" spans="1:21" ht="42.75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 s="10">
        <f t="shared" si="103"/>
        <v>103.2</v>
      </c>
      <c r="Q1474" t="s">
        <v>8321</v>
      </c>
      <c r="R1474" t="s">
        <v>8341</v>
      </c>
      <c r="S1474" s="13">
        <f t="shared" si="104"/>
        <v>41533.542858796296</v>
      </c>
      <c r="T1474">
        <f t="shared" si="105"/>
        <v>2013</v>
      </c>
      <c r="U1474" t="str">
        <f t="shared" si="106"/>
        <v>publishing</v>
      </c>
    </row>
    <row r="1475" spans="1:2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 s="10">
        <f t="shared" ref="P1475:P1538" si="107">ROUND(E1475/L1475,2)</f>
        <v>38.46</v>
      </c>
      <c r="Q1475" t="s">
        <v>8321</v>
      </c>
      <c r="R1475" t="s">
        <v>8341</v>
      </c>
      <c r="S1475" s="13">
        <f t="shared" ref="S1475:S1538" si="108">(((J1475/60)/60)/24)+DATE(1970,1,1)</f>
        <v>40939.979618055557</v>
      </c>
      <c r="T1475">
        <f t="shared" ref="T1475:T1538" si="109">YEAR(S1475)</f>
        <v>2012</v>
      </c>
      <c r="U1475" t="str">
        <f t="shared" ref="U1475:U1538" si="110">LEFT(N1475,SEARCH("/",N1475)-1)</f>
        <v>publishing</v>
      </c>
    </row>
    <row r="1476" spans="1:21" ht="42.75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 s="10">
        <f t="shared" si="107"/>
        <v>44.32</v>
      </c>
      <c r="Q1476" t="s">
        <v>8321</v>
      </c>
      <c r="R1476" t="s">
        <v>8341</v>
      </c>
      <c r="S1476" s="13">
        <f t="shared" si="108"/>
        <v>41500.727916666663</v>
      </c>
      <c r="T1476">
        <f t="shared" si="109"/>
        <v>2013</v>
      </c>
      <c r="U1476" t="str">
        <f t="shared" si="110"/>
        <v>publishing</v>
      </c>
    </row>
    <row r="1477" spans="1:21" ht="42.75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 s="10">
        <f t="shared" si="107"/>
        <v>64.17</v>
      </c>
      <c r="Q1477" t="s">
        <v>8321</v>
      </c>
      <c r="R1477" t="s">
        <v>8341</v>
      </c>
      <c r="S1477" s="13">
        <f t="shared" si="108"/>
        <v>41960.722951388889</v>
      </c>
      <c r="T1477">
        <f t="shared" si="109"/>
        <v>2014</v>
      </c>
      <c r="U1477" t="str">
        <f t="shared" si="110"/>
        <v>publishing</v>
      </c>
    </row>
    <row r="1478" spans="1:21" ht="28.5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 s="10">
        <f t="shared" si="107"/>
        <v>43.33</v>
      </c>
      <c r="Q1478" t="s">
        <v>8321</v>
      </c>
      <c r="R1478" t="s">
        <v>8341</v>
      </c>
      <c r="S1478" s="13">
        <f t="shared" si="108"/>
        <v>40766.041921296295</v>
      </c>
      <c r="T1478">
        <f t="shared" si="109"/>
        <v>2011</v>
      </c>
      <c r="U1478" t="str">
        <f t="shared" si="110"/>
        <v>publishing</v>
      </c>
    </row>
    <row r="1479" spans="1:21" ht="42.75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 s="10">
        <f t="shared" si="107"/>
        <v>90.5</v>
      </c>
      <c r="Q1479" t="s">
        <v>8321</v>
      </c>
      <c r="R1479" t="s">
        <v>8341</v>
      </c>
      <c r="S1479" s="13">
        <f t="shared" si="108"/>
        <v>40840.615787037037</v>
      </c>
      <c r="T1479">
        <f t="shared" si="109"/>
        <v>2011</v>
      </c>
      <c r="U1479" t="str">
        <f t="shared" si="110"/>
        <v>publishing</v>
      </c>
    </row>
    <row r="1480" spans="1:21" ht="42.75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 s="10">
        <f t="shared" si="107"/>
        <v>29.19</v>
      </c>
      <c r="Q1480" t="s">
        <v>8321</v>
      </c>
      <c r="R1480" t="s">
        <v>8341</v>
      </c>
      <c r="S1480" s="13">
        <f t="shared" si="108"/>
        <v>41394.871678240743</v>
      </c>
      <c r="T1480">
        <f t="shared" si="109"/>
        <v>2013</v>
      </c>
      <c r="U1480" t="str">
        <f t="shared" si="110"/>
        <v>publishing</v>
      </c>
    </row>
    <row r="1481" spans="1:21" ht="42.75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 s="10">
        <f t="shared" si="107"/>
        <v>30.96</v>
      </c>
      <c r="Q1481" t="s">
        <v>8321</v>
      </c>
      <c r="R1481" t="s">
        <v>8341</v>
      </c>
      <c r="S1481" s="13">
        <f t="shared" si="108"/>
        <v>41754.745243055557</v>
      </c>
      <c r="T1481">
        <f t="shared" si="109"/>
        <v>2014</v>
      </c>
      <c r="U1481" t="str">
        <f t="shared" si="110"/>
        <v>publishing</v>
      </c>
    </row>
    <row r="1482" spans="1:21" ht="42.75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 s="10">
        <f t="shared" si="107"/>
        <v>92.16</v>
      </c>
      <c r="Q1482" t="s">
        <v>8321</v>
      </c>
      <c r="R1482" t="s">
        <v>8341</v>
      </c>
      <c r="S1482" s="13">
        <f t="shared" si="108"/>
        <v>41464.934016203704</v>
      </c>
      <c r="T1482">
        <f t="shared" si="109"/>
        <v>2013</v>
      </c>
      <c r="U1482" t="str">
        <f t="shared" si="110"/>
        <v>publishing</v>
      </c>
    </row>
    <row r="1483" spans="1:21" ht="42.75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 s="10">
        <f t="shared" si="107"/>
        <v>17.5</v>
      </c>
      <c r="Q1483" t="s">
        <v>8321</v>
      </c>
      <c r="R1483" t="s">
        <v>8323</v>
      </c>
      <c r="S1483" s="13">
        <f t="shared" si="108"/>
        <v>41550.922974537039</v>
      </c>
      <c r="T1483">
        <f t="shared" si="109"/>
        <v>2013</v>
      </c>
      <c r="U1483" t="str">
        <f t="shared" si="110"/>
        <v>publishing</v>
      </c>
    </row>
    <row r="1484" spans="1:21" ht="42.75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 s="10">
        <f t="shared" si="107"/>
        <v>5</v>
      </c>
      <c r="Q1484" t="s">
        <v>8321</v>
      </c>
      <c r="R1484" t="s">
        <v>8323</v>
      </c>
      <c r="S1484" s="13">
        <f t="shared" si="108"/>
        <v>41136.85805555556</v>
      </c>
      <c r="T1484">
        <f t="shared" si="109"/>
        <v>2012</v>
      </c>
      <c r="U1484" t="str">
        <f t="shared" si="110"/>
        <v>publishing</v>
      </c>
    </row>
    <row r="1485" spans="1:21" ht="42.75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 s="10">
        <f t="shared" si="107"/>
        <v>25</v>
      </c>
      <c r="Q1485" t="s">
        <v>8321</v>
      </c>
      <c r="R1485" t="s">
        <v>8323</v>
      </c>
      <c r="S1485" s="13">
        <f t="shared" si="108"/>
        <v>42548.192997685182</v>
      </c>
      <c r="T1485">
        <f t="shared" si="109"/>
        <v>2016</v>
      </c>
      <c r="U1485" t="str">
        <f t="shared" si="110"/>
        <v>publishing</v>
      </c>
    </row>
    <row r="1486" spans="1:2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 s="10" t="e">
        <f t="shared" si="107"/>
        <v>#DIV/0!</v>
      </c>
      <c r="Q1486" t="s">
        <v>8321</v>
      </c>
      <c r="R1486" t="s">
        <v>8323</v>
      </c>
      <c r="S1486" s="13">
        <f t="shared" si="108"/>
        <v>41053.200960648144</v>
      </c>
      <c r="T1486">
        <f t="shared" si="109"/>
        <v>2012</v>
      </c>
      <c r="U1486" t="str">
        <f t="shared" si="110"/>
        <v>publishing</v>
      </c>
    </row>
    <row r="1487" spans="1:21" ht="42.75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 s="10">
        <f t="shared" si="107"/>
        <v>50</v>
      </c>
      <c r="Q1487" t="s">
        <v>8321</v>
      </c>
      <c r="R1487" t="s">
        <v>8323</v>
      </c>
      <c r="S1487" s="13">
        <f t="shared" si="108"/>
        <v>42130.795983796299</v>
      </c>
      <c r="T1487">
        <f t="shared" si="109"/>
        <v>2015</v>
      </c>
      <c r="U1487" t="str">
        <f t="shared" si="110"/>
        <v>publishing</v>
      </c>
    </row>
    <row r="1488" spans="1:21" ht="42.75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 s="10">
        <f t="shared" si="107"/>
        <v>16</v>
      </c>
      <c r="Q1488" t="s">
        <v>8321</v>
      </c>
      <c r="R1488" t="s">
        <v>8323</v>
      </c>
      <c r="S1488" s="13">
        <f t="shared" si="108"/>
        <v>42032.168530092589</v>
      </c>
      <c r="T1488">
        <f t="shared" si="109"/>
        <v>2015</v>
      </c>
      <c r="U1488" t="str">
        <f t="shared" si="110"/>
        <v>publishing</v>
      </c>
    </row>
    <row r="1489" spans="1:21" ht="42.75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 s="10" t="e">
        <f t="shared" si="107"/>
        <v>#DIV/0!</v>
      </c>
      <c r="Q1489" t="s">
        <v>8321</v>
      </c>
      <c r="R1489" t="s">
        <v>8323</v>
      </c>
      <c r="S1489" s="13">
        <f t="shared" si="108"/>
        <v>42554.917488425926</v>
      </c>
      <c r="T1489">
        <f t="shared" si="109"/>
        <v>2016</v>
      </c>
      <c r="U1489" t="str">
        <f t="shared" si="110"/>
        <v>publishing</v>
      </c>
    </row>
    <row r="1490" spans="1:21" ht="42.75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 s="10">
        <f t="shared" si="107"/>
        <v>60</v>
      </c>
      <c r="Q1490" t="s">
        <v>8321</v>
      </c>
      <c r="R1490" t="s">
        <v>8323</v>
      </c>
      <c r="S1490" s="13">
        <f t="shared" si="108"/>
        <v>41614.563194444447</v>
      </c>
      <c r="T1490">
        <f t="shared" si="109"/>
        <v>2013</v>
      </c>
      <c r="U1490" t="str">
        <f t="shared" si="110"/>
        <v>publishing</v>
      </c>
    </row>
    <row r="1491" spans="1:21" ht="42.75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 s="10" t="e">
        <f t="shared" si="107"/>
        <v>#DIV/0!</v>
      </c>
      <c r="Q1491" t="s">
        <v>8321</v>
      </c>
      <c r="R1491" t="s">
        <v>8323</v>
      </c>
      <c r="S1491" s="13">
        <f t="shared" si="108"/>
        <v>41198.611712962964</v>
      </c>
      <c r="T1491">
        <f t="shared" si="109"/>
        <v>2012</v>
      </c>
      <c r="U1491" t="str">
        <f t="shared" si="110"/>
        <v>publishing</v>
      </c>
    </row>
    <row r="1492" spans="1:21" ht="42.75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 s="10">
        <f t="shared" si="107"/>
        <v>47.11</v>
      </c>
      <c r="Q1492" t="s">
        <v>8321</v>
      </c>
      <c r="R1492" t="s">
        <v>8323</v>
      </c>
      <c r="S1492" s="13">
        <f t="shared" si="108"/>
        <v>41520.561041666668</v>
      </c>
      <c r="T1492">
        <f t="shared" si="109"/>
        <v>2013</v>
      </c>
      <c r="U1492" t="str">
        <f t="shared" si="110"/>
        <v>publishing</v>
      </c>
    </row>
    <row r="1493" spans="1:21" ht="42.75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 s="10">
        <f t="shared" si="107"/>
        <v>100</v>
      </c>
      <c r="Q1493" t="s">
        <v>8321</v>
      </c>
      <c r="R1493" t="s">
        <v>8323</v>
      </c>
      <c r="S1493" s="13">
        <f t="shared" si="108"/>
        <v>41991.713460648149</v>
      </c>
      <c r="T1493">
        <f t="shared" si="109"/>
        <v>2014</v>
      </c>
      <c r="U1493" t="str">
        <f t="shared" si="110"/>
        <v>publishing</v>
      </c>
    </row>
    <row r="1494" spans="1:21" ht="42.75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 s="10">
        <f t="shared" si="107"/>
        <v>15</v>
      </c>
      <c r="Q1494" t="s">
        <v>8321</v>
      </c>
      <c r="R1494" t="s">
        <v>8323</v>
      </c>
      <c r="S1494" s="13">
        <f t="shared" si="108"/>
        <v>40682.884791666671</v>
      </c>
      <c r="T1494">
        <f t="shared" si="109"/>
        <v>2011</v>
      </c>
      <c r="U1494" t="str">
        <f t="shared" si="110"/>
        <v>publishing</v>
      </c>
    </row>
    <row r="1495" spans="1:21" ht="28.5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 s="10" t="e">
        <f t="shared" si="107"/>
        <v>#DIV/0!</v>
      </c>
      <c r="Q1495" t="s">
        <v>8321</v>
      </c>
      <c r="R1495" t="s">
        <v>8323</v>
      </c>
      <c r="S1495" s="13">
        <f t="shared" si="108"/>
        <v>41411.866608796299</v>
      </c>
      <c r="T1495">
        <f t="shared" si="109"/>
        <v>2013</v>
      </c>
      <c r="U1495" t="str">
        <f t="shared" si="110"/>
        <v>publishing</v>
      </c>
    </row>
    <row r="1496" spans="1:21" ht="42.75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 s="10">
        <f t="shared" si="107"/>
        <v>40.450000000000003</v>
      </c>
      <c r="Q1496" t="s">
        <v>8321</v>
      </c>
      <c r="R1496" t="s">
        <v>8323</v>
      </c>
      <c r="S1496" s="13">
        <f t="shared" si="108"/>
        <v>42067.722372685181</v>
      </c>
      <c r="T1496">
        <f t="shared" si="109"/>
        <v>2015</v>
      </c>
      <c r="U1496" t="str">
        <f t="shared" si="110"/>
        <v>publishing</v>
      </c>
    </row>
    <row r="1497" spans="1:21" ht="28.5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 s="10" t="e">
        <f t="shared" si="107"/>
        <v>#DIV/0!</v>
      </c>
      <c r="Q1497" t="s">
        <v>8321</v>
      </c>
      <c r="R1497" t="s">
        <v>8323</v>
      </c>
      <c r="S1497" s="13">
        <f t="shared" si="108"/>
        <v>40752.789710648147</v>
      </c>
      <c r="T1497">
        <f t="shared" si="109"/>
        <v>2011</v>
      </c>
      <c r="U1497" t="str">
        <f t="shared" si="110"/>
        <v>publishing</v>
      </c>
    </row>
    <row r="1498" spans="1:21" ht="42.75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 s="10" t="e">
        <f t="shared" si="107"/>
        <v>#DIV/0!</v>
      </c>
      <c r="Q1498" t="s">
        <v>8321</v>
      </c>
      <c r="R1498" t="s">
        <v>8323</v>
      </c>
      <c r="S1498" s="13">
        <f t="shared" si="108"/>
        <v>41838.475219907406</v>
      </c>
      <c r="T1498">
        <f t="shared" si="109"/>
        <v>2014</v>
      </c>
      <c r="U1498" t="str">
        <f t="shared" si="110"/>
        <v>publishing</v>
      </c>
    </row>
    <row r="1499" spans="1:21" ht="42.75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 s="10">
        <f t="shared" si="107"/>
        <v>1</v>
      </c>
      <c r="Q1499" t="s">
        <v>8321</v>
      </c>
      <c r="R1499" t="s">
        <v>8323</v>
      </c>
      <c r="S1499" s="13">
        <f t="shared" si="108"/>
        <v>41444.64261574074</v>
      </c>
      <c r="T1499">
        <f t="shared" si="109"/>
        <v>2013</v>
      </c>
      <c r="U1499" t="str">
        <f t="shared" si="110"/>
        <v>publishing</v>
      </c>
    </row>
    <row r="1500" spans="1:21" ht="42.75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 s="10">
        <f t="shared" si="107"/>
        <v>19</v>
      </c>
      <c r="Q1500" t="s">
        <v>8321</v>
      </c>
      <c r="R1500" t="s">
        <v>8323</v>
      </c>
      <c r="S1500" s="13">
        <f t="shared" si="108"/>
        <v>41840.983541666668</v>
      </c>
      <c r="T1500">
        <f t="shared" si="109"/>
        <v>2014</v>
      </c>
      <c r="U1500" t="str">
        <f t="shared" si="110"/>
        <v>publishing</v>
      </c>
    </row>
    <row r="1501" spans="1:21" ht="42.75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 s="10">
        <f t="shared" si="107"/>
        <v>5</v>
      </c>
      <c r="Q1501" t="s">
        <v>8321</v>
      </c>
      <c r="R1501" t="s">
        <v>8323</v>
      </c>
      <c r="S1501" s="13">
        <f t="shared" si="108"/>
        <v>42527.007326388892</v>
      </c>
      <c r="T1501">
        <f t="shared" si="109"/>
        <v>2016</v>
      </c>
      <c r="U1501" t="str">
        <f t="shared" si="110"/>
        <v>publishing</v>
      </c>
    </row>
    <row r="1502" spans="1:21" ht="42.75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 s="10">
        <f t="shared" si="107"/>
        <v>46.73</v>
      </c>
      <c r="Q1502" t="s">
        <v>8321</v>
      </c>
      <c r="R1502" t="s">
        <v>8323</v>
      </c>
      <c r="S1502" s="13">
        <f t="shared" si="108"/>
        <v>41365.904594907406</v>
      </c>
      <c r="T1502">
        <f t="shared" si="109"/>
        <v>2013</v>
      </c>
      <c r="U1502" t="str">
        <f t="shared" si="110"/>
        <v>publishing</v>
      </c>
    </row>
    <row r="1503" spans="1:21" ht="28.5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 s="10">
        <f t="shared" si="107"/>
        <v>97.73</v>
      </c>
      <c r="Q1503" t="s">
        <v>8337</v>
      </c>
      <c r="R1503" t="s">
        <v>8338</v>
      </c>
      <c r="S1503" s="13">
        <f t="shared" si="108"/>
        <v>42163.583599537036</v>
      </c>
      <c r="T1503">
        <f t="shared" si="109"/>
        <v>2015</v>
      </c>
      <c r="U1503" t="str">
        <f t="shared" si="110"/>
        <v>photography</v>
      </c>
    </row>
    <row r="1504" spans="1:21" ht="42.75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 s="10">
        <f t="shared" si="107"/>
        <v>67.84</v>
      </c>
      <c r="Q1504" t="s">
        <v>8337</v>
      </c>
      <c r="R1504" t="s">
        <v>8338</v>
      </c>
      <c r="S1504" s="13">
        <f t="shared" si="108"/>
        <v>42426.542592592596</v>
      </c>
      <c r="T1504">
        <f t="shared" si="109"/>
        <v>2016</v>
      </c>
      <c r="U1504" t="str">
        <f t="shared" si="110"/>
        <v>photography</v>
      </c>
    </row>
    <row r="1505" spans="1:21" ht="42.75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 s="10">
        <f t="shared" si="107"/>
        <v>56.98</v>
      </c>
      <c r="Q1505" t="s">
        <v>8337</v>
      </c>
      <c r="R1505" t="s">
        <v>8338</v>
      </c>
      <c r="S1505" s="13">
        <f t="shared" si="108"/>
        <v>42606.347233796296</v>
      </c>
      <c r="T1505">
        <f t="shared" si="109"/>
        <v>2016</v>
      </c>
      <c r="U1505" t="str">
        <f t="shared" si="110"/>
        <v>photography</v>
      </c>
    </row>
    <row r="1506" spans="1:21" ht="28.5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 s="10">
        <f t="shared" si="107"/>
        <v>67.16</v>
      </c>
      <c r="Q1506" t="s">
        <v>8337</v>
      </c>
      <c r="R1506" t="s">
        <v>8338</v>
      </c>
      <c r="S1506" s="13">
        <f t="shared" si="108"/>
        <v>41772.657685185186</v>
      </c>
      <c r="T1506">
        <f t="shared" si="109"/>
        <v>2014</v>
      </c>
      <c r="U1506" t="str">
        <f t="shared" si="110"/>
        <v>photography</v>
      </c>
    </row>
    <row r="1507" spans="1:21" ht="57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 s="10">
        <f t="shared" si="107"/>
        <v>48.04</v>
      </c>
      <c r="Q1507" t="s">
        <v>8337</v>
      </c>
      <c r="R1507" t="s">
        <v>8338</v>
      </c>
      <c r="S1507" s="13">
        <f t="shared" si="108"/>
        <v>42414.44332175926</v>
      </c>
      <c r="T1507">
        <f t="shared" si="109"/>
        <v>2016</v>
      </c>
      <c r="U1507" t="str">
        <f t="shared" si="110"/>
        <v>photography</v>
      </c>
    </row>
    <row r="1508" spans="1:21" ht="42.75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 s="10">
        <f t="shared" si="107"/>
        <v>38.86</v>
      </c>
      <c r="Q1508" t="s">
        <v>8337</v>
      </c>
      <c r="R1508" t="s">
        <v>8338</v>
      </c>
      <c r="S1508" s="13">
        <f t="shared" si="108"/>
        <v>41814.785925925928</v>
      </c>
      <c r="T1508">
        <f t="shared" si="109"/>
        <v>2014</v>
      </c>
      <c r="U1508" t="str">
        <f t="shared" si="110"/>
        <v>photography</v>
      </c>
    </row>
    <row r="1509" spans="1:21" ht="42.75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 s="10">
        <f t="shared" si="107"/>
        <v>78.180000000000007</v>
      </c>
      <c r="Q1509" t="s">
        <v>8337</v>
      </c>
      <c r="R1509" t="s">
        <v>8338</v>
      </c>
      <c r="S1509" s="13">
        <f t="shared" si="108"/>
        <v>40254.450335648151</v>
      </c>
      <c r="T1509">
        <f t="shared" si="109"/>
        <v>2010</v>
      </c>
      <c r="U1509" t="str">
        <f t="shared" si="110"/>
        <v>photography</v>
      </c>
    </row>
    <row r="1510" spans="1:21" ht="42.75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 s="10">
        <f t="shared" si="107"/>
        <v>97.11</v>
      </c>
      <c r="Q1510" t="s">
        <v>8337</v>
      </c>
      <c r="R1510" t="s">
        <v>8338</v>
      </c>
      <c r="S1510" s="13">
        <f t="shared" si="108"/>
        <v>41786.614363425928</v>
      </c>
      <c r="T1510">
        <f t="shared" si="109"/>
        <v>2014</v>
      </c>
      <c r="U1510" t="str">
        <f t="shared" si="110"/>
        <v>photography</v>
      </c>
    </row>
    <row r="1511" spans="1:21" ht="42.75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 s="10">
        <f t="shared" si="107"/>
        <v>110.39</v>
      </c>
      <c r="Q1511" t="s">
        <v>8337</v>
      </c>
      <c r="R1511" t="s">
        <v>8338</v>
      </c>
      <c r="S1511" s="13">
        <f t="shared" si="108"/>
        <v>42751.533391203702</v>
      </c>
      <c r="T1511">
        <f t="shared" si="109"/>
        <v>2017</v>
      </c>
      <c r="U1511" t="str">
        <f t="shared" si="110"/>
        <v>photography</v>
      </c>
    </row>
    <row r="1512" spans="1:21" ht="42.75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 s="10">
        <f t="shared" si="107"/>
        <v>39.92</v>
      </c>
      <c r="Q1512" t="s">
        <v>8337</v>
      </c>
      <c r="R1512" t="s">
        <v>8338</v>
      </c>
      <c r="S1512" s="13">
        <f t="shared" si="108"/>
        <v>41809.385162037033</v>
      </c>
      <c r="T1512">
        <f t="shared" si="109"/>
        <v>2014</v>
      </c>
      <c r="U1512" t="str">
        <f t="shared" si="110"/>
        <v>photography</v>
      </c>
    </row>
    <row r="1513" spans="1:21" ht="42.75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 s="10">
        <f t="shared" si="107"/>
        <v>75.98</v>
      </c>
      <c r="Q1513" t="s">
        <v>8337</v>
      </c>
      <c r="R1513" t="s">
        <v>8338</v>
      </c>
      <c r="S1513" s="13">
        <f t="shared" si="108"/>
        <v>42296.583379629628</v>
      </c>
      <c r="T1513">
        <f t="shared" si="109"/>
        <v>2015</v>
      </c>
      <c r="U1513" t="str">
        <f t="shared" si="110"/>
        <v>photography</v>
      </c>
    </row>
    <row r="1514" spans="1:21" ht="42.75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 s="10">
        <f t="shared" si="107"/>
        <v>58.38</v>
      </c>
      <c r="Q1514" t="s">
        <v>8337</v>
      </c>
      <c r="R1514" t="s">
        <v>8338</v>
      </c>
      <c r="S1514" s="13">
        <f t="shared" si="108"/>
        <v>42741.684479166666</v>
      </c>
      <c r="T1514">
        <f t="shared" si="109"/>
        <v>2017</v>
      </c>
      <c r="U1514" t="str">
        <f t="shared" si="110"/>
        <v>photography</v>
      </c>
    </row>
    <row r="1515" spans="1:21" ht="42.75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 s="10">
        <f t="shared" si="107"/>
        <v>55.82</v>
      </c>
      <c r="Q1515" t="s">
        <v>8337</v>
      </c>
      <c r="R1515" t="s">
        <v>8338</v>
      </c>
      <c r="S1515" s="13">
        <f t="shared" si="108"/>
        <v>41806.637337962966</v>
      </c>
      <c r="T1515">
        <f t="shared" si="109"/>
        <v>2014</v>
      </c>
      <c r="U1515" t="str">
        <f t="shared" si="110"/>
        <v>photography</v>
      </c>
    </row>
    <row r="1516" spans="1:21" ht="42.75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 s="10">
        <f t="shared" si="107"/>
        <v>151.24</v>
      </c>
      <c r="Q1516" t="s">
        <v>8337</v>
      </c>
      <c r="R1516" t="s">
        <v>8338</v>
      </c>
      <c r="S1516" s="13">
        <f t="shared" si="108"/>
        <v>42234.597685185188</v>
      </c>
      <c r="T1516">
        <f t="shared" si="109"/>
        <v>2015</v>
      </c>
      <c r="U1516" t="str">
        <f t="shared" si="110"/>
        <v>photography</v>
      </c>
    </row>
    <row r="1517" spans="1:21" ht="42.75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 s="10">
        <f t="shared" si="107"/>
        <v>849.67</v>
      </c>
      <c r="Q1517" t="s">
        <v>8337</v>
      </c>
      <c r="R1517" t="s">
        <v>8338</v>
      </c>
      <c r="S1517" s="13">
        <f t="shared" si="108"/>
        <v>42415.253437499996</v>
      </c>
      <c r="T1517">
        <f t="shared" si="109"/>
        <v>2016</v>
      </c>
      <c r="U1517" t="str">
        <f t="shared" si="110"/>
        <v>photography</v>
      </c>
    </row>
    <row r="1518" spans="1:21" ht="42.75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 s="10">
        <f t="shared" si="107"/>
        <v>159.24</v>
      </c>
      <c r="Q1518" t="s">
        <v>8337</v>
      </c>
      <c r="R1518" t="s">
        <v>8338</v>
      </c>
      <c r="S1518" s="13">
        <f t="shared" si="108"/>
        <v>42619.466342592597</v>
      </c>
      <c r="T1518">
        <f t="shared" si="109"/>
        <v>2016</v>
      </c>
      <c r="U1518" t="str">
        <f t="shared" si="110"/>
        <v>photography</v>
      </c>
    </row>
    <row r="1519" spans="1:21" ht="42.75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 s="10">
        <f t="shared" si="107"/>
        <v>39.51</v>
      </c>
      <c r="Q1519" t="s">
        <v>8337</v>
      </c>
      <c r="R1519" t="s">
        <v>8338</v>
      </c>
      <c r="S1519" s="13">
        <f t="shared" si="108"/>
        <v>41948.56658564815</v>
      </c>
      <c r="T1519">
        <f t="shared" si="109"/>
        <v>2014</v>
      </c>
      <c r="U1519" t="str">
        <f t="shared" si="110"/>
        <v>photography</v>
      </c>
    </row>
    <row r="1520" spans="1:21" ht="28.5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 s="10">
        <f t="shared" si="107"/>
        <v>130.53</v>
      </c>
      <c r="Q1520" t="s">
        <v>8337</v>
      </c>
      <c r="R1520" t="s">
        <v>8338</v>
      </c>
      <c r="S1520" s="13">
        <f t="shared" si="108"/>
        <v>41760.8200462963</v>
      </c>
      <c r="T1520">
        <f t="shared" si="109"/>
        <v>2014</v>
      </c>
      <c r="U1520" t="str">
        <f t="shared" si="110"/>
        <v>photography</v>
      </c>
    </row>
    <row r="1521" spans="1:21" ht="42.75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 s="10">
        <f t="shared" si="107"/>
        <v>64.16</v>
      </c>
      <c r="Q1521" t="s">
        <v>8337</v>
      </c>
      <c r="R1521" t="s">
        <v>8338</v>
      </c>
      <c r="S1521" s="13">
        <f t="shared" si="108"/>
        <v>41782.741701388892</v>
      </c>
      <c r="T1521">
        <f t="shared" si="109"/>
        <v>2014</v>
      </c>
      <c r="U1521" t="str">
        <f t="shared" si="110"/>
        <v>photography</v>
      </c>
    </row>
    <row r="1522" spans="1:21" ht="28.5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 s="10">
        <f t="shared" si="107"/>
        <v>111.53</v>
      </c>
      <c r="Q1522" t="s">
        <v>8337</v>
      </c>
      <c r="R1522" t="s">
        <v>8338</v>
      </c>
      <c r="S1522" s="13">
        <f t="shared" si="108"/>
        <v>41955.857789351852</v>
      </c>
      <c r="T1522">
        <f t="shared" si="109"/>
        <v>2014</v>
      </c>
      <c r="U1522" t="str">
        <f t="shared" si="110"/>
        <v>photography</v>
      </c>
    </row>
    <row r="1523" spans="1:21" ht="42.75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 s="10">
        <f t="shared" si="107"/>
        <v>170.45</v>
      </c>
      <c r="Q1523" t="s">
        <v>8337</v>
      </c>
      <c r="R1523" t="s">
        <v>8338</v>
      </c>
      <c r="S1523" s="13">
        <f t="shared" si="108"/>
        <v>42493.167719907404</v>
      </c>
      <c r="T1523">
        <f t="shared" si="109"/>
        <v>2016</v>
      </c>
      <c r="U1523" t="str">
        <f t="shared" si="110"/>
        <v>photography</v>
      </c>
    </row>
    <row r="1524" spans="1:21" ht="42.75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 s="10">
        <f t="shared" si="107"/>
        <v>133.74</v>
      </c>
      <c r="Q1524" t="s">
        <v>8337</v>
      </c>
      <c r="R1524" t="s">
        <v>8338</v>
      </c>
      <c r="S1524" s="13">
        <f t="shared" si="108"/>
        <v>41899.830312500002</v>
      </c>
      <c r="T1524">
        <f t="shared" si="109"/>
        <v>2014</v>
      </c>
      <c r="U1524" t="str">
        <f t="shared" si="110"/>
        <v>photography</v>
      </c>
    </row>
    <row r="1525" spans="1:21" ht="42.75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 s="10">
        <f t="shared" si="107"/>
        <v>95.83</v>
      </c>
      <c r="Q1525" t="s">
        <v>8337</v>
      </c>
      <c r="R1525" t="s">
        <v>8338</v>
      </c>
      <c r="S1525" s="13">
        <f t="shared" si="108"/>
        <v>41964.751342592594</v>
      </c>
      <c r="T1525">
        <f t="shared" si="109"/>
        <v>2014</v>
      </c>
      <c r="U1525" t="str">
        <f t="shared" si="110"/>
        <v>photography</v>
      </c>
    </row>
    <row r="1526" spans="1:21" ht="42.75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 s="10">
        <f t="shared" si="107"/>
        <v>221.79</v>
      </c>
      <c r="Q1526" t="s">
        <v>8337</v>
      </c>
      <c r="R1526" t="s">
        <v>8338</v>
      </c>
      <c r="S1526" s="13">
        <f t="shared" si="108"/>
        <v>42756.501041666663</v>
      </c>
      <c r="T1526">
        <f t="shared" si="109"/>
        <v>2017</v>
      </c>
      <c r="U1526" t="str">
        <f t="shared" si="110"/>
        <v>photography</v>
      </c>
    </row>
    <row r="1527" spans="1:21" ht="42.75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 s="10">
        <f t="shared" si="107"/>
        <v>32.32</v>
      </c>
      <c r="Q1527" t="s">
        <v>8337</v>
      </c>
      <c r="R1527" t="s">
        <v>8338</v>
      </c>
      <c r="S1527" s="13">
        <f t="shared" si="108"/>
        <v>42570.702986111108</v>
      </c>
      <c r="T1527">
        <f t="shared" si="109"/>
        <v>2016</v>
      </c>
      <c r="U1527" t="str">
        <f t="shared" si="110"/>
        <v>photography</v>
      </c>
    </row>
    <row r="1528" spans="1:21" ht="42.75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 s="10">
        <f t="shared" si="107"/>
        <v>98.84</v>
      </c>
      <c r="Q1528" t="s">
        <v>8337</v>
      </c>
      <c r="R1528" t="s">
        <v>8338</v>
      </c>
      <c r="S1528" s="13">
        <f t="shared" si="108"/>
        <v>42339.276006944448</v>
      </c>
      <c r="T1528">
        <f t="shared" si="109"/>
        <v>2015</v>
      </c>
      <c r="U1528" t="str">
        <f t="shared" si="110"/>
        <v>photography</v>
      </c>
    </row>
    <row r="1529" spans="1:21" ht="28.5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 s="10">
        <f t="shared" si="107"/>
        <v>55.22</v>
      </c>
      <c r="Q1529" t="s">
        <v>8337</v>
      </c>
      <c r="R1529" t="s">
        <v>8338</v>
      </c>
      <c r="S1529" s="13">
        <f t="shared" si="108"/>
        <v>42780.600532407407</v>
      </c>
      <c r="T1529">
        <f t="shared" si="109"/>
        <v>2017</v>
      </c>
      <c r="U1529" t="str">
        <f t="shared" si="110"/>
        <v>photography</v>
      </c>
    </row>
    <row r="1530" spans="1:21" ht="28.5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 s="10">
        <f t="shared" si="107"/>
        <v>52.79</v>
      </c>
      <c r="Q1530" t="s">
        <v>8337</v>
      </c>
      <c r="R1530" t="s">
        <v>8338</v>
      </c>
      <c r="S1530" s="13">
        <f t="shared" si="108"/>
        <v>42736.732893518521</v>
      </c>
      <c r="T1530">
        <f t="shared" si="109"/>
        <v>2017</v>
      </c>
      <c r="U1530" t="str">
        <f t="shared" si="110"/>
        <v>photography</v>
      </c>
    </row>
    <row r="1531" spans="1:21" ht="28.5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 s="10">
        <f t="shared" si="107"/>
        <v>135.66999999999999</v>
      </c>
      <c r="Q1531" t="s">
        <v>8337</v>
      </c>
      <c r="R1531" t="s">
        <v>8338</v>
      </c>
      <c r="S1531" s="13">
        <f t="shared" si="108"/>
        <v>42052.628703703704</v>
      </c>
      <c r="T1531">
        <f t="shared" si="109"/>
        <v>2015</v>
      </c>
      <c r="U1531" t="str">
        <f t="shared" si="110"/>
        <v>photography</v>
      </c>
    </row>
    <row r="1532" spans="1:21" ht="42.75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 s="10">
        <f t="shared" si="107"/>
        <v>53.99</v>
      </c>
      <c r="Q1532" t="s">
        <v>8337</v>
      </c>
      <c r="R1532" t="s">
        <v>8338</v>
      </c>
      <c r="S1532" s="13">
        <f t="shared" si="108"/>
        <v>42275.767303240747</v>
      </c>
      <c r="T1532">
        <f t="shared" si="109"/>
        <v>2015</v>
      </c>
      <c r="U1532" t="str">
        <f t="shared" si="110"/>
        <v>photography</v>
      </c>
    </row>
    <row r="1533" spans="1:21" ht="42.75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 s="10">
        <f t="shared" si="107"/>
        <v>56.64</v>
      </c>
      <c r="Q1533" t="s">
        <v>8337</v>
      </c>
      <c r="R1533" t="s">
        <v>8338</v>
      </c>
      <c r="S1533" s="13">
        <f t="shared" si="108"/>
        <v>41941.802384259259</v>
      </c>
      <c r="T1533">
        <f t="shared" si="109"/>
        <v>2014</v>
      </c>
      <c r="U1533" t="str">
        <f t="shared" si="110"/>
        <v>photography</v>
      </c>
    </row>
    <row r="1534" spans="1:21" ht="42.75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 s="10">
        <f t="shared" si="107"/>
        <v>82.32</v>
      </c>
      <c r="Q1534" t="s">
        <v>8337</v>
      </c>
      <c r="R1534" t="s">
        <v>8338</v>
      </c>
      <c r="S1534" s="13">
        <f t="shared" si="108"/>
        <v>42391.475289351853</v>
      </c>
      <c r="T1534">
        <f t="shared" si="109"/>
        <v>2016</v>
      </c>
      <c r="U1534" t="str">
        <f t="shared" si="110"/>
        <v>photography</v>
      </c>
    </row>
    <row r="1535" spans="1:21" ht="28.5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 s="10">
        <f t="shared" si="107"/>
        <v>88.26</v>
      </c>
      <c r="Q1535" t="s">
        <v>8337</v>
      </c>
      <c r="R1535" t="s">
        <v>8338</v>
      </c>
      <c r="S1535" s="13">
        <f t="shared" si="108"/>
        <v>42443.00204861111</v>
      </c>
      <c r="T1535">
        <f t="shared" si="109"/>
        <v>2016</v>
      </c>
      <c r="U1535" t="str">
        <f t="shared" si="110"/>
        <v>photography</v>
      </c>
    </row>
    <row r="1536" spans="1:21" ht="42.75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 s="10">
        <f t="shared" si="107"/>
        <v>84.91</v>
      </c>
      <c r="Q1536" t="s">
        <v>8337</v>
      </c>
      <c r="R1536" t="s">
        <v>8338</v>
      </c>
      <c r="S1536" s="13">
        <f t="shared" si="108"/>
        <v>42221.67432870371</v>
      </c>
      <c r="T1536">
        <f t="shared" si="109"/>
        <v>2015</v>
      </c>
      <c r="U1536" t="str">
        <f t="shared" si="110"/>
        <v>photography</v>
      </c>
    </row>
    <row r="1537" spans="1:21" ht="42.75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 s="10">
        <f t="shared" si="107"/>
        <v>48.15</v>
      </c>
      <c r="Q1537" t="s">
        <v>8337</v>
      </c>
      <c r="R1537" t="s">
        <v>8338</v>
      </c>
      <c r="S1537" s="13">
        <f t="shared" si="108"/>
        <v>42484.829062500001</v>
      </c>
      <c r="T1537">
        <f t="shared" si="109"/>
        <v>2016</v>
      </c>
      <c r="U1537" t="str">
        <f t="shared" si="110"/>
        <v>photography</v>
      </c>
    </row>
    <row r="1538" spans="1:21" ht="42.75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 s="10">
        <f t="shared" si="107"/>
        <v>66.02</v>
      </c>
      <c r="Q1538" t="s">
        <v>8337</v>
      </c>
      <c r="R1538" t="s">
        <v>8338</v>
      </c>
      <c r="S1538" s="13">
        <f t="shared" si="108"/>
        <v>42213.802199074074</v>
      </c>
      <c r="T1538">
        <f t="shared" si="109"/>
        <v>2015</v>
      </c>
      <c r="U1538" t="str">
        <f t="shared" si="110"/>
        <v>photography</v>
      </c>
    </row>
    <row r="1539" spans="1:21" ht="42.75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 s="10">
        <f t="shared" ref="P1539:P1602" si="111">ROUND(E1539/L1539,2)</f>
        <v>96.38</v>
      </c>
      <c r="Q1539" t="s">
        <v>8337</v>
      </c>
      <c r="R1539" t="s">
        <v>8338</v>
      </c>
      <c r="S1539" s="13">
        <f t="shared" ref="S1539:S1602" si="112">(((J1539/60)/60)/24)+DATE(1970,1,1)</f>
        <v>42552.315127314811</v>
      </c>
      <c r="T1539">
        <f t="shared" ref="T1539:T1602" si="113">YEAR(S1539)</f>
        <v>2016</v>
      </c>
      <c r="U1539" t="str">
        <f t="shared" ref="U1539:U1602" si="114">LEFT(N1539,SEARCH("/",N1539)-1)</f>
        <v>photography</v>
      </c>
    </row>
    <row r="1540" spans="1:21" ht="42.75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 s="10">
        <f t="shared" si="111"/>
        <v>156.16999999999999</v>
      </c>
      <c r="Q1540" t="s">
        <v>8337</v>
      </c>
      <c r="R1540" t="s">
        <v>8338</v>
      </c>
      <c r="S1540" s="13">
        <f t="shared" si="112"/>
        <v>41981.782060185185</v>
      </c>
      <c r="T1540">
        <f t="shared" si="113"/>
        <v>2014</v>
      </c>
      <c r="U1540" t="str">
        <f t="shared" si="114"/>
        <v>photography</v>
      </c>
    </row>
    <row r="1541" spans="1:21" ht="42.75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 s="10">
        <f t="shared" si="111"/>
        <v>95.76</v>
      </c>
      <c r="Q1541" t="s">
        <v>8337</v>
      </c>
      <c r="R1541" t="s">
        <v>8338</v>
      </c>
      <c r="S1541" s="13">
        <f t="shared" si="112"/>
        <v>42705.919201388882</v>
      </c>
      <c r="T1541">
        <f t="shared" si="113"/>
        <v>2016</v>
      </c>
      <c r="U1541" t="str">
        <f t="shared" si="114"/>
        <v>photography</v>
      </c>
    </row>
    <row r="1542" spans="1:21" ht="42.75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 s="10">
        <f t="shared" si="111"/>
        <v>180.41</v>
      </c>
      <c r="Q1542" t="s">
        <v>8337</v>
      </c>
      <c r="R1542" t="s">
        <v>8338</v>
      </c>
      <c r="S1542" s="13">
        <f t="shared" si="112"/>
        <v>41939.00712962963</v>
      </c>
      <c r="T1542">
        <f t="shared" si="113"/>
        <v>2014</v>
      </c>
      <c r="U1542" t="str">
        <f t="shared" si="114"/>
        <v>photography</v>
      </c>
    </row>
    <row r="1543" spans="1:21" ht="42.75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 s="10">
        <f t="shared" si="111"/>
        <v>3</v>
      </c>
      <c r="Q1543" t="s">
        <v>8337</v>
      </c>
      <c r="R1543" t="s">
        <v>8342</v>
      </c>
      <c r="S1543" s="13">
        <f t="shared" si="112"/>
        <v>41974.712245370371</v>
      </c>
      <c r="T1543">
        <f t="shared" si="113"/>
        <v>2014</v>
      </c>
      <c r="U1543" t="str">
        <f t="shared" si="114"/>
        <v>photography</v>
      </c>
    </row>
    <row r="1544" spans="1:21" ht="42.75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 s="10">
        <f t="shared" si="111"/>
        <v>20</v>
      </c>
      <c r="Q1544" t="s">
        <v>8337</v>
      </c>
      <c r="R1544" t="s">
        <v>8342</v>
      </c>
      <c r="S1544" s="13">
        <f t="shared" si="112"/>
        <v>42170.996527777781</v>
      </c>
      <c r="T1544">
        <f t="shared" si="113"/>
        <v>2015</v>
      </c>
      <c r="U1544" t="str">
        <f t="shared" si="114"/>
        <v>photography</v>
      </c>
    </row>
    <row r="1545" spans="1:21" ht="42.75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 s="10">
        <f t="shared" si="111"/>
        <v>10</v>
      </c>
      <c r="Q1545" t="s">
        <v>8337</v>
      </c>
      <c r="R1545" t="s">
        <v>8342</v>
      </c>
      <c r="S1545" s="13">
        <f t="shared" si="112"/>
        <v>41935.509652777779</v>
      </c>
      <c r="T1545">
        <f t="shared" si="113"/>
        <v>2014</v>
      </c>
      <c r="U1545" t="str">
        <f t="shared" si="114"/>
        <v>photography</v>
      </c>
    </row>
    <row r="1546" spans="1:21" ht="42.75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 s="10" t="e">
        <f t="shared" si="111"/>
        <v>#DIV/0!</v>
      </c>
      <c r="Q1546" t="s">
        <v>8337</v>
      </c>
      <c r="R1546" t="s">
        <v>8342</v>
      </c>
      <c r="S1546" s="13">
        <f t="shared" si="112"/>
        <v>42053.051203703704</v>
      </c>
      <c r="T1546">
        <f t="shared" si="113"/>
        <v>2015</v>
      </c>
      <c r="U1546" t="str">
        <f t="shared" si="114"/>
        <v>photography</v>
      </c>
    </row>
    <row r="1547" spans="1:21" ht="42.75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 s="10">
        <f t="shared" si="111"/>
        <v>1</v>
      </c>
      <c r="Q1547" t="s">
        <v>8337</v>
      </c>
      <c r="R1547" t="s">
        <v>8342</v>
      </c>
      <c r="S1547" s="13">
        <f t="shared" si="112"/>
        <v>42031.884652777779</v>
      </c>
      <c r="T1547">
        <f t="shared" si="113"/>
        <v>2015</v>
      </c>
      <c r="U1547" t="str">
        <f t="shared" si="114"/>
        <v>photography</v>
      </c>
    </row>
    <row r="1548" spans="1:21" ht="42.75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 s="10">
        <f t="shared" si="111"/>
        <v>26.27</v>
      </c>
      <c r="Q1548" t="s">
        <v>8337</v>
      </c>
      <c r="R1548" t="s">
        <v>8342</v>
      </c>
      <c r="S1548" s="13">
        <f t="shared" si="112"/>
        <v>41839.212951388887</v>
      </c>
      <c r="T1548">
        <f t="shared" si="113"/>
        <v>2014</v>
      </c>
      <c r="U1548" t="str">
        <f t="shared" si="114"/>
        <v>photography</v>
      </c>
    </row>
    <row r="1549" spans="1:21" ht="42.75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 s="10" t="e">
        <f t="shared" si="111"/>
        <v>#DIV/0!</v>
      </c>
      <c r="Q1549" t="s">
        <v>8337</v>
      </c>
      <c r="R1549" t="s">
        <v>8342</v>
      </c>
      <c r="S1549" s="13">
        <f t="shared" si="112"/>
        <v>42782.426875000005</v>
      </c>
      <c r="T1549">
        <f t="shared" si="113"/>
        <v>2017</v>
      </c>
      <c r="U1549" t="str">
        <f t="shared" si="114"/>
        <v>photography</v>
      </c>
    </row>
    <row r="1550" spans="1:21" ht="28.5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 s="10">
        <f t="shared" si="111"/>
        <v>60</v>
      </c>
      <c r="Q1550" t="s">
        <v>8337</v>
      </c>
      <c r="R1550" t="s">
        <v>8342</v>
      </c>
      <c r="S1550" s="13">
        <f t="shared" si="112"/>
        <v>42286.88217592593</v>
      </c>
      <c r="T1550">
        <f t="shared" si="113"/>
        <v>2015</v>
      </c>
      <c r="U1550" t="str">
        <f t="shared" si="114"/>
        <v>photography</v>
      </c>
    </row>
    <row r="1551" spans="1:21" ht="42.75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 s="10">
        <f t="shared" si="111"/>
        <v>28.33</v>
      </c>
      <c r="Q1551" t="s">
        <v>8337</v>
      </c>
      <c r="R1551" t="s">
        <v>8342</v>
      </c>
      <c r="S1551" s="13">
        <f t="shared" si="112"/>
        <v>42281.136099537034</v>
      </c>
      <c r="T1551">
        <f t="shared" si="113"/>
        <v>2015</v>
      </c>
      <c r="U1551" t="str">
        <f t="shared" si="114"/>
        <v>photography</v>
      </c>
    </row>
    <row r="1552" spans="1:21" ht="42.75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 s="10">
        <f t="shared" si="111"/>
        <v>14.43</v>
      </c>
      <c r="Q1552" t="s">
        <v>8337</v>
      </c>
      <c r="R1552" t="s">
        <v>8342</v>
      </c>
      <c r="S1552" s="13">
        <f t="shared" si="112"/>
        <v>42472.449467592596</v>
      </c>
      <c r="T1552">
        <f t="shared" si="113"/>
        <v>2016</v>
      </c>
      <c r="U1552" t="str">
        <f t="shared" si="114"/>
        <v>photography</v>
      </c>
    </row>
    <row r="1553" spans="1:21" ht="42.75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 s="10" t="e">
        <f t="shared" si="111"/>
        <v>#DIV/0!</v>
      </c>
      <c r="Q1553" t="s">
        <v>8337</v>
      </c>
      <c r="R1553" t="s">
        <v>8342</v>
      </c>
      <c r="S1553" s="13">
        <f t="shared" si="112"/>
        <v>42121.824525462958</v>
      </c>
      <c r="T1553">
        <f t="shared" si="113"/>
        <v>2015</v>
      </c>
      <c r="U1553" t="str">
        <f t="shared" si="114"/>
        <v>photography</v>
      </c>
    </row>
    <row r="1554" spans="1:21" ht="42.75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 s="10">
        <f t="shared" si="111"/>
        <v>132.19</v>
      </c>
      <c r="Q1554" t="s">
        <v>8337</v>
      </c>
      <c r="R1554" t="s">
        <v>8342</v>
      </c>
      <c r="S1554" s="13">
        <f t="shared" si="112"/>
        <v>41892.688750000001</v>
      </c>
      <c r="T1554">
        <f t="shared" si="113"/>
        <v>2014</v>
      </c>
      <c r="U1554" t="str">
        <f t="shared" si="114"/>
        <v>photography</v>
      </c>
    </row>
    <row r="1555" spans="1:21" ht="42.75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 s="10" t="e">
        <f t="shared" si="111"/>
        <v>#DIV/0!</v>
      </c>
      <c r="Q1555" t="s">
        <v>8337</v>
      </c>
      <c r="R1555" t="s">
        <v>8342</v>
      </c>
      <c r="S1555" s="13">
        <f t="shared" si="112"/>
        <v>42219.282951388886</v>
      </c>
      <c r="T1555">
        <f t="shared" si="113"/>
        <v>2015</v>
      </c>
      <c r="U1555" t="str">
        <f t="shared" si="114"/>
        <v>photography</v>
      </c>
    </row>
    <row r="1556" spans="1:21" ht="57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 s="10" t="e">
        <f t="shared" si="111"/>
        <v>#DIV/0!</v>
      </c>
      <c r="Q1556" t="s">
        <v>8337</v>
      </c>
      <c r="R1556" t="s">
        <v>8342</v>
      </c>
      <c r="S1556" s="13">
        <f t="shared" si="112"/>
        <v>42188.252199074079</v>
      </c>
      <c r="T1556">
        <f t="shared" si="113"/>
        <v>2015</v>
      </c>
      <c r="U1556" t="str">
        <f t="shared" si="114"/>
        <v>photography</v>
      </c>
    </row>
    <row r="1557" spans="1:21" ht="42.75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 s="10" t="e">
        <f t="shared" si="111"/>
        <v>#DIV/0!</v>
      </c>
      <c r="Q1557" t="s">
        <v>8337</v>
      </c>
      <c r="R1557" t="s">
        <v>8342</v>
      </c>
      <c r="S1557" s="13">
        <f t="shared" si="112"/>
        <v>42241.613796296297</v>
      </c>
      <c r="T1557">
        <f t="shared" si="113"/>
        <v>2015</v>
      </c>
      <c r="U1557" t="str">
        <f t="shared" si="114"/>
        <v>photography</v>
      </c>
    </row>
    <row r="1558" spans="1:21" ht="42.75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 s="10">
        <f t="shared" si="111"/>
        <v>56.42</v>
      </c>
      <c r="Q1558" t="s">
        <v>8337</v>
      </c>
      <c r="R1558" t="s">
        <v>8342</v>
      </c>
      <c r="S1558" s="13">
        <f t="shared" si="112"/>
        <v>42525.153055555551</v>
      </c>
      <c r="T1558">
        <f t="shared" si="113"/>
        <v>2016</v>
      </c>
      <c r="U1558" t="str">
        <f t="shared" si="114"/>
        <v>photography</v>
      </c>
    </row>
    <row r="1559" spans="1:21" ht="42.75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 s="10">
        <f t="shared" si="111"/>
        <v>100</v>
      </c>
      <c r="Q1559" t="s">
        <v>8337</v>
      </c>
      <c r="R1559" t="s">
        <v>8342</v>
      </c>
      <c r="S1559" s="13">
        <f t="shared" si="112"/>
        <v>41871.65315972222</v>
      </c>
      <c r="T1559">
        <f t="shared" si="113"/>
        <v>2014</v>
      </c>
      <c r="U1559" t="str">
        <f t="shared" si="114"/>
        <v>photography</v>
      </c>
    </row>
    <row r="1560" spans="1:21" ht="28.5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 s="10">
        <f t="shared" si="111"/>
        <v>11.67</v>
      </c>
      <c r="Q1560" t="s">
        <v>8337</v>
      </c>
      <c r="R1560" t="s">
        <v>8342</v>
      </c>
      <c r="S1560" s="13">
        <f t="shared" si="112"/>
        <v>42185.397673611107</v>
      </c>
      <c r="T1560">
        <f t="shared" si="113"/>
        <v>2015</v>
      </c>
      <c r="U1560" t="str">
        <f t="shared" si="114"/>
        <v>photography</v>
      </c>
    </row>
    <row r="1561" spans="1:21" ht="28.5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 s="10">
        <f t="shared" si="111"/>
        <v>50</v>
      </c>
      <c r="Q1561" t="s">
        <v>8337</v>
      </c>
      <c r="R1561" t="s">
        <v>8342</v>
      </c>
      <c r="S1561" s="13">
        <f t="shared" si="112"/>
        <v>42108.05322916666</v>
      </c>
      <c r="T1561">
        <f t="shared" si="113"/>
        <v>2015</v>
      </c>
      <c r="U1561" t="str">
        <f t="shared" si="114"/>
        <v>photography</v>
      </c>
    </row>
    <row r="1562" spans="1:21" ht="42.75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 s="10">
        <f t="shared" si="111"/>
        <v>23.5</v>
      </c>
      <c r="Q1562" t="s">
        <v>8337</v>
      </c>
      <c r="R1562" t="s">
        <v>8342</v>
      </c>
      <c r="S1562" s="13">
        <f t="shared" si="112"/>
        <v>41936.020752314813</v>
      </c>
      <c r="T1562">
        <f t="shared" si="113"/>
        <v>2014</v>
      </c>
      <c r="U1562" t="str">
        <f t="shared" si="114"/>
        <v>photography</v>
      </c>
    </row>
    <row r="1563" spans="1:21" ht="42.75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 s="10">
        <f t="shared" si="111"/>
        <v>67</v>
      </c>
      <c r="Q1563" t="s">
        <v>8321</v>
      </c>
      <c r="R1563" t="s">
        <v>8343</v>
      </c>
      <c r="S1563" s="13">
        <f t="shared" si="112"/>
        <v>41555.041701388887</v>
      </c>
      <c r="T1563">
        <f t="shared" si="113"/>
        <v>2013</v>
      </c>
      <c r="U1563" t="str">
        <f t="shared" si="114"/>
        <v>publishing</v>
      </c>
    </row>
    <row r="1564" spans="1:21" ht="42.75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 s="10" t="e">
        <f t="shared" si="111"/>
        <v>#DIV/0!</v>
      </c>
      <c r="Q1564" t="s">
        <v>8321</v>
      </c>
      <c r="R1564" t="s">
        <v>8343</v>
      </c>
      <c r="S1564" s="13">
        <f t="shared" si="112"/>
        <v>40079.566157407404</v>
      </c>
      <c r="T1564">
        <f t="shared" si="113"/>
        <v>2009</v>
      </c>
      <c r="U1564" t="str">
        <f t="shared" si="114"/>
        <v>publishing</v>
      </c>
    </row>
    <row r="1565" spans="1:21" ht="42.75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 s="10">
        <f t="shared" si="111"/>
        <v>42.5</v>
      </c>
      <c r="Q1565" t="s">
        <v>8321</v>
      </c>
      <c r="R1565" t="s">
        <v>8343</v>
      </c>
      <c r="S1565" s="13">
        <f t="shared" si="112"/>
        <v>41652.742488425924</v>
      </c>
      <c r="T1565">
        <f t="shared" si="113"/>
        <v>2014</v>
      </c>
      <c r="U1565" t="str">
        <f t="shared" si="114"/>
        <v>publishing</v>
      </c>
    </row>
    <row r="1566" spans="1:21" ht="42.75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 s="10">
        <f t="shared" si="111"/>
        <v>10</v>
      </c>
      <c r="Q1566" t="s">
        <v>8321</v>
      </c>
      <c r="R1566" t="s">
        <v>8343</v>
      </c>
      <c r="S1566" s="13">
        <f t="shared" si="112"/>
        <v>42121.367002314815</v>
      </c>
      <c r="T1566">
        <f t="shared" si="113"/>
        <v>2015</v>
      </c>
      <c r="U1566" t="str">
        <f t="shared" si="114"/>
        <v>publishing</v>
      </c>
    </row>
    <row r="1567" spans="1:21" ht="42.75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 s="10">
        <f t="shared" si="111"/>
        <v>100</v>
      </c>
      <c r="Q1567" t="s">
        <v>8321</v>
      </c>
      <c r="R1567" t="s">
        <v>8343</v>
      </c>
      <c r="S1567" s="13">
        <f t="shared" si="112"/>
        <v>40672.729872685188</v>
      </c>
      <c r="T1567">
        <f t="shared" si="113"/>
        <v>2011</v>
      </c>
      <c r="U1567" t="str">
        <f t="shared" si="114"/>
        <v>publishing</v>
      </c>
    </row>
    <row r="1568" spans="1:21" ht="42.75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 s="10">
        <f t="shared" si="111"/>
        <v>108.05</v>
      </c>
      <c r="Q1568" t="s">
        <v>8321</v>
      </c>
      <c r="R1568" t="s">
        <v>8343</v>
      </c>
      <c r="S1568" s="13">
        <f t="shared" si="112"/>
        <v>42549.916712962964</v>
      </c>
      <c r="T1568">
        <f t="shared" si="113"/>
        <v>2016</v>
      </c>
      <c r="U1568" t="str">
        <f t="shared" si="114"/>
        <v>publishing</v>
      </c>
    </row>
    <row r="1569" spans="1:21" ht="42.75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 s="10">
        <f t="shared" si="111"/>
        <v>26.92</v>
      </c>
      <c r="Q1569" t="s">
        <v>8321</v>
      </c>
      <c r="R1569" t="s">
        <v>8343</v>
      </c>
      <c r="S1569" s="13">
        <f t="shared" si="112"/>
        <v>41671.936863425923</v>
      </c>
      <c r="T1569">
        <f t="shared" si="113"/>
        <v>2014</v>
      </c>
      <c r="U1569" t="str">
        <f t="shared" si="114"/>
        <v>publishing</v>
      </c>
    </row>
    <row r="1570" spans="1:21" ht="42.75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 s="10">
        <f t="shared" si="111"/>
        <v>155</v>
      </c>
      <c r="Q1570" t="s">
        <v>8321</v>
      </c>
      <c r="R1570" t="s">
        <v>8343</v>
      </c>
      <c r="S1570" s="13">
        <f t="shared" si="112"/>
        <v>41962.062326388885</v>
      </c>
      <c r="T1570">
        <f t="shared" si="113"/>
        <v>2014</v>
      </c>
      <c r="U1570" t="str">
        <f t="shared" si="114"/>
        <v>publishing</v>
      </c>
    </row>
    <row r="1571" spans="1:2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 s="10" t="e">
        <f t="shared" si="111"/>
        <v>#DIV/0!</v>
      </c>
      <c r="Q1571" t="s">
        <v>8321</v>
      </c>
      <c r="R1571" t="s">
        <v>8343</v>
      </c>
      <c r="S1571" s="13">
        <f t="shared" si="112"/>
        <v>41389.679560185185</v>
      </c>
      <c r="T1571">
        <f t="shared" si="113"/>
        <v>2013</v>
      </c>
      <c r="U1571" t="str">
        <f t="shared" si="114"/>
        <v>publishing</v>
      </c>
    </row>
    <row r="1572" spans="1:21" ht="28.5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 s="10">
        <f t="shared" si="111"/>
        <v>47.77</v>
      </c>
      <c r="Q1572" t="s">
        <v>8321</v>
      </c>
      <c r="R1572" t="s">
        <v>8343</v>
      </c>
      <c r="S1572" s="13">
        <f t="shared" si="112"/>
        <v>42438.813449074078</v>
      </c>
      <c r="T1572">
        <f t="shared" si="113"/>
        <v>2016</v>
      </c>
      <c r="U1572" t="str">
        <f t="shared" si="114"/>
        <v>publishing</v>
      </c>
    </row>
    <row r="1573" spans="1:21" ht="42.75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 s="10">
        <f t="shared" si="111"/>
        <v>20</v>
      </c>
      <c r="Q1573" t="s">
        <v>8321</v>
      </c>
      <c r="R1573" t="s">
        <v>8343</v>
      </c>
      <c r="S1573" s="13">
        <f t="shared" si="112"/>
        <v>42144.769479166673</v>
      </c>
      <c r="T1573">
        <f t="shared" si="113"/>
        <v>2015</v>
      </c>
      <c r="U1573" t="str">
        <f t="shared" si="114"/>
        <v>publishing</v>
      </c>
    </row>
    <row r="1574" spans="1:21" ht="42.75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 s="10">
        <f t="shared" si="111"/>
        <v>41.67</v>
      </c>
      <c r="Q1574" t="s">
        <v>8321</v>
      </c>
      <c r="R1574" t="s">
        <v>8343</v>
      </c>
      <c r="S1574" s="13">
        <f t="shared" si="112"/>
        <v>42404.033090277779</v>
      </c>
      <c r="T1574">
        <f t="shared" si="113"/>
        <v>2016</v>
      </c>
      <c r="U1574" t="str">
        <f t="shared" si="114"/>
        <v>publishing</v>
      </c>
    </row>
    <row r="1575" spans="1:21" ht="42.75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 s="10">
        <f t="shared" si="111"/>
        <v>74.33</v>
      </c>
      <c r="Q1575" t="s">
        <v>8321</v>
      </c>
      <c r="R1575" t="s">
        <v>8343</v>
      </c>
      <c r="S1575" s="13">
        <f t="shared" si="112"/>
        <v>42786.000023148154</v>
      </c>
      <c r="T1575">
        <f t="shared" si="113"/>
        <v>2017</v>
      </c>
      <c r="U1575" t="str">
        <f t="shared" si="114"/>
        <v>publishing</v>
      </c>
    </row>
    <row r="1576" spans="1:21" ht="42.75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 s="10">
        <f t="shared" si="111"/>
        <v>84.33</v>
      </c>
      <c r="Q1576" t="s">
        <v>8321</v>
      </c>
      <c r="R1576" t="s">
        <v>8343</v>
      </c>
      <c r="S1576" s="13">
        <f t="shared" si="112"/>
        <v>42017.927418981482</v>
      </c>
      <c r="T1576">
        <f t="shared" si="113"/>
        <v>2015</v>
      </c>
      <c r="U1576" t="str">
        <f t="shared" si="114"/>
        <v>publishing</v>
      </c>
    </row>
    <row r="1577" spans="1:21" ht="42.75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 s="10">
        <f t="shared" si="111"/>
        <v>65.459999999999994</v>
      </c>
      <c r="Q1577" t="s">
        <v>8321</v>
      </c>
      <c r="R1577" t="s">
        <v>8343</v>
      </c>
      <c r="S1577" s="13">
        <f t="shared" si="112"/>
        <v>41799.524259259262</v>
      </c>
      <c r="T1577">
        <f t="shared" si="113"/>
        <v>2014</v>
      </c>
      <c r="U1577" t="str">
        <f t="shared" si="114"/>
        <v>publishing</v>
      </c>
    </row>
    <row r="1578" spans="1:21" ht="28.5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 s="10">
        <f t="shared" si="111"/>
        <v>65</v>
      </c>
      <c r="Q1578" t="s">
        <v>8321</v>
      </c>
      <c r="R1578" t="s">
        <v>8343</v>
      </c>
      <c r="S1578" s="13">
        <f t="shared" si="112"/>
        <v>42140.879259259258</v>
      </c>
      <c r="T1578">
        <f t="shared" si="113"/>
        <v>2015</v>
      </c>
      <c r="U1578" t="str">
        <f t="shared" si="114"/>
        <v>publishing</v>
      </c>
    </row>
    <row r="1579" spans="1:21" ht="42.75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 s="10">
        <f t="shared" si="111"/>
        <v>27.5</v>
      </c>
      <c r="Q1579" t="s">
        <v>8321</v>
      </c>
      <c r="R1579" t="s">
        <v>8343</v>
      </c>
      <c r="S1579" s="13">
        <f t="shared" si="112"/>
        <v>41054.847777777781</v>
      </c>
      <c r="T1579">
        <f t="shared" si="113"/>
        <v>2012</v>
      </c>
      <c r="U1579" t="str">
        <f t="shared" si="114"/>
        <v>publishing</v>
      </c>
    </row>
    <row r="1580" spans="1:21" ht="42.75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 s="10">
        <f t="shared" si="111"/>
        <v>51.25</v>
      </c>
      <c r="Q1580" t="s">
        <v>8321</v>
      </c>
      <c r="R1580" t="s">
        <v>8343</v>
      </c>
      <c r="S1580" s="13">
        <f t="shared" si="112"/>
        <v>40399.065868055557</v>
      </c>
      <c r="T1580">
        <f t="shared" si="113"/>
        <v>2010</v>
      </c>
      <c r="U1580" t="str">
        <f t="shared" si="114"/>
        <v>publishing</v>
      </c>
    </row>
    <row r="1581" spans="1:21" ht="28.5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 s="10">
        <f t="shared" si="111"/>
        <v>14</v>
      </c>
      <c r="Q1581" t="s">
        <v>8321</v>
      </c>
      <c r="R1581" t="s">
        <v>8343</v>
      </c>
      <c r="S1581" s="13">
        <f t="shared" si="112"/>
        <v>41481.996423611112</v>
      </c>
      <c r="T1581">
        <f t="shared" si="113"/>
        <v>2013</v>
      </c>
      <c r="U1581" t="str">
        <f t="shared" si="114"/>
        <v>publishing</v>
      </c>
    </row>
    <row r="1582" spans="1:21" ht="42.75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 s="10" t="e">
        <f t="shared" si="111"/>
        <v>#DIV/0!</v>
      </c>
      <c r="Q1582" t="s">
        <v>8321</v>
      </c>
      <c r="R1582" t="s">
        <v>8343</v>
      </c>
      <c r="S1582" s="13">
        <f t="shared" si="112"/>
        <v>40990.050069444449</v>
      </c>
      <c r="T1582">
        <f t="shared" si="113"/>
        <v>2012</v>
      </c>
      <c r="U1582" t="str">
        <f t="shared" si="114"/>
        <v>publishing</v>
      </c>
    </row>
    <row r="1583" spans="1:21" ht="42.75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 s="10">
        <f t="shared" si="111"/>
        <v>5</v>
      </c>
      <c r="Q1583" t="s">
        <v>8337</v>
      </c>
      <c r="R1583" t="s">
        <v>8344</v>
      </c>
      <c r="S1583" s="13">
        <f t="shared" si="112"/>
        <v>42325.448958333334</v>
      </c>
      <c r="T1583">
        <f t="shared" si="113"/>
        <v>2015</v>
      </c>
      <c r="U1583" t="str">
        <f t="shared" si="114"/>
        <v>photography</v>
      </c>
    </row>
    <row r="1584" spans="1:21" ht="28.5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 s="10">
        <f t="shared" si="111"/>
        <v>31</v>
      </c>
      <c r="Q1584" t="s">
        <v>8337</v>
      </c>
      <c r="R1584" t="s">
        <v>8344</v>
      </c>
      <c r="S1584" s="13">
        <f t="shared" si="112"/>
        <v>42246.789965277778</v>
      </c>
      <c r="T1584">
        <f t="shared" si="113"/>
        <v>2015</v>
      </c>
      <c r="U1584" t="str">
        <f t="shared" si="114"/>
        <v>photography</v>
      </c>
    </row>
    <row r="1585" spans="1:21" ht="42.75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 s="10">
        <f t="shared" si="111"/>
        <v>15</v>
      </c>
      <c r="Q1585" t="s">
        <v>8337</v>
      </c>
      <c r="R1585" t="s">
        <v>8344</v>
      </c>
      <c r="S1585" s="13">
        <f t="shared" si="112"/>
        <v>41877.904988425929</v>
      </c>
      <c r="T1585">
        <f t="shared" si="113"/>
        <v>2014</v>
      </c>
      <c r="U1585" t="str">
        <f t="shared" si="114"/>
        <v>photography</v>
      </c>
    </row>
    <row r="1586" spans="1:21" ht="42.75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 s="10" t="e">
        <f t="shared" si="111"/>
        <v>#DIV/0!</v>
      </c>
      <c r="Q1586" t="s">
        <v>8337</v>
      </c>
      <c r="R1586" t="s">
        <v>8344</v>
      </c>
      <c r="S1586" s="13">
        <f t="shared" si="112"/>
        <v>41779.649317129632</v>
      </c>
      <c r="T1586">
        <f t="shared" si="113"/>
        <v>2014</v>
      </c>
      <c r="U1586" t="str">
        <f t="shared" si="114"/>
        <v>photography</v>
      </c>
    </row>
    <row r="1587" spans="1:21" ht="42.75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 s="10">
        <f t="shared" si="111"/>
        <v>131.66999999999999</v>
      </c>
      <c r="Q1587" t="s">
        <v>8337</v>
      </c>
      <c r="R1587" t="s">
        <v>8344</v>
      </c>
      <c r="S1587" s="13">
        <f t="shared" si="112"/>
        <v>42707.895462962959</v>
      </c>
      <c r="T1587">
        <f t="shared" si="113"/>
        <v>2016</v>
      </c>
      <c r="U1587" t="str">
        <f t="shared" si="114"/>
        <v>photography</v>
      </c>
    </row>
    <row r="1588" spans="1:21" ht="28.5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 s="10" t="e">
        <f t="shared" si="111"/>
        <v>#DIV/0!</v>
      </c>
      <c r="Q1588" t="s">
        <v>8337</v>
      </c>
      <c r="R1588" t="s">
        <v>8344</v>
      </c>
      <c r="S1588" s="13">
        <f t="shared" si="112"/>
        <v>42069.104421296302</v>
      </c>
      <c r="T1588">
        <f t="shared" si="113"/>
        <v>2015</v>
      </c>
      <c r="U1588" t="str">
        <f t="shared" si="114"/>
        <v>photography</v>
      </c>
    </row>
    <row r="1589" spans="1:21" ht="42.75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 s="10">
        <f t="shared" si="111"/>
        <v>1</v>
      </c>
      <c r="Q1589" t="s">
        <v>8337</v>
      </c>
      <c r="R1589" t="s">
        <v>8344</v>
      </c>
      <c r="S1589" s="13">
        <f t="shared" si="112"/>
        <v>41956.950983796298</v>
      </c>
      <c r="T1589">
        <f t="shared" si="113"/>
        <v>2014</v>
      </c>
      <c r="U1589" t="str">
        <f t="shared" si="114"/>
        <v>photography</v>
      </c>
    </row>
    <row r="1590" spans="1:21" ht="28.5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 s="10" t="e">
        <f t="shared" si="111"/>
        <v>#DIV/0!</v>
      </c>
      <c r="Q1590" t="s">
        <v>8337</v>
      </c>
      <c r="R1590" t="s">
        <v>8344</v>
      </c>
      <c r="S1590" s="13">
        <f t="shared" si="112"/>
        <v>42005.24998842593</v>
      </c>
      <c r="T1590">
        <f t="shared" si="113"/>
        <v>2015</v>
      </c>
      <c r="U1590" t="str">
        <f t="shared" si="114"/>
        <v>photography</v>
      </c>
    </row>
    <row r="1591" spans="1:21" ht="42.75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 s="10" t="e">
        <f t="shared" si="111"/>
        <v>#DIV/0!</v>
      </c>
      <c r="Q1591" t="s">
        <v>8337</v>
      </c>
      <c r="R1591" t="s">
        <v>8344</v>
      </c>
      <c r="S1591" s="13">
        <f t="shared" si="112"/>
        <v>42256.984791666662</v>
      </c>
      <c r="T1591">
        <f t="shared" si="113"/>
        <v>2015</v>
      </c>
      <c r="U1591" t="str">
        <f t="shared" si="114"/>
        <v>photography</v>
      </c>
    </row>
    <row r="1592" spans="1:2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 s="10">
        <f t="shared" si="111"/>
        <v>510</v>
      </c>
      <c r="Q1592" t="s">
        <v>8337</v>
      </c>
      <c r="R1592" t="s">
        <v>8344</v>
      </c>
      <c r="S1592" s="13">
        <f t="shared" si="112"/>
        <v>42240.857222222221</v>
      </c>
      <c r="T1592">
        <f t="shared" si="113"/>
        <v>2015</v>
      </c>
      <c r="U1592" t="str">
        <f t="shared" si="114"/>
        <v>photography</v>
      </c>
    </row>
    <row r="1593" spans="1:21" ht="42.75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 s="10">
        <f t="shared" si="111"/>
        <v>44.48</v>
      </c>
      <c r="Q1593" t="s">
        <v>8337</v>
      </c>
      <c r="R1593" t="s">
        <v>8344</v>
      </c>
      <c r="S1593" s="13">
        <f t="shared" si="112"/>
        <v>42433.726168981477</v>
      </c>
      <c r="T1593">
        <f t="shared" si="113"/>
        <v>2016</v>
      </c>
      <c r="U1593" t="str">
        <f t="shared" si="114"/>
        <v>photography</v>
      </c>
    </row>
    <row r="1594" spans="1:21" ht="28.5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 s="10" t="e">
        <f t="shared" si="111"/>
        <v>#DIV/0!</v>
      </c>
      <c r="Q1594" t="s">
        <v>8337</v>
      </c>
      <c r="R1594" t="s">
        <v>8344</v>
      </c>
      <c r="S1594" s="13">
        <f t="shared" si="112"/>
        <v>42046.072743055556</v>
      </c>
      <c r="T1594">
        <f t="shared" si="113"/>
        <v>2015</v>
      </c>
      <c r="U1594" t="str">
        <f t="shared" si="114"/>
        <v>photography</v>
      </c>
    </row>
    <row r="1595" spans="1:21" ht="28.5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 s="10">
        <f t="shared" si="111"/>
        <v>1</v>
      </c>
      <c r="Q1595" t="s">
        <v>8337</v>
      </c>
      <c r="R1595" t="s">
        <v>8344</v>
      </c>
      <c r="S1595" s="13">
        <f t="shared" si="112"/>
        <v>42033.845543981486</v>
      </c>
      <c r="T1595">
        <f t="shared" si="113"/>
        <v>2015</v>
      </c>
      <c r="U1595" t="str">
        <f t="shared" si="114"/>
        <v>photography</v>
      </c>
    </row>
    <row r="1596" spans="1:21" ht="28.5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 s="10">
        <f t="shared" si="111"/>
        <v>20.5</v>
      </c>
      <c r="Q1596" t="s">
        <v>8337</v>
      </c>
      <c r="R1596" t="s">
        <v>8344</v>
      </c>
      <c r="S1596" s="13">
        <f t="shared" si="112"/>
        <v>42445.712754629625</v>
      </c>
      <c r="T1596">
        <f t="shared" si="113"/>
        <v>2016</v>
      </c>
      <c r="U1596" t="str">
        <f t="shared" si="114"/>
        <v>photography</v>
      </c>
    </row>
    <row r="1597" spans="1:21" ht="42.75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 s="10">
        <f t="shared" si="111"/>
        <v>40</v>
      </c>
      <c r="Q1597" t="s">
        <v>8337</v>
      </c>
      <c r="R1597" t="s">
        <v>8344</v>
      </c>
      <c r="S1597" s="13">
        <f t="shared" si="112"/>
        <v>41780.050092592595</v>
      </c>
      <c r="T1597">
        <f t="shared" si="113"/>
        <v>2014</v>
      </c>
      <c r="U1597" t="str">
        <f t="shared" si="114"/>
        <v>photography</v>
      </c>
    </row>
    <row r="1598" spans="1:21" ht="28.5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 s="10">
        <f t="shared" si="111"/>
        <v>25</v>
      </c>
      <c r="Q1598" t="s">
        <v>8337</v>
      </c>
      <c r="R1598" t="s">
        <v>8344</v>
      </c>
      <c r="S1598" s="13">
        <f t="shared" si="112"/>
        <v>41941.430196759262</v>
      </c>
      <c r="T1598">
        <f t="shared" si="113"/>
        <v>2014</v>
      </c>
      <c r="U1598" t="str">
        <f t="shared" si="114"/>
        <v>photography</v>
      </c>
    </row>
    <row r="1599" spans="1:21" ht="42.75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 s="10" t="e">
        <f t="shared" si="111"/>
        <v>#DIV/0!</v>
      </c>
      <c r="Q1599" t="s">
        <v>8337</v>
      </c>
      <c r="R1599" t="s">
        <v>8344</v>
      </c>
      <c r="S1599" s="13">
        <f t="shared" si="112"/>
        <v>42603.354131944448</v>
      </c>
      <c r="T1599">
        <f t="shared" si="113"/>
        <v>2016</v>
      </c>
      <c r="U1599" t="str">
        <f t="shared" si="114"/>
        <v>photography</v>
      </c>
    </row>
    <row r="1600" spans="1:21" ht="42.75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 s="10">
        <f t="shared" si="111"/>
        <v>1</v>
      </c>
      <c r="Q1600" t="s">
        <v>8337</v>
      </c>
      <c r="R1600" t="s">
        <v>8344</v>
      </c>
      <c r="S1600" s="13">
        <f t="shared" si="112"/>
        <v>42151.667337962965</v>
      </c>
      <c r="T1600">
        <f t="shared" si="113"/>
        <v>2015</v>
      </c>
      <c r="U1600" t="str">
        <f t="shared" si="114"/>
        <v>photography</v>
      </c>
    </row>
    <row r="1601" spans="1:21" ht="42.75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 s="10" t="e">
        <f t="shared" si="111"/>
        <v>#DIV/0!</v>
      </c>
      <c r="Q1601" t="s">
        <v>8337</v>
      </c>
      <c r="R1601" t="s">
        <v>8344</v>
      </c>
      <c r="S1601" s="13">
        <f t="shared" si="112"/>
        <v>42438.53907407407</v>
      </c>
      <c r="T1601">
        <f t="shared" si="113"/>
        <v>2016</v>
      </c>
      <c r="U1601" t="str">
        <f t="shared" si="114"/>
        <v>photography</v>
      </c>
    </row>
    <row r="1602" spans="1:21" ht="42.75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 s="10">
        <f t="shared" si="111"/>
        <v>40.78</v>
      </c>
      <c r="Q1602" t="s">
        <v>8337</v>
      </c>
      <c r="R1602" t="s">
        <v>8344</v>
      </c>
      <c r="S1602" s="13">
        <f t="shared" si="112"/>
        <v>41791.057314814818</v>
      </c>
      <c r="T1602">
        <f t="shared" si="113"/>
        <v>2014</v>
      </c>
      <c r="U1602" t="str">
        <f t="shared" si="114"/>
        <v>photography</v>
      </c>
    </row>
    <row r="1603" spans="1:21" ht="42.75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 s="10">
        <f t="shared" ref="P1603:P1666" si="115">ROUND(E1603/L1603,2)</f>
        <v>48.33</v>
      </c>
      <c r="Q1603" t="s">
        <v>8324</v>
      </c>
      <c r="R1603" t="s">
        <v>8325</v>
      </c>
      <c r="S1603" s="13">
        <f t="shared" ref="S1603:S1666" si="116">(((J1603/60)/60)/24)+DATE(1970,1,1)</f>
        <v>40638.092974537038</v>
      </c>
      <c r="T1603">
        <f t="shared" ref="T1603:T1666" si="117">YEAR(S1603)</f>
        <v>2011</v>
      </c>
      <c r="U1603" t="str">
        <f t="shared" ref="U1603:U1666" si="118">LEFT(N1603,SEARCH("/",N1603)-1)</f>
        <v>music</v>
      </c>
    </row>
    <row r="1604" spans="1:21" ht="42.75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 s="10">
        <f t="shared" si="115"/>
        <v>46.95</v>
      </c>
      <c r="Q1604" t="s">
        <v>8324</v>
      </c>
      <c r="R1604" t="s">
        <v>8325</v>
      </c>
      <c r="S1604" s="13">
        <f t="shared" si="116"/>
        <v>40788.297650462962</v>
      </c>
      <c r="T1604">
        <f t="shared" si="117"/>
        <v>2011</v>
      </c>
      <c r="U1604" t="str">
        <f t="shared" si="118"/>
        <v>music</v>
      </c>
    </row>
    <row r="1605" spans="1:21" ht="28.5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 s="10">
        <f t="shared" si="115"/>
        <v>66.69</v>
      </c>
      <c r="Q1605" t="s">
        <v>8324</v>
      </c>
      <c r="R1605" t="s">
        <v>8325</v>
      </c>
      <c r="S1605" s="13">
        <f t="shared" si="116"/>
        <v>40876.169664351852</v>
      </c>
      <c r="T1605">
        <f t="shared" si="117"/>
        <v>2011</v>
      </c>
      <c r="U1605" t="str">
        <f t="shared" si="118"/>
        <v>music</v>
      </c>
    </row>
    <row r="1606" spans="1:21" ht="42.75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 s="10">
        <f t="shared" si="115"/>
        <v>48.84</v>
      </c>
      <c r="Q1606" t="s">
        <v>8324</v>
      </c>
      <c r="R1606" t="s">
        <v>8325</v>
      </c>
      <c r="S1606" s="13">
        <f t="shared" si="116"/>
        <v>40945.845312500001</v>
      </c>
      <c r="T1606">
        <f t="shared" si="117"/>
        <v>2012</v>
      </c>
      <c r="U1606" t="str">
        <f t="shared" si="118"/>
        <v>music</v>
      </c>
    </row>
    <row r="1607" spans="1:21" ht="42.75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 s="10">
        <f t="shared" si="115"/>
        <v>137.31</v>
      </c>
      <c r="Q1607" t="s">
        <v>8324</v>
      </c>
      <c r="R1607" t="s">
        <v>8325</v>
      </c>
      <c r="S1607" s="13">
        <f t="shared" si="116"/>
        <v>40747.012881944444</v>
      </c>
      <c r="T1607">
        <f t="shared" si="117"/>
        <v>2011</v>
      </c>
      <c r="U1607" t="str">
        <f t="shared" si="118"/>
        <v>music</v>
      </c>
    </row>
    <row r="1608" spans="1:21" ht="42.75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 s="10">
        <f t="shared" si="115"/>
        <v>87.83</v>
      </c>
      <c r="Q1608" t="s">
        <v>8324</v>
      </c>
      <c r="R1608" t="s">
        <v>8325</v>
      </c>
      <c r="S1608" s="13">
        <f t="shared" si="116"/>
        <v>40536.111550925925</v>
      </c>
      <c r="T1608">
        <f t="shared" si="117"/>
        <v>2010</v>
      </c>
      <c r="U1608" t="str">
        <f t="shared" si="118"/>
        <v>music</v>
      </c>
    </row>
    <row r="1609" spans="1:21" ht="42.75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 s="10">
        <f t="shared" si="115"/>
        <v>70.790000000000006</v>
      </c>
      <c r="Q1609" t="s">
        <v>8324</v>
      </c>
      <c r="R1609" t="s">
        <v>8325</v>
      </c>
      <c r="S1609" s="13">
        <f t="shared" si="116"/>
        <v>41053.80846064815</v>
      </c>
      <c r="T1609">
        <f t="shared" si="117"/>
        <v>2012</v>
      </c>
      <c r="U1609" t="str">
        <f t="shared" si="118"/>
        <v>music</v>
      </c>
    </row>
    <row r="1610" spans="1:21" ht="28.5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 s="10">
        <f t="shared" si="115"/>
        <v>52.83</v>
      </c>
      <c r="Q1610" t="s">
        <v>8324</v>
      </c>
      <c r="R1610" t="s">
        <v>8325</v>
      </c>
      <c r="S1610" s="13">
        <f t="shared" si="116"/>
        <v>41607.83085648148</v>
      </c>
      <c r="T1610">
        <f t="shared" si="117"/>
        <v>2013</v>
      </c>
      <c r="U1610" t="str">
        <f t="shared" si="118"/>
        <v>music</v>
      </c>
    </row>
    <row r="1611" spans="1:21" ht="42.75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 s="10">
        <f t="shared" si="115"/>
        <v>443.75</v>
      </c>
      <c r="Q1611" t="s">
        <v>8324</v>
      </c>
      <c r="R1611" t="s">
        <v>8325</v>
      </c>
      <c r="S1611" s="13">
        <f t="shared" si="116"/>
        <v>40796.001261574071</v>
      </c>
      <c r="T1611">
        <f t="shared" si="117"/>
        <v>2011</v>
      </c>
      <c r="U1611" t="str">
        <f t="shared" si="118"/>
        <v>music</v>
      </c>
    </row>
    <row r="1612" spans="1:21" ht="28.5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 s="10">
        <f t="shared" si="115"/>
        <v>48.54</v>
      </c>
      <c r="Q1612" t="s">
        <v>8324</v>
      </c>
      <c r="R1612" t="s">
        <v>8325</v>
      </c>
      <c r="S1612" s="13">
        <f t="shared" si="116"/>
        <v>41228.924884259257</v>
      </c>
      <c r="T1612">
        <f t="shared" si="117"/>
        <v>2012</v>
      </c>
      <c r="U1612" t="str">
        <f t="shared" si="118"/>
        <v>music</v>
      </c>
    </row>
    <row r="1613" spans="1:2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 s="10">
        <f t="shared" si="115"/>
        <v>37.07</v>
      </c>
      <c r="Q1613" t="s">
        <v>8324</v>
      </c>
      <c r="R1613" t="s">
        <v>8325</v>
      </c>
      <c r="S1613" s="13">
        <f t="shared" si="116"/>
        <v>41409.00037037037</v>
      </c>
      <c r="T1613">
        <f t="shared" si="117"/>
        <v>2013</v>
      </c>
      <c r="U1613" t="str">
        <f t="shared" si="118"/>
        <v>music</v>
      </c>
    </row>
    <row r="1614" spans="1:21" ht="28.5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 s="10">
        <f t="shared" si="115"/>
        <v>50</v>
      </c>
      <c r="Q1614" t="s">
        <v>8324</v>
      </c>
      <c r="R1614" t="s">
        <v>8325</v>
      </c>
      <c r="S1614" s="13">
        <f t="shared" si="116"/>
        <v>41246.874814814815</v>
      </c>
      <c r="T1614">
        <f t="shared" si="117"/>
        <v>2012</v>
      </c>
      <c r="U1614" t="str">
        <f t="shared" si="118"/>
        <v>music</v>
      </c>
    </row>
    <row r="1615" spans="1:21" ht="42.75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 s="10">
        <f t="shared" si="115"/>
        <v>39.04</v>
      </c>
      <c r="Q1615" t="s">
        <v>8324</v>
      </c>
      <c r="R1615" t="s">
        <v>8325</v>
      </c>
      <c r="S1615" s="13">
        <f t="shared" si="116"/>
        <v>41082.069467592592</v>
      </c>
      <c r="T1615">
        <f t="shared" si="117"/>
        <v>2012</v>
      </c>
      <c r="U1615" t="str">
        <f t="shared" si="118"/>
        <v>music</v>
      </c>
    </row>
    <row r="1616" spans="1:21" ht="42.75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 s="10">
        <f t="shared" si="115"/>
        <v>66.69</v>
      </c>
      <c r="Q1616" t="s">
        <v>8324</v>
      </c>
      <c r="R1616" t="s">
        <v>8325</v>
      </c>
      <c r="S1616" s="13">
        <f t="shared" si="116"/>
        <v>41794.981122685182</v>
      </c>
      <c r="T1616">
        <f t="shared" si="117"/>
        <v>2014</v>
      </c>
      <c r="U1616" t="str">
        <f t="shared" si="118"/>
        <v>music</v>
      </c>
    </row>
    <row r="1617" spans="1:21" ht="42.75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 s="10">
        <f t="shared" si="115"/>
        <v>67.13</v>
      </c>
      <c r="Q1617" t="s">
        <v>8324</v>
      </c>
      <c r="R1617" t="s">
        <v>8325</v>
      </c>
      <c r="S1617" s="13">
        <f t="shared" si="116"/>
        <v>40845.050879629627</v>
      </c>
      <c r="T1617">
        <f t="shared" si="117"/>
        <v>2011</v>
      </c>
      <c r="U1617" t="str">
        <f t="shared" si="118"/>
        <v>music</v>
      </c>
    </row>
    <row r="1618" spans="1:21" ht="42.75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 s="10">
        <f t="shared" si="115"/>
        <v>66.37</v>
      </c>
      <c r="Q1618" t="s">
        <v>8324</v>
      </c>
      <c r="R1618" t="s">
        <v>8325</v>
      </c>
      <c r="S1618" s="13">
        <f t="shared" si="116"/>
        <v>41194.715520833335</v>
      </c>
      <c r="T1618">
        <f t="shared" si="117"/>
        <v>2012</v>
      </c>
      <c r="U1618" t="str">
        <f t="shared" si="118"/>
        <v>music</v>
      </c>
    </row>
    <row r="1619" spans="1:21" ht="28.5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 s="10">
        <f t="shared" si="115"/>
        <v>64.62</v>
      </c>
      <c r="Q1619" t="s">
        <v>8324</v>
      </c>
      <c r="R1619" t="s">
        <v>8325</v>
      </c>
      <c r="S1619" s="13">
        <f t="shared" si="116"/>
        <v>41546.664212962962</v>
      </c>
      <c r="T1619">
        <f t="shared" si="117"/>
        <v>2013</v>
      </c>
      <c r="U1619" t="str">
        <f t="shared" si="118"/>
        <v>music</v>
      </c>
    </row>
    <row r="1620" spans="1:21" ht="28.5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 s="10">
        <f t="shared" si="115"/>
        <v>58.37</v>
      </c>
      <c r="Q1620" t="s">
        <v>8324</v>
      </c>
      <c r="R1620" t="s">
        <v>8325</v>
      </c>
      <c r="S1620" s="13">
        <f t="shared" si="116"/>
        <v>41301.654340277775</v>
      </c>
      <c r="T1620">
        <f t="shared" si="117"/>
        <v>2013</v>
      </c>
      <c r="U1620" t="str">
        <f t="shared" si="118"/>
        <v>music</v>
      </c>
    </row>
    <row r="1621" spans="1:21" ht="42.75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 s="10">
        <f t="shared" si="115"/>
        <v>86.96</v>
      </c>
      <c r="Q1621" t="s">
        <v>8324</v>
      </c>
      <c r="R1621" t="s">
        <v>8325</v>
      </c>
      <c r="S1621" s="13">
        <f t="shared" si="116"/>
        <v>41876.18618055556</v>
      </c>
      <c r="T1621">
        <f t="shared" si="117"/>
        <v>2014</v>
      </c>
      <c r="U1621" t="str">
        <f t="shared" si="118"/>
        <v>music</v>
      </c>
    </row>
    <row r="1622" spans="1:21" ht="28.5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 s="10">
        <f t="shared" si="115"/>
        <v>66.47</v>
      </c>
      <c r="Q1622" t="s">
        <v>8324</v>
      </c>
      <c r="R1622" t="s">
        <v>8325</v>
      </c>
      <c r="S1622" s="13">
        <f t="shared" si="116"/>
        <v>41321.339583333334</v>
      </c>
      <c r="T1622">
        <f t="shared" si="117"/>
        <v>2013</v>
      </c>
      <c r="U1622" t="str">
        <f t="shared" si="118"/>
        <v>music</v>
      </c>
    </row>
    <row r="1623" spans="1:21" ht="42.75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 s="10">
        <f t="shared" si="115"/>
        <v>163.78</v>
      </c>
      <c r="Q1623" t="s">
        <v>8324</v>
      </c>
      <c r="R1623" t="s">
        <v>8325</v>
      </c>
      <c r="S1623" s="13">
        <f t="shared" si="116"/>
        <v>41003.60665509259</v>
      </c>
      <c r="T1623">
        <f t="shared" si="117"/>
        <v>2012</v>
      </c>
      <c r="U1623" t="str">
        <f t="shared" si="118"/>
        <v>music</v>
      </c>
    </row>
    <row r="1624" spans="1:21" ht="42.75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 s="10">
        <f t="shared" si="115"/>
        <v>107.98</v>
      </c>
      <c r="Q1624" t="s">
        <v>8324</v>
      </c>
      <c r="R1624" t="s">
        <v>8325</v>
      </c>
      <c r="S1624" s="13">
        <f t="shared" si="116"/>
        <v>41950.29483796296</v>
      </c>
      <c r="T1624">
        <f t="shared" si="117"/>
        <v>2014</v>
      </c>
      <c r="U1624" t="str">
        <f t="shared" si="118"/>
        <v>music</v>
      </c>
    </row>
    <row r="1625" spans="1:21" ht="42.75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 s="10">
        <f t="shared" si="115"/>
        <v>42.11</v>
      </c>
      <c r="Q1625" t="s">
        <v>8324</v>
      </c>
      <c r="R1625" t="s">
        <v>8325</v>
      </c>
      <c r="S1625" s="13">
        <f t="shared" si="116"/>
        <v>41453.688530092593</v>
      </c>
      <c r="T1625">
        <f t="shared" si="117"/>
        <v>2013</v>
      </c>
      <c r="U1625" t="str">
        <f t="shared" si="118"/>
        <v>music</v>
      </c>
    </row>
    <row r="1626" spans="1:21" ht="28.5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 s="10">
        <f t="shared" si="115"/>
        <v>47.2</v>
      </c>
      <c r="Q1626" t="s">
        <v>8324</v>
      </c>
      <c r="R1626" t="s">
        <v>8325</v>
      </c>
      <c r="S1626" s="13">
        <f t="shared" si="116"/>
        <v>41243.367303240739</v>
      </c>
      <c r="T1626">
        <f t="shared" si="117"/>
        <v>2012</v>
      </c>
      <c r="U1626" t="str">
        <f t="shared" si="118"/>
        <v>music</v>
      </c>
    </row>
    <row r="1627" spans="1:21" ht="42.75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 s="10">
        <f t="shared" si="115"/>
        <v>112.02</v>
      </c>
      <c r="Q1627" t="s">
        <v>8324</v>
      </c>
      <c r="R1627" t="s">
        <v>8325</v>
      </c>
      <c r="S1627" s="13">
        <f t="shared" si="116"/>
        <v>41135.699687500004</v>
      </c>
      <c r="T1627">
        <f t="shared" si="117"/>
        <v>2012</v>
      </c>
      <c r="U1627" t="str">
        <f t="shared" si="118"/>
        <v>music</v>
      </c>
    </row>
    <row r="1628" spans="1:21" ht="42.75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 s="10">
        <f t="shared" si="115"/>
        <v>74.95</v>
      </c>
      <c r="Q1628" t="s">
        <v>8324</v>
      </c>
      <c r="R1628" t="s">
        <v>8325</v>
      </c>
      <c r="S1628" s="13">
        <f t="shared" si="116"/>
        <v>41579.847997685189</v>
      </c>
      <c r="T1628">
        <f t="shared" si="117"/>
        <v>2013</v>
      </c>
      <c r="U1628" t="str">
        <f t="shared" si="118"/>
        <v>music</v>
      </c>
    </row>
    <row r="1629" spans="1:21" ht="42.75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 s="10">
        <f t="shared" si="115"/>
        <v>61.58</v>
      </c>
      <c r="Q1629" t="s">
        <v>8324</v>
      </c>
      <c r="R1629" t="s">
        <v>8325</v>
      </c>
      <c r="S1629" s="13">
        <f t="shared" si="116"/>
        <v>41205.707048611112</v>
      </c>
      <c r="T1629">
        <f t="shared" si="117"/>
        <v>2012</v>
      </c>
      <c r="U1629" t="str">
        <f t="shared" si="118"/>
        <v>music</v>
      </c>
    </row>
    <row r="1630" spans="1:21" ht="28.5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 s="10">
        <f t="shared" si="115"/>
        <v>45.88</v>
      </c>
      <c r="Q1630" t="s">
        <v>8324</v>
      </c>
      <c r="R1630" t="s">
        <v>8325</v>
      </c>
      <c r="S1630" s="13">
        <f t="shared" si="116"/>
        <v>41774.737060185187</v>
      </c>
      <c r="T1630">
        <f t="shared" si="117"/>
        <v>2014</v>
      </c>
      <c r="U1630" t="str">
        <f t="shared" si="118"/>
        <v>music</v>
      </c>
    </row>
    <row r="1631" spans="1:21" ht="28.5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 s="10">
        <f t="shared" si="115"/>
        <v>75.849999999999994</v>
      </c>
      <c r="Q1631" t="s">
        <v>8324</v>
      </c>
      <c r="R1631" t="s">
        <v>8325</v>
      </c>
      <c r="S1631" s="13">
        <f t="shared" si="116"/>
        <v>41645.867280092592</v>
      </c>
      <c r="T1631">
        <f t="shared" si="117"/>
        <v>2014</v>
      </c>
      <c r="U1631" t="str">
        <f t="shared" si="118"/>
        <v>music</v>
      </c>
    </row>
    <row r="1632" spans="1:21" ht="42.75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 s="10">
        <f t="shared" si="115"/>
        <v>84.21</v>
      </c>
      <c r="Q1632" t="s">
        <v>8324</v>
      </c>
      <c r="R1632" t="s">
        <v>8325</v>
      </c>
      <c r="S1632" s="13">
        <f t="shared" si="116"/>
        <v>40939.837673611109</v>
      </c>
      <c r="T1632">
        <f t="shared" si="117"/>
        <v>2012</v>
      </c>
      <c r="U1632" t="str">
        <f t="shared" si="118"/>
        <v>music</v>
      </c>
    </row>
    <row r="1633" spans="1:21" ht="42.75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 s="10">
        <f t="shared" si="115"/>
        <v>117.23</v>
      </c>
      <c r="Q1633" t="s">
        <v>8324</v>
      </c>
      <c r="R1633" t="s">
        <v>8325</v>
      </c>
      <c r="S1633" s="13">
        <f t="shared" si="116"/>
        <v>41164.859502314815</v>
      </c>
      <c r="T1633">
        <f t="shared" si="117"/>
        <v>2012</v>
      </c>
      <c r="U1633" t="str">
        <f t="shared" si="118"/>
        <v>music</v>
      </c>
    </row>
    <row r="1634" spans="1:21" ht="42.75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 s="10">
        <f t="shared" si="115"/>
        <v>86.49</v>
      </c>
      <c r="Q1634" t="s">
        <v>8324</v>
      </c>
      <c r="R1634" t="s">
        <v>8325</v>
      </c>
      <c r="S1634" s="13">
        <f t="shared" si="116"/>
        <v>40750.340902777774</v>
      </c>
      <c r="T1634">
        <f t="shared" si="117"/>
        <v>2011</v>
      </c>
      <c r="U1634" t="str">
        <f t="shared" si="118"/>
        <v>music</v>
      </c>
    </row>
    <row r="1635" spans="1:21" ht="42.75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 s="10">
        <f t="shared" si="115"/>
        <v>172.41</v>
      </c>
      <c r="Q1635" t="s">
        <v>8324</v>
      </c>
      <c r="R1635" t="s">
        <v>8325</v>
      </c>
      <c r="S1635" s="13">
        <f t="shared" si="116"/>
        <v>40896.883750000001</v>
      </c>
      <c r="T1635">
        <f t="shared" si="117"/>
        <v>2011</v>
      </c>
      <c r="U1635" t="str">
        <f t="shared" si="118"/>
        <v>music</v>
      </c>
    </row>
    <row r="1636" spans="1:21" ht="28.5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 s="10">
        <f t="shared" si="115"/>
        <v>62.81</v>
      </c>
      <c r="Q1636" t="s">
        <v>8324</v>
      </c>
      <c r="R1636" t="s">
        <v>8325</v>
      </c>
      <c r="S1636" s="13">
        <f t="shared" si="116"/>
        <v>40658.189826388887</v>
      </c>
      <c r="T1636">
        <f t="shared" si="117"/>
        <v>2011</v>
      </c>
      <c r="U1636" t="str">
        <f t="shared" si="118"/>
        <v>music</v>
      </c>
    </row>
    <row r="1637" spans="1:21" ht="42.75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 s="10">
        <f t="shared" si="115"/>
        <v>67.73</v>
      </c>
      <c r="Q1637" t="s">
        <v>8324</v>
      </c>
      <c r="R1637" t="s">
        <v>8325</v>
      </c>
      <c r="S1637" s="13">
        <f t="shared" si="116"/>
        <v>42502.868761574078</v>
      </c>
      <c r="T1637">
        <f t="shared" si="117"/>
        <v>2016</v>
      </c>
      <c r="U1637" t="str">
        <f t="shared" si="118"/>
        <v>music</v>
      </c>
    </row>
    <row r="1638" spans="1:21" ht="42.75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 s="10">
        <f t="shared" si="115"/>
        <v>53.56</v>
      </c>
      <c r="Q1638" t="s">
        <v>8324</v>
      </c>
      <c r="R1638" t="s">
        <v>8325</v>
      </c>
      <c r="S1638" s="13">
        <f t="shared" si="116"/>
        <v>40663.08666666667</v>
      </c>
      <c r="T1638">
        <f t="shared" si="117"/>
        <v>2011</v>
      </c>
      <c r="U1638" t="str">
        <f t="shared" si="118"/>
        <v>music</v>
      </c>
    </row>
    <row r="1639" spans="1:21" ht="42.75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 s="10">
        <f t="shared" si="115"/>
        <v>34.6</v>
      </c>
      <c r="Q1639" t="s">
        <v>8324</v>
      </c>
      <c r="R1639" t="s">
        <v>8325</v>
      </c>
      <c r="S1639" s="13">
        <f t="shared" si="116"/>
        <v>40122.751620370371</v>
      </c>
      <c r="T1639">
        <f t="shared" si="117"/>
        <v>2009</v>
      </c>
      <c r="U1639" t="str">
        <f t="shared" si="118"/>
        <v>music</v>
      </c>
    </row>
    <row r="1640" spans="1:21" ht="28.5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 s="10">
        <f t="shared" si="115"/>
        <v>38.89</v>
      </c>
      <c r="Q1640" t="s">
        <v>8324</v>
      </c>
      <c r="R1640" t="s">
        <v>8325</v>
      </c>
      <c r="S1640" s="13">
        <f t="shared" si="116"/>
        <v>41288.68712962963</v>
      </c>
      <c r="T1640">
        <f t="shared" si="117"/>
        <v>2013</v>
      </c>
      <c r="U1640" t="str">
        <f t="shared" si="118"/>
        <v>music</v>
      </c>
    </row>
    <row r="1641" spans="1:21" ht="42.75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 s="10">
        <f t="shared" si="115"/>
        <v>94.74</v>
      </c>
      <c r="Q1641" t="s">
        <v>8324</v>
      </c>
      <c r="R1641" t="s">
        <v>8325</v>
      </c>
      <c r="S1641" s="13">
        <f t="shared" si="116"/>
        <v>40941.652372685188</v>
      </c>
      <c r="T1641">
        <f t="shared" si="117"/>
        <v>2012</v>
      </c>
      <c r="U1641" t="str">
        <f t="shared" si="118"/>
        <v>music</v>
      </c>
    </row>
    <row r="1642" spans="1:21" ht="42.75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 s="10">
        <f t="shared" si="115"/>
        <v>39.97</v>
      </c>
      <c r="Q1642" t="s">
        <v>8324</v>
      </c>
      <c r="R1642" t="s">
        <v>8325</v>
      </c>
      <c r="S1642" s="13">
        <f t="shared" si="116"/>
        <v>40379.23096064815</v>
      </c>
      <c r="T1642">
        <f t="shared" si="117"/>
        <v>2010</v>
      </c>
      <c r="U1642" t="str">
        <f t="shared" si="118"/>
        <v>music</v>
      </c>
    </row>
    <row r="1643" spans="1:21" ht="28.5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 s="10">
        <f t="shared" si="115"/>
        <v>97.5</v>
      </c>
      <c r="Q1643" t="s">
        <v>8324</v>
      </c>
      <c r="R1643" t="s">
        <v>8345</v>
      </c>
      <c r="S1643" s="13">
        <f t="shared" si="116"/>
        <v>41962.596574074079</v>
      </c>
      <c r="T1643">
        <f t="shared" si="117"/>
        <v>2014</v>
      </c>
      <c r="U1643" t="str">
        <f t="shared" si="118"/>
        <v>music</v>
      </c>
    </row>
    <row r="1644" spans="1:21" ht="42.75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 s="10">
        <f t="shared" si="115"/>
        <v>42.86</v>
      </c>
      <c r="Q1644" t="s">
        <v>8324</v>
      </c>
      <c r="R1644" t="s">
        <v>8345</v>
      </c>
      <c r="S1644" s="13">
        <f t="shared" si="116"/>
        <v>40688.024618055555</v>
      </c>
      <c r="T1644">
        <f t="shared" si="117"/>
        <v>2011</v>
      </c>
      <c r="U1644" t="str">
        <f t="shared" si="118"/>
        <v>music</v>
      </c>
    </row>
    <row r="1645" spans="1:21" ht="28.5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 s="10">
        <f t="shared" si="115"/>
        <v>168.51</v>
      </c>
      <c r="Q1645" t="s">
        <v>8324</v>
      </c>
      <c r="R1645" t="s">
        <v>8345</v>
      </c>
      <c r="S1645" s="13">
        <f t="shared" si="116"/>
        <v>41146.824212962965</v>
      </c>
      <c r="T1645">
        <f t="shared" si="117"/>
        <v>2012</v>
      </c>
      <c r="U1645" t="str">
        <f t="shared" si="118"/>
        <v>music</v>
      </c>
    </row>
    <row r="1646" spans="1:21" ht="42.75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 s="10">
        <f t="shared" si="115"/>
        <v>85.55</v>
      </c>
      <c r="Q1646" t="s">
        <v>8324</v>
      </c>
      <c r="R1646" t="s">
        <v>8345</v>
      </c>
      <c r="S1646" s="13">
        <f t="shared" si="116"/>
        <v>41175.05972222222</v>
      </c>
      <c r="T1646">
        <f t="shared" si="117"/>
        <v>2012</v>
      </c>
      <c r="U1646" t="str">
        <f t="shared" si="118"/>
        <v>music</v>
      </c>
    </row>
    <row r="1647" spans="1:21" ht="42.75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 s="10">
        <f t="shared" si="115"/>
        <v>554</v>
      </c>
      <c r="Q1647" t="s">
        <v>8324</v>
      </c>
      <c r="R1647" t="s">
        <v>8345</v>
      </c>
      <c r="S1647" s="13">
        <f t="shared" si="116"/>
        <v>41521.617361111108</v>
      </c>
      <c r="T1647">
        <f t="shared" si="117"/>
        <v>2013</v>
      </c>
      <c r="U1647" t="str">
        <f t="shared" si="118"/>
        <v>music</v>
      </c>
    </row>
    <row r="1648" spans="1:21" ht="42.75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 s="10">
        <f t="shared" si="115"/>
        <v>26.55</v>
      </c>
      <c r="Q1648" t="s">
        <v>8324</v>
      </c>
      <c r="R1648" t="s">
        <v>8345</v>
      </c>
      <c r="S1648" s="13">
        <f t="shared" si="116"/>
        <v>41833.450266203705</v>
      </c>
      <c r="T1648">
        <f t="shared" si="117"/>
        <v>2014</v>
      </c>
      <c r="U1648" t="str">
        <f t="shared" si="118"/>
        <v>music</v>
      </c>
    </row>
    <row r="1649" spans="1:21" ht="42.75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 s="10">
        <f t="shared" si="115"/>
        <v>113.83</v>
      </c>
      <c r="Q1649" t="s">
        <v>8324</v>
      </c>
      <c r="R1649" t="s">
        <v>8345</v>
      </c>
      <c r="S1649" s="13">
        <f t="shared" si="116"/>
        <v>41039.409456018519</v>
      </c>
      <c r="T1649">
        <f t="shared" si="117"/>
        <v>2012</v>
      </c>
      <c r="U1649" t="str">
        <f t="shared" si="118"/>
        <v>music</v>
      </c>
    </row>
    <row r="1650" spans="1:21" ht="42.75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 s="10">
        <f t="shared" si="115"/>
        <v>32.01</v>
      </c>
      <c r="Q1650" t="s">
        <v>8324</v>
      </c>
      <c r="R1650" t="s">
        <v>8345</v>
      </c>
      <c r="S1650" s="13">
        <f t="shared" si="116"/>
        <v>40592.704652777778</v>
      </c>
      <c r="T1650">
        <f t="shared" si="117"/>
        <v>2011</v>
      </c>
      <c r="U1650" t="str">
        <f t="shared" si="118"/>
        <v>music</v>
      </c>
    </row>
    <row r="1651" spans="1:21" ht="42.75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 s="10">
        <f t="shared" si="115"/>
        <v>47.19</v>
      </c>
      <c r="Q1651" t="s">
        <v>8324</v>
      </c>
      <c r="R1651" t="s">
        <v>8345</v>
      </c>
      <c r="S1651" s="13">
        <f t="shared" si="116"/>
        <v>41737.684664351851</v>
      </c>
      <c r="T1651">
        <f t="shared" si="117"/>
        <v>2014</v>
      </c>
      <c r="U1651" t="str">
        <f t="shared" si="118"/>
        <v>music</v>
      </c>
    </row>
    <row r="1652" spans="1:21" ht="28.5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 s="10">
        <f t="shared" si="115"/>
        <v>88.47</v>
      </c>
      <c r="Q1652" t="s">
        <v>8324</v>
      </c>
      <c r="R1652" t="s">
        <v>8345</v>
      </c>
      <c r="S1652" s="13">
        <f t="shared" si="116"/>
        <v>41526.435613425929</v>
      </c>
      <c r="T1652">
        <f t="shared" si="117"/>
        <v>2013</v>
      </c>
      <c r="U1652" t="str">
        <f t="shared" si="118"/>
        <v>music</v>
      </c>
    </row>
    <row r="1653" spans="1:21" ht="42.75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 s="10">
        <f t="shared" si="115"/>
        <v>100.75</v>
      </c>
      <c r="Q1653" t="s">
        <v>8324</v>
      </c>
      <c r="R1653" t="s">
        <v>8345</v>
      </c>
      <c r="S1653" s="13">
        <f t="shared" si="116"/>
        <v>40625.900694444441</v>
      </c>
      <c r="T1653">
        <f t="shared" si="117"/>
        <v>2011</v>
      </c>
      <c r="U1653" t="str">
        <f t="shared" si="118"/>
        <v>music</v>
      </c>
    </row>
    <row r="1654" spans="1:21" ht="42.75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 s="10">
        <f t="shared" si="115"/>
        <v>64.709999999999994</v>
      </c>
      <c r="Q1654" t="s">
        <v>8324</v>
      </c>
      <c r="R1654" t="s">
        <v>8345</v>
      </c>
      <c r="S1654" s="13">
        <f t="shared" si="116"/>
        <v>41572.492974537039</v>
      </c>
      <c r="T1654">
        <f t="shared" si="117"/>
        <v>2013</v>
      </c>
      <c r="U1654" t="str">
        <f t="shared" si="118"/>
        <v>music</v>
      </c>
    </row>
    <row r="1655" spans="1:21" ht="42.75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 s="10">
        <f t="shared" si="115"/>
        <v>51.85</v>
      </c>
      <c r="Q1655" t="s">
        <v>8324</v>
      </c>
      <c r="R1655" t="s">
        <v>8345</v>
      </c>
      <c r="S1655" s="13">
        <f t="shared" si="116"/>
        <v>40626.834444444445</v>
      </c>
      <c r="T1655">
        <f t="shared" si="117"/>
        <v>2011</v>
      </c>
      <c r="U1655" t="str">
        <f t="shared" si="118"/>
        <v>music</v>
      </c>
    </row>
    <row r="1656" spans="1:21" ht="42.75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 s="10">
        <f t="shared" si="115"/>
        <v>38.79</v>
      </c>
      <c r="Q1656" t="s">
        <v>8324</v>
      </c>
      <c r="R1656" t="s">
        <v>8345</v>
      </c>
      <c r="S1656" s="13">
        <f t="shared" si="116"/>
        <v>40987.890740740739</v>
      </c>
      <c r="T1656">
        <f t="shared" si="117"/>
        <v>2012</v>
      </c>
      <c r="U1656" t="str">
        <f t="shared" si="118"/>
        <v>music</v>
      </c>
    </row>
    <row r="1657" spans="1:21" ht="28.5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 s="10">
        <f t="shared" si="115"/>
        <v>44.65</v>
      </c>
      <c r="Q1657" t="s">
        <v>8324</v>
      </c>
      <c r="R1657" t="s">
        <v>8345</v>
      </c>
      <c r="S1657" s="13">
        <f t="shared" si="116"/>
        <v>40974.791898148149</v>
      </c>
      <c r="T1657">
        <f t="shared" si="117"/>
        <v>2012</v>
      </c>
      <c r="U1657" t="str">
        <f t="shared" si="118"/>
        <v>music</v>
      </c>
    </row>
    <row r="1658" spans="1:21" ht="57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 s="10">
        <f t="shared" si="115"/>
        <v>156.77000000000001</v>
      </c>
      <c r="Q1658" t="s">
        <v>8324</v>
      </c>
      <c r="R1658" t="s">
        <v>8345</v>
      </c>
      <c r="S1658" s="13">
        <f t="shared" si="116"/>
        <v>41226.928842592592</v>
      </c>
      <c r="T1658">
        <f t="shared" si="117"/>
        <v>2012</v>
      </c>
      <c r="U1658" t="str">
        <f t="shared" si="118"/>
        <v>music</v>
      </c>
    </row>
    <row r="1659" spans="1:21" ht="42.75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 s="10">
        <f t="shared" si="115"/>
        <v>118.7</v>
      </c>
      <c r="Q1659" t="s">
        <v>8324</v>
      </c>
      <c r="R1659" t="s">
        <v>8345</v>
      </c>
      <c r="S1659" s="13">
        <f t="shared" si="116"/>
        <v>41023.782037037039</v>
      </c>
      <c r="T1659">
        <f t="shared" si="117"/>
        <v>2012</v>
      </c>
      <c r="U1659" t="str">
        <f t="shared" si="118"/>
        <v>music</v>
      </c>
    </row>
    <row r="1660" spans="1:21" ht="42.75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 s="10">
        <f t="shared" si="115"/>
        <v>74.150000000000006</v>
      </c>
      <c r="Q1660" t="s">
        <v>8324</v>
      </c>
      <c r="R1660" t="s">
        <v>8345</v>
      </c>
      <c r="S1660" s="13">
        <f t="shared" si="116"/>
        <v>41223.22184027778</v>
      </c>
      <c r="T1660">
        <f t="shared" si="117"/>
        <v>2012</v>
      </c>
      <c r="U1660" t="str">
        <f t="shared" si="118"/>
        <v>music</v>
      </c>
    </row>
    <row r="1661" spans="1:21" ht="42.75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 s="10">
        <f t="shared" si="115"/>
        <v>12.53</v>
      </c>
      <c r="Q1661" t="s">
        <v>8324</v>
      </c>
      <c r="R1661" t="s">
        <v>8345</v>
      </c>
      <c r="S1661" s="13">
        <f t="shared" si="116"/>
        <v>41596.913437499999</v>
      </c>
      <c r="T1661">
        <f t="shared" si="117"/>
        <v>2013</v>
      </c>
      <c r="U1661" t="str">
        <f t="shared" si="118"/>
        <v>music</v>
      </c>
    </row>
    <row r="1662" spans="1:21" ht="42.75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 s="10">
        <f t="shared" si="115"/>
        <v>27.86</v>
      </c>
      <c r="Q1662" t="s">
        <v>8324</v>
      </c>
      <c r="R1662" t="s">
        <v>8345</v>
      </c>
      <c r="S1662" s="13">
        <f t="shared" si="116"/>
        <v>42459.693865740745</v>
      </c>
      <c r="T1662">
        <f t="shared" si="117"/>
        <v>2016</v>
      </c>
      <c r="U1662" t="str">
        <f t="shared" si="118"/>
        <v>music</v>
      </c>
    </row>
    <row r="1663" spans="1:21" ht="57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 s="10">
        <f t="shared" si="115"/>
        <v>80.180000000000007</v>
      </c>
      <c r="Q1663" t="s">
        <v>8324</v>
      </c>
      <c r="R1663" t="s">
        <v>8345</v>
      </c>
      <c r="S1663" s="13">
        <f t="shared" si="116"/>
        <v>42343.998043981483</v>
      </c>
      <c r="T1663">
        <f t="shared" si="117"/>
        <v>2015</v>
      </c>
      <c r="U1663" t="str">
        <f t="shared" si="118"/>
        <v>music</v>
      </c>
    </row>
    <row r="1664" spans="1:21" ht="42.75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 s="10">
        <f t="shared" si="115"/>
        <v>132.44</v>
      </c>
      <c r="Q1664" t="s">
        <v>8324</v>
      </c>
      <c r="R1664" t="s">
        <v>8345</v>
      </c>
      <c r="S1664" s="13">
        <f t="shared" si="116"/>
        <v>40848.198333333334</v>
      </c>
      <c r="T1664">
        <f t="shared" si="117"/>
        <v>2011</v>
      </c>
      <c r="U1664" t="str">
        <f t="shared" si="118"/>
        <v>music</v>
      </c>
    </row>
    <row r="1665" spans="1:21" ht="28.5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 s="10">
        <f t="shared" si="115"/>
        <v>33.75</v>
      </c>
      <c r="Q1665" t="s">
        <v>8324</v>
      </c>
      <c r="R1665" t="s">
        <v>8345</v>
      </c>
      <c r="S1665" s="13">
        <f t="shared" si="116"/>
        <v>42006.02207175926</v>
      </c>
      <c r="T1665">
        <f t="shared" si="117"/>
        <v>2015</v>
      </c>
      <c r="U1665" t="str">
        <f t="shared" si="118"/>
        <v>music</v>
      </c>
    </row>
    <row r="1666" spans="1:21" ht="42.75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 s="10">
        <f t="shared" si="115"/>
        <v>34.380000000000003</v>
      </c>
      <c r="Q1666" t="s">
        <v>8324</v>
      </c>
      <c r="R1666" t="s">
        <v>8345</v>
      </c>
      <c r="S1666" s="13">
        <f t="shared" si="116"/>
        <v>40939.761782407404</v>
      </c>
      <c r="T1666">
        <f t="shared" si="117"/>
        <v>2012</v>
      </c>
      <c r="U1666" t="str">
        <f t="shared" si="118"/>
        <v>music</v>
      </c>
    </row>
    <row r="1667" spans="1:21" ht="42.75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 s="10">
        <f t="shared" ref="P1667:P1730" si="119">ROUND(E1667/L1667,2)</f>
        <v>44.96</v>
      </c>
      <c r="Q1667" t="s">
        <v>8324</v>
      </c>
      <c r="R1667" t="s">
        <v>8345</v>
      </c>
      <c r="S1667" s="13">
        <f t="shared" ref="S1667:S1730" si="120">(((J1667/60)/60)/24)+DATE(1970,1,1)</f>
        <v>40564.649456018517</v>
      </c>
      <c r="T1667">
        <f t="shared" ref="T1667:T1730" si="121">YEAR(S1667)</f>
        <v>2011</v>
      </c>
      <c r="U1667" t="str">
        <f t="shared" ref="U1667:U1730" si="122">LEFT(N1667,SEARCH("/",N1667)-1)</f>
        <v>music</v>
      </c>
    </row>
    <row r="1668" spans="1:21" ht="42.75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 s="10">
        <f t="shared" si="119"/>
        <v>41.04</v>
      </c>
      <c r="Q1668" t="s">
        <v>8324</v>
      </c>
      <c r="R1668" t="s">
        <v>8345</v>
      </c>
      <c r="S1668" s="13">
        <f t="shared" si="120"/>
        <v>41331.253159722226</v>
      </c>
      <c r="T1668">
        <f t="shared" si="121"/>
        <v>2013</v>
      </c>
      <c r="U1668" t="str">
        <f t="shared" si="122"/>
        <v>music</v>
      </c>
    </row>
    <row r="1669" spans="1:21" ht="42.75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 s="10">
        <f t="shared" si="119"/>
        <v>52.6</v>
      </c>
      <c r="Q1669" t="s">
        <v>8324</v>
      </c>
      <c r="R1669" t="s">
        <v>8345</v>
      </c>
      <c r="S1669" s="13">
        <f t="shared" si="120"/>
        <v>41682.0705787037</v>
      </c>
      <c r="T1669">
        <f t="shared" si="121"/>
        <v>2014</v>
      </c>
      <c r="U1669" t="str">
        <f t="shared" si="122"/>
        <v>music</v>
      </c>
    </row>
    <row r="1670" spans="1:21" ht="42.75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 s="10">
        <f t="shared" si="119"/>
        <v>70.78</v>
      </c>
      <c r="Q1670" t="s">
        <v>8324</v>
      </c>
      <c r="R1670" t="s">
        <v>8345</v>
      </c>
      <c r="S1670" s="13">
        <f t="shared" si="120"/>
        <v>40845.14975694444</v>
      </c>
      <c r="T1670">
        <f t="shared" si="121"/>
        <v>2011</v>
      </c>
      <c r="U1670" t="str">
        <f t="shared" si="122"/>
        <v>music</v>
      </c>
    </row>
    <row r="1671" spans="1:21" ht="42.75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 s="10">
        <f t="shared" si="119"/>
        <v>53.75</v>
      </c>
      <c r="Q1671" t="s">
        <v>8324</v>
      </c>
      <c r="R1671" t="s">
        <v>8345</v>
      </c>
      <c r="S1671" s="13">
        <f t="shared" si="120"/>
        <v>42461.885138888887</v>
      </c>
      <c r="T1671">
        <f t="shared" si="121"/>
        <v>2016</v>
      </c>
      <c r="U1671" t="str">
        <f t="shared" si="122"/>
        <v>music</v>
      </c>
    </row>
    <row r="1672" spans="1:21" ht="57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 s="10">
        <f t="shared" si="119"/>
        <v>44.61</v>
      </c>
      <c r="Q1672" t="s">
        <v>8324</v>
      </c>
      <c r="R1672" t="s">
        <v>8345</v>
      </c>
      <c r="S1672" s="13">
        <f t="shared" si="120"/>
        <v>40313.930543981485</v>
      </c>
      <c r="T1672">
        <f t="shared" si="121"/>
        <v>2010</v>
      </c>
      <c r="U1672" t="str">
        <f t="shared" si="122"/>
        <v>music</v>
      </c>
    </row>
    <row r="1673" spans="1:21" ht="28.5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 s="10">
        <f t="shared" si="119"/>
        <v>26.15</v>
      </c>
      <c r="Q1673" t="s">
        <v>8324</v>
      </c>
      <c r="R1673" t="s">
        <v>8345</v>
      </c>
      <c r="S1673" s="13">
        <f t="shared" si="120"/>
        <v>42553.54414351852</v>
      </c>
      <c r="T1673">
        <f t="shared" si="121"/>
        <v>2016</v>
      </c>
      <c r="U1673" t="str">
        <f t="shared" si="122"/>
        <v>music</v>
      </c>
    </row>
    <row r="1674" spans="1:21" ht="28.5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 s="10">
        <f t="shared" si="119"/>
        <v>39.18</v>
      </c>
      <c r="Q1674" t="s">
        <v>8324</v>
      </c>
      <c r="R1674" t="s">
        <v>8345</v>
      </c>
      <c r="S1674" s="13">
        <f t="shared" si="120"/>
        <v>41034.656597222223</v>
      </c>
      <c r="T1674">
        <f t="shared" si="121"/>
        <v>2012</v>
      </c>
      <c r="U1674" t="str">
        <f t="shared" si="122"/>
        <v>music</v>
      </c>
    </row>
    <row r="1675" spans="1:21" ht="42.75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 s="10">
        <f t="shared" si="119"/>
        <v>45.59</v>
      </c>
      <c r="Q1675" t="s">
        <v>8324</v>
      </c>
      <c r="R1675" t="s">
        <v>8345</v>
      </c>
      <c r="S1675" s="13">
        <f t="shared" si="120"/>
        <v>42039.878379629634</v>
      </c>
      <c r="T1675">
        <f t="shared" si="121"/>
        <v>2015</v>
      </c>
      <c r="U1675" t="str">
        <f t="shared" si="122"/>
        <v>music</v>
      </c>
    </row>
    <row r="1676" spans="1:21" ht="42.75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 s="10">
        <f t="shared" si="119"/>
        <v>89.25</v>
      </c>
      <c r="Q1676" t="s">
        <v>8324</v>
      </c>
      <c r="R1676" t="s">
        <v>8345</v>
      </c>
      <c r="S1676" s="13">
        <f t="shared" si="120"/>
        <v>42569.605393518519</v>
      </c>
      <c r="T1676">
        <f t="shared" si="121"/>
        <v>2016</v>
      </c>
      <c r="U1676" t="str">
        <f t="shared" si="122"/>
        <v>music</v>
      </c>
    </row>
    <row r="1677" spans="1:21" ht="28.5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 s="10">
        <f t="shared" si="119"/>
        <v>40.42</v>
      </c>
      <c r="Q1677" t="s">
        <v>8324</v>
      </c>
      <c r="R1677" t="s">
        <v>8345</v>
      </c>
      <c r="S1677" s="13">
        <f t="shared" si="120"/>
        <v>40802.733101851853</v>
      </c>
      <c r="T1677">
        <f t="shared" si="121"/>
        <v>2011</v>
      </c>
      <c r="U1677" t="str">
        <f t="shared" si="122"/>
        <v>music</v>
      </c>
    </row>
    <row r="1678" spans="1:21" ht="28.5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 s="10">
        <f t="shared" si="119"/>
        <v>82.38</v>
      </c>
      <c r="Q1678" t="s">
        <v>8324</v>
      </c>
      <c r="R1678" t="s">
        <v>8345</v>
      </c>
      <c r="S1678" s="13">
        <f t="shared" si="120"/>
        <v>40973.72623842593</v>
      </c>
      <c r="T1678">
        <f t="shared" si="121"/>
        <v>2012</v>
      </c>
      <c r="U1678" t="str">
        <f t="shared" si="122"/>
        <v>music</v>
      </c>
    </row>
    <row r="1679" spans="1:21" ht="42.75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 s="10">
        <f t="shared" si="119"/>
        <v>159.52000000000001</v>
      </c>
      <c r="Q1679" t="s">
        <v>8324</v>
      </c>
      <c r="R1679" t="s">
        <v>8345</v>
      </c>
      <c r="S1679" s="13">
        <f t="shared" si="120"/>
        <v>42416.407129629632</v>
      </c>
      <c r="T1679">
        <f t="shared" si="121"/>
        <v>2016</v>
      </c>
      <c r="U1679" t="str">
        <f t="shared" si="122"/>
        <v>music</v>
      </c>
    </row>
    <row r="1680" spans="1:21" ht="42.75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 s="10">
        <f t="shared" si="119"/>
        <v>36.24</v>
      </c>
      <c r="Q1680" t="s">
        <v>8324</v>
      </c>
      <c r="R1680" t="s">
        <v>8345</v>
      </c>
      <c r="S1680" s="13">
        <f t="shared" si="120"/>
        <v>41662.854988425926</v>
      </c>
      <c r="T1680">
        <f t="shared" si="121"/>
        <v>2014</v>
      </c>
      <c r="U1680" t="str">
        <f t="shared" si="122"/>
        <v>music</v>
      </c>
    </row>
    <row r="1681" spans="1:21" ht="57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 s="10">
        <f t="shared" si="119"/>
        <v>62.5</v>
      </c>
      <c r="Q1681" t="s">
        <v>8324</v>
      </c>
      <c r="R1681" t="s">
        <v>8345</v>
      </c>
      <c r="S1681" s="13">
        <f t="shared" si="120"/>
        <v>40723.068807870368</v>
      </c>
      <c r="T1681">
        <f t="shared" si="121"/>
        <v>2011</v>
      </c>
      <c r="U1681" t="str">
        <f t="shared" si="122"/>
        <v>music</v>
      </c>
    </row>
    <row r="1682" spans="1:21" ht="28.5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 s="10">
        <f t="shared" si="119"/>
        <v>47</v>
      </c>
      <c r="Q1682" t="s">
        <v>8324</v>
      </c>
      <c r="R1682" t="s">
        <v>8345</v>
      </c>
      <c r="S1682" s="13">
        <f t="shared" si="120"/>
        <v>41802.757719907408</v>
      </c>
      <c r="T1682">
        <f t="shared" si="121"/>
        <v>2014</v>
      </c>
      <c r="U1682" t="str">
        <f t="shared" si="122"/>
        <v>music</v>
      </c>
    </row>
    <row r="1683" spans="1:21" ht="42.75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 s="10">
        <f t="shared" si="119"/>
        <v>74.58</v>
      </c>
      <c r="Q1683" t="s">
        <v>8324</v>
      </c>
      <c r="R1683" t="s">
        <v>8346</v>
      </c>
      <c r="S1683" s="13">
        <f t="shared" si="120"/>
        <v>42774.121342592596</v>
      </c>
      <c r="T1683">
        <f t="shared" si="121"/>
        <v>2017</v>
      </c>
      <c r="U1683" t="str">
        <f t="shared" si="122"/>
        <v>music</v>
      </c>
    </row>
    <row r="1684" spans="1:21" ht="28.5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 s="10" t="e">
        <f t="shared" si="119"/>
        <v>#DIV/0!</v>
      </c>
      <c r="Q1684" t="s">
        <v>8324</v>
      </c>
      <c r="R1684" t="s">
        <v>8346</v>
      </c>
      <c r="S1684" s="13">
        <f t="shared" si="120"/>
        <v>42779.21365740741</v>
      </c>
      <c r="T1684">
        <f t="shared" si="121"/>
        <v>2017</v>
      </c>
      <c r="U1684" t="str">
        <f t="shared" si="122"/>
        <v>music</v>
      </c>
    </row>
    <row r="1685" spans="1:21" ht="42.75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 s="10">
        <f t="shared" si="119"/>
        <v>76</v>
      </c>
      <c r="Q1685" t="s">
        <v>8324</v>
      </c>
      <c r="R1685" t="s">
        <v>8346</v>
      </c>
      <c r="S1685" s="13">
        <f t="shared" si="120"/>
        <v>42808.781689814816</v>
      </c>
      <c r="T1685">
        <f t="shared" si="121"/>
        <v>2017</v>
      </c>
      <c r="U1685" t="str">
        <f t="shared" si="122"/>
        <v>music</v>
      </c>
    </row>
    <row r="1686" spans="1:21" ht="28.5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 s="10">
        <f t="shared" si="119"/>
        <v>86.44</v>
      </c>
      <c r="Q1686" t="s">
        <v>8324</v>
      </c>
      <c r="R1686" t="s">
        <v>8346</v>
      </c>
      <c r="S1686" s="13">
        <f t="shared" si="120"/>
        <v>42783.815289351856</v>
      </c>
      <c r="T1686">
        <f t="shared" si="121"/>
        <v>2017</v>
      </c>
      <c r="U1686" t="str">
        <f t="shared" si="122"/>
        <v>music</v>
      </c>
    </row>
    <row r="1687" spans="1:21" ht="42.75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 s="10">
        <f t="shared" si="119"/>
        <v>24</v>
      </c>
      <c r="Q1687" t="s">
        <v>8324</v>
      </c>
      <c r="R1687" t="s">
        <v>8346</v>
      </c>
      <c r="S1687" s="13">
        <f t="shared" si="120"/>
        <v>42788.2502662037</v>
      </c>
      <c r="T1687">
        <f t="shared" si="121"/>
        <v>2017</v>
      </c>
      <c r="U1687" t="str">
        <f t="shared" si="122"/>
        <v>music</v>
      </c>
    </row>
    <row r="1688" spans="1:21" ht="42.75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 s="10">
        <f t="shared" si="119"/>
        <v>18</v>
      </c>
      <c r="Q1688" t="s">
        <v>8324</v>
      </c>
      <c r="R1688" t="s">
        <v>8346</v>
      </c>
      <c r="S1688" s="13">
        <f t="shared" si="120"/>
        <v>42792.843969907408</v>
      </c>
      <c r="T1688">
        <f t="shared" si="121"/>
        <v>2017</v>
      </c>
      <c r="U1688" t="str">
        <f t="shared" si="122"/>
        <v>music</v>
      </c>
    </row>
    <row r="1689" spans="1:21" ht="42.75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 s="10">
        <f t="shared" si="119"/>
        <v>80.13</v>
      </c>
      <c r="Q1689" t="s">
        <v>8324</v>
      </c>
      <c r="R1689" t="s">
        <v>8346</v>
      </c>
      <c r="S1689" s="13">
        <f t="shared" si="120"/>
        <v>42802.046817129631</v>
      </c>
      <c r="T1689">
        <f t="shared" si="121"/>
        <v>2017</v>
      </c>
      <c r="U1689" t="str">
        <f t="shared" si="122"/>
        <v>music</v>
      </c>
    </row>
    <row r="1690" spans="1:21" ht="42.75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 s="10">
        <f t="shared" si="119"/>
        <v>253.14</v>
      </c>
      <c r="Q1690" t="s">
        <v>8324</v>
      </c>
      <c r="R1690" t="s">
        <v>8346</v>
      </c>
      <c r="S1690" s="13">
        <f t="shared" si="120"/>
        <v>42804.534652777773</v>
      </c>
      <c r="T1690">
        <f t="shared" si="121"/>
        <v>2017</v>
      </c>
      <c r="U1690" t="str">
        <f t="shared" si="122"/>
        <v>music</v>
      </c>
    </row>
    <row r="1691" spans="1:2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 s="10">
        <f t="shared" si="119"/>
        <v>171.43</v>
      </c>
      <c r="Q1691" t="s">
        <v>8324</v>
      </c>
      <c r="R1691" t="s">
        <v>8346</v>
      </c>
      <c r="S1691" s="13">
        <f t="shared" si="120"/>
        <v>42780.942476851851</v>
      </c>
      <c r="T1691">
        <f t="shared" si="121"/>
        <v>2017</v>
      </c>
      <c r="U1691" t="str">
        <f t="shared" si="122"/>
        <v>music</v>
      </c>
    </row>
    <row r="1692" spans="1:21" ht="42.75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 s="10">
        <f t="shared" si="119"/>
        <v>57.73</v>
      </c>
      <c r="Q1692" t="s">
        <v>8324</v>
      </c>
      <c r="R1692" t="s">
        <v>8346</v>
      </c>
      <c r="S1692" s="13">
        <f t="shared" si="120"/>
        <v>42801.43104166667</v>
      </c>
      <c r="T1692">
        <f t="shared" si="121"/>
        <v>2017</v>
      </c>
      <c r="U1692" t="str">
        <f t="shared" si="122"/>
        <v>music</v>
      </c>
    </row>
    <row r="1693" spans="1:21" ht="42.75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 s="10">
        <f t="shared" si="119"/>
        <v>264.26</v>
      </c>
      <c r="Q1693" t="s">
        <v>8324</v>
      </c>
      <c r="R1693" t="s">
        <v>8346</v>
      </c>
      <c r="S1693" s="13">
        <f t="shared" si="120"/>
        <v>42795.701481481476</v>
      </c>
      <c r="T1693">
        <f t="shared" si="121"/>
        <v>2017</v>
      </c>
      <c r="U1693" t="str">
        <f t="shared" si="122"/>
        <v>music</v>
      </c>
    </row>
    <row r="1694" spans="1:21" ht="42.75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 s="10">
        <f t="shared" si="119"/>
        <v>159.33000000000001</v>
      </c>
      <c r="Q1694" t="s">
        <v>8324</v>
      </c>
      <c r="R1694" t="s">
        <v>8346</v>
      </c>
      <c r="S1694" s="13">
        <f t="shared" si="120"/>
        <v>42788.151238425926</v>
      </c>
      <c r="T1694">
        <f t="shared" si="121"/>
        <v>2017</v>
      </c>
      <c r="U1694" t="str">
        <f t="shared" si="122"/>
        <v>music</v>
      </c>
    </row>
    <row r="1695" spans="1:21" ht="42.75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 s="10">
        <f t="shared" si="119"/>
        <v>35</v>
      </c>
      <c r="Q1695" t="s">
        <v>8324</v>
      </c>
      <c r="R1695" t="s">
        <v>8346</v>
      </c>
      <c r="S1695" s="13">
        <f t="shared" si="120"/>
        <v>42803.920277777783</v>
      </c>
      <c r="T1695">
        <f t="shared" si="121"/>
        <v>2017</v>
      </c>
      <c r="U1695" t="str">
        <f t="shared" si="122"/>
        <v>music</v>
      </c>
    </row>
    <row r="1696" spans="1:21" ht="42.75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 s="10">
        <f t="shared" si="119"/>
        <v>5</v>
      </c>
      <c r="Q1696" t="s">
        <v>8324</v>
      </c>
      <c r="R1696" t="s">
        <v>8346</v>
      </c>
      <c r="S1696" s="13">
        <f t="shared" si="120"/>
        <v>42791.669837962967</v>
      </c>
      <c r="T1696">
        <f t="shared" si="121"/>
        <v>2017</v>
      </c>
      <c r="U1696" t="str">
        <f t="shared" si="122"/>
        <v>music</v>
      </c>
    </row>
    <row r="1697" spans="1:21" ht="42.75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 s="10">
        <f t="shared" si="119"/>
        <v>61.09</v>
      </c>
      <c r="Q1697" t="s">
        <v>8324</v>
      </c>
      <c r="R1697" t="s">
        <v>8346</v>
      </c>
      <c r="S1697" s="13">
        <f t="shared" si="120"/>
        <v>42801.031412037039</v>
      </c>
      <c r="T1697">
        <f t="shared" si="121"/>
        <v>2017</v>
      </c>
      <c r="U1697" t="str">
        <f t="shared" si="122"/>
        <v>music</v>
      </c>
    </row>
    <row r="1698" spans="1:21" ht="42.75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 s="10" t="e">
        <f t="shared" si="119"/>
        <v>#DIV/0!</v>
      </c>
      <c r="Q1698" t="s">
        <v>8324</v>
      </c>
      <c r="R1698" t="s">
        <v>8346</v>
      </c>
      <c r="S1698" s="13">
        <f t="shared" si="120"/>
        <v>42796.069571759261</v>
      </c>
      <c r="T1698">
        <f t="shared" si="121"/>
        <v>2017</v>
      </c>
      <c r="U1698" t="str">
        <f t="shared" si="122"/>
        <v>music</v>
      </c>
    </row>
    <row r="1699" spans="1:21" ht="42.75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 s="10">
        <f t="shared" si="119"/>
        <v>114.82</v>
      </c>
      <c r="Q1699" t="s">
        <v>8324</v>
      </c>
      <c r="R1699" t="s">
        <v>8346</v>
      </c>
      <c r="S1699" s="13">
        <f t="shared" si="120"/>
        <v>42805.032962962956</v>
      </c>
      <c r="T1699">
        <f t="shared" si="121"/>
        <v>2017</v>
      </c>
      <c r="U1699" t="str">
        <f t="shared" si="122"/>
        <v>music</v>
      </c>
    </row>
    <row r="1700" spans="1:21" ht="71.25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 s="10" t="e">
        <f t="shared" si="119"/>
        <v>#DIV/0!</v>
      </c>
      <c r="Q1700" t="s">
        <v>8324</v>
      </c>
      <c r="R1700" t="s">
        <v>8346</v>
      </c>
      <c r="S1700" s="13">
        <f t="shared" si="120"/>
        <v>42796.207870370374</v>
      </c>
      <c r="T1700">
        <f t="shared" si="121"/>
        <v>2017</v>
      </c>
      <c r="U1700" t="str">
        <f t="shared" si="122"/>
        <v>music</v>
      </c>
    </row>
    <row r="1701" spans="1:21" ht="42.75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 s="10">
        <f t="shared" si="119"/>
        <v>54</v>
      </c>
      <c r="Q1701" t="s">
        <v>8324</v>
      </c>
      <c r="R1701" t="s">
        <v>8346</v>
      </c>
      <c r="S1701" s="13">
        <f t="shared" si="120"/>
        <v>42806.863946759258</v>
      </c>
      <c r="T1701">
        <f t="shared" si="121"/>
        <v>2017</v>
      </c>
      <c r="U1701" t="str">
        <f t="shared" si="122"/>
        <v>music</v>
      </c>
    </row>
    <row r="1702" spans="1:21" ht="42.75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 s="10">
        <f t="shared" si="119"/>
        <v>65.97</v>
      </c>
      <c r="Q1702" t="s">
        <v>8324</v>
      </c>
      <c r="R1702" t="s">
        <v>8346</v>
      </c>
      <c r="S1702" s="13">
        <f t="shared" si="120"/>
        <v>42796.071643518517</v>
      </c>
      <c r="T1702">
        <f t="shared" si="121"/>
        <v>2017</v>
      </c>
      <c r="U1702" t="str">
        <f t="shared" si="122"/>
        <v>music</v>
      </c>
    </row>
    <row r="1703" spans="1:21" ht="42.75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 s="10">
        <f t="shared" si="119"/>
        <v>5</v>
      </c>
      <c r="Q1703" t="s">
        <v>8324</v>
      </c>
      <c r="R1703" t="s">
        <v>8346</v>
      </c>
      <c r="S1703" s="13">
        <f t="shared" si="120"/>
        <v>41989.664409722223</v>
      </c>
      <c r="T1703">
        <f t="shared" si="121"/>
        <v>2014</v>
      </c>
      <c r="U1703" t="str">
        <f t="shared" si="122"/>
        <v>music</v>
      </c>
    </row>
    <row r="1704" spans="1:2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 s="10">
        <f t="shared" si="119"/>
        <v>1</v>
      </c>
      <c r="Q1704" t="s">
        <v>8324</v>
      </c>
      <c r="R1704" t="s">
        <v>8346</v>
      </c>
      <c r="S1704" s="13">
        <f t="shared" si="120"/>
        <v>42063.869791666672</v>
      </c>
      <c r="T1704">
        <f t="shared" si="121"/>
        <v>2015</v>
      </c>
      <c r="U1704" t="str">
        <f t="shared" si="122"/>
        <v>music</v>
      </c>
    </row>
    <row r="1705" spans="1:21" ht="42.75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 s="10">
        <f t="shared" si="119"/>
        <v>25.5</v>
      </c>
      <c r="Q1705" t="s">
        <v>8324</v>
      </c>
      <c r="R1705" t="s">
        <v>8346</v>
      </c>
      <c r="S1705" s="13">
        <f t="shared" si="120"/>
        <v>42187.281678240746</v>
      </c>
      <c r="T1705">
        <f t="shared" si="121"/>
        <v>2015</v>
      </c>
      <c r="U1705" t="str">
        <f t="shared" si="122"/>
        <v>music</v>
      </c>
    </row>
    <row r="1706" spans="1:21" ht="28.5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 s="10">
        <f t="shared" si="119"/>
        <v>118.36</v>
      </c>
      <c r="Q1706" t="s">
        <v>8324</v>
      </c>
      <c r="R1706" t="s">
        <v>8346</v>
      </c>
      <c r="S1706" s="13">
        <f t="shared" si="120"/>
        <v>42021.139733796299</v>
      </c>
      <c r="T1706">
        <f t="shared" si="121"/>
        <v>2015</v>
      </c>
      <c r="U1706" t="str">
        <f t="shared" si="122"/>
        <v>music</v>
      </c>
    </row>
    <row r="1707" spans="1:21" ht="42.75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 s="10" t="e">
        <f t="shared" si="119"/>
        <v>#DIV/0!</v>
      </c>
      <c r="Q1707" t="s">
        <v>8324</v>
      </c>
      <c r="R1707" t="s">
        <v>8346</v>
      </c>
      <c r="S1707" s="13">
        <f t="shared" si="120"/>
        <v>42245.016736111109</v>
      </c>
      <c r="T1707">
        <f t="shared" si="121"/>
        <v>2015</v>
      </c>
      <c r="U1707" t="str">
        <f t="shared" si="122"/>
        <v>music</v>
      </c>
    </row>
    <row r="1708" spans="1:21" ht="42.75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 s="10" t="e">
        <f t="shared" si="119"/>
        <v>#DIV/0!</v>
      </c>
      <c r="Q1708" t="s">
        <v>8324</v>
      </c>
      <c r="R1708" t="s">
        <v>8346</v>
      </c>
      <c r="S1708" s="13">
        <f t="shared" si="120"/>
        <v>42179.306388888886</v>
      </c>
      <c r="T1708">
        <f t="shared" si="121"/>
        <v>2015</v>
      </c>
      <c r="U1708" t="str">
        <f t="shared" si="122"/>
        <v>music</v>
      </c>
    </row>
    <row r="1709" spans="1:21" ht="42.75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 s="10">
        <f t="shared" si="119"/>
        <v>54.11</v>
      </c>
      <c r="Q1709" t="s">
        <v>8324</v>
      </c>
      <c r="R1709" t="s">
        <v>8346</v>
      </c>
      <c r="S1709" s="13">
        <f t="shared" si="120"/>
        <v>42427.721006944441</v>
      </c>
      <c r="T1709">
        <f t="shared" si="121"/>
        <v>2016</v>
      </c>
      <c r="U1709" t="str">
        <f t="shared" si="122"/>
        <v>music</v>
      </c>
    </row>
    <row r="1710" spans="1:21" ht="42.75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 s="10" t="e">
        <f t="shared" si="119"/>
        <v>#DIV/0!</v>
      </c>
      <c r="Q1710" t="s">
        <v>8324</v>
      </c>
      <c r="R1710" t="s">
        <v>8346</v>
      </c>
      <c r="S1710" s="13">
        <f t="shared" si="120"/>
        <v>42451.866967592592</v>
      </c>
      <c r="T1710">
        <f t="shared" si="121"/>
        <v>2016</v>
      </c>
      <c r="U1710" t="str">
        <f t="shared" si="122"/>
        <v>music</v>
      </c>
    </row>
    <row r="1711" spans="1:21" ht="42.75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 s="10">
        <f t="shared" si="119"/>
        <v>21.25</v>
      </c>
      <c r="Q1711" t="s">
        <v>8324</v>
      </c>
      <c r="R1711" t="s">
        <v>8346</v>
      </c>
      <c r="S1711" s="13">
        <f t="shared" si="120"/>
        <v>41841.56381944444</v>
      </c>
      <c r="T1711">
        <f t="shared" si="121"/>
        <v>2014</v>
      </c>
      <c r="U1711" t="str">
        <f t="shared" si="122"/>
        <v>music</v>
      </c>
    </row>
    <row r="1712" spans="1:21" ht="28.5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 s="10">
        <f t="shared" si="119"/>
        <v>34</v>
      </c>
      <c r="Q1712" t="s">
        <v>8324</v>
      </c>
      <c r="R1712" t="s">
        <v>8346</v>
      </c>
      <c r="S1712" s="13">
        <f t="shared" si="120"/>
        <v>42341.59129629629</v>
      </c>
      <c r="T1712">
        <f t="shared" si="121"/>
        <v>2015</v>
      </c>
      <c r="U1712" t="str">
        <f t="shared" si="122"/>
        <v>music</v>
      </c>
    </row>
    <row r="1713" spans="1:21" ht="42.75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 s="10">
        <f t="shared" si="119"/>
        <v>525</v>
      </c>
      <c r="Q1713" t="s">
        <v>8324</v>
      </c>
      <c r="R1713" t="s">
        <v>8346</v>
      </c>
      <c r="S1713" s="13">
        <f t="shared" si="120"/>
        <v>41852.646226851852</v>
      </c>
      <c r="T1713">
        <f t="shared" si="121"/>
        <v>2014</v>
      </c>
      <c r="U1713" t="str">
        <f t="shared" si="122"/>
        <v>music</v>
      </c>
    </row>
    <row r="1714" spans="1:21" ht="42.75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 s="10" t="e">
        <f t="shared" si="119"/>
        <v>#DIV/0!</v>
      </c>
      <c r="Q1714" t="s">
        <v>8324</v>
      </c>
      <c r="R1714" t="s">
        <v>8346</v>
      </c>
      <c r="S1714" s="13">
        <f t="shared" si="120"/>
        <v>42125.913807870369</v>
      </c>
      <c r="T1714">
        <f t="shared" si="121"/>
        <v>2015</v>
      </c>
      <c r="U1714" t="str">
        <f t="shared" si="122"/>
        <v>music</v>
      </c>
    </row>
    <row r="1715" spans="1:21" ht="42.75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 s="10">
        <f t="shared" si="119"/>
        <v>50</v>
      </c>
      <c r="Q1715" t="s">
        <v>8324</v>
      </c>
      <c r="R1715" t="s">
        <v>8346</v>
      </c>
      <c r="S1715" s="13">
        <f t="shared" si="120"/>
        <v>41887.801064814819</v>
      </c>
      <c r="T1715">
        <f t="shared" si="121"/>
        <v>2014</v>
      </c>
      <c r="U1715" t="str">
        <f t="shared" si="122"/>
        <v>music</v>
      </c>
    </row>
    <row r="1716" spans="1:21" ht="42.75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 s="10">
        <f t="shared" si="119"/>
        <v>115.71</v>
      </c>
      <c r="Q1716" t="s">
        <v>8324</v>
      </c>
      <c r="R1716" t="s">
        <v>8346</v>
      </c>
      <c r="S1716" s="13">
        <f t="shared" si="120"/>
        <v>42095.918530092589</v>
      </c>
      <c r="T1716">
        <f t="shared" si="121"/>
        <v>2015</v>
      </c>
      <c r="U1716" t="str">
        <f t="shared" si="122"/>
        <v>music</v>
      </c>
    </row>
    <row r="1717" spans="1:21" ht="42.75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 s="10">
        <f t="shared" si="119"/>
        <v>5.5</v>
      </c>
      <c r="Q1717" t="s">
        <v>8324</v>
      </c>
      <c r="R1717" t="s">
        <v>8346</v>
      </c>
      <c r="S1717" s="13">
        <f t="shared" si="120"/>
        <v>42064.217418981483</v>
      </c>
      <c r="T1717">
        <f t="shared" si="121"/>
        <v>2015</v>
      </c>
      <c r="U1717" t="str">
        <f t="shared" si="122"/>
        <v>music</v>
      </c>
    </row>
    <row r="1718" spans="1:21" ht="42.75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 s="10">
        <f t="shared" si="119"/>
        <v>50</v>
      </c>
      <c r="Q1718" t="s">
        <v>8324</v>
      </c>
      <c r="R1718" t="s">
        <v>8346</v>
      </c>
      <c r="S1718" s="13">
        <f t="shared" si="120"/>
        <v>42673.577534722222</v>
      </c>
      <c r="T1718">
        <f t="shared" si="121"/>
        <v>2016</v>
      </c>
      <c r="U1718" t="str">
        <f t="shared" si="122"/>
        <v>music</v>
      </c>
    </row>
    <row r="1719" spans="1:21" ht="42.75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 s="10">
        <f t="shared" si="119"/>
        <v>34.020000000000003</v>
      </c>
      <c r="Q1719" t="s">
        <v>8324</v>
      </c>
      <c r="R1719" t="s">
        <v>8346</v>
      </c>
      <c r="S1719" s="13">
        <f t="shared" si="120"/>
        <v>42460.98192129629</v>
      </c>
      <c r="T1719">
        <f t="shared" si="121"/>
        <v>2016</v>
      </c>
      <c r="U1719" t="str">
        <f t="shared" si="122"/>
        <v>music</v>
      </c>
    </row>
    <row r="1720" spans="1:2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 s="10">
        <f t="shared" si="119"/>
        <v>37.5</v>
      </c>
      <c r="Q1720" t="s">
        <v>8324</v>
      </c>
      <c r="R1720" t="s">
        <v>8346</v>
      </c>
      <c r="S1720" s="13">
        <f t="shared" si="120"/>
        <v>42460.610520833332</v>
      </c>
      <c r="T1720">
        <f t="shared" si="121"/>
        <v>2016</v>
      </c>
      <c r="U1720" t="str">
        <f t="shared" si="122"/>
        <v>music</v>
      </c>
    </row>
    <row r="1721" spans="1:21" ht="42.75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 s="10">
        <f t="shared" si="119"/>
        <v>11.67</v>
      </c>
      <c r="Q1721" t="s">
        <v>8324</v>
      </c>
      <c r="R1721" t="s">
        <v>8346</v>
      </c>
      <c r="S1721" s="13">
        <f t="shared" si="120"/>
        <v>41869.534618055557</v>
      </c>
      <c r="T1721">
        <f t="shared" si="121"/>
        <v>2014</v>
      </c>
      <c r="U1721" t="str">
        <f t="shared" si="122"/>
        <v>music</v>
      </c>
    </row>
    <row r="1722" spans="1:21" ht="42.75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 s="10">
        <f t="shared" si="119"/>
        <v>28.13</v>
      </c>
      <c r="Q1722" t="s">
        <v>8324</v>
      </c>
      <c r="R1722" t="s">
        <v>8346</v>
      </c>
      <c r="S1722" s="13">
        <f t="shared" si="120"/>
        <v>41922.783229166671</v>
      </c>
      <c r="T1722">
        <f t="shared" si="121"/>
        <v>2014</v>
      </c>
      <c r="U1722" t="str">
        <f t="shared" si="122"/>
        <v>music</v>
      </c>
    </row>
    <row r="1723" spans="1:21" ht="42.75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 s="10" t="e">
        <f t="shared" si="119"/>
        <v>#DIV/0!</v>
      </c>
      <c r="Q1723" t="s">
        <v>8324</v>
      </c>
      <c r="R1723" t="s">
        <v>8346</v>
      </c>
      <c r="S1723" s="13">
        <f t="shared" si="120"/>
        <v>42319.461377314816</v>
      </c>
      <c r="T1723">
        <f t="shared" si="121"/>
        <v>2015</v>
      </c>
      <c r="U1723" t="str">
        <f t="shared" si="122"/>
        <v>music</v>
      </c>
    </row>
    <row r="1724" spans="1:21" ht="42.75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 s="10">
        <f t="shared" si="119"/>
        <v>1</v>
      </c>
      <c r="Q1724" t="s">
        <v>8324</v>
      </c>
      <c r="R1724" t="s">
        <v>8346</v>
      </c>
      <c r="S1724" s="13">
        <f t="shared" si="120"/>
        <v>42425.960983796293</v>
      </c>
      <c r="T1724">
        <f t="shared" si="121"/>
        <v>2016</v>
      </c>
      <c r="U1724" t="str">
        <f t="shared" si="122"/>
        <v>music</v>
      </c>
    </row>
    <row r="1725" spans="1:21" ht="42.75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 s="10">
        <f t="shared" si="119"/>
        <v>216.67</v>
      </c>
      <c r="Q1725" t="s">
        <v>8324</v>
      </c>
      <c r="R1725" t="s">
        <v>8346</v>
      </c>
      <c r="S1725" s="13">
        <f t="shared" si="120"/>
        <v>42129.82540509259</v>
      </c>
      <c r="T1725">
        <f t="shared" si="121"/>
        <v>2015</v>
      </c>
      <c r="U1725" t="str">
        <f t="shared" si="122"/>
        <v>music</v>
      </c>
    </row>
    <row r="1726" spans="1:21" ht="42.75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 s="10">
        <f t="shared" si="119"/>
        <v>8.75</v>
      </c>
      <c r="Q1726" t="s">
        <v>8324</v>
      </c>
      <c r="R1726" t="s">
        <v>8346</v>
      </c>
      <c r="S1726" s="13">
        <f t="shared" si="120"/>
        <v>41912.932430555556</v>
      </c>
      <c r="T1726">
        <f t="shared" si="121"/>
        <v>2014</v>
      </c>
      <c r="U1726" t="str">
        <f t="shared" si="122"/>
        <v>music</v>
      </c>
    </row>
    <row r="1727" spans="1:21" ht="42.75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 s="10">
        <f t="shared" si="119"/>
        <v>62.22</v>
      </c>
      <c r="Q1727" t="s">
        <v>8324</v>
      </c>
      <c r="R1727" t="s">
        <v>8346</v>
      </c>
      <c r="S1727" s="13">
        <f t="shared" si="120"/>
        <v>41845.968159722222</v>
      </c>
      <c r="T1727">
        <f t="shared" si="121"/>
        <v>2014</v>
      </c>
      <c r="U1727" t="str">
        <f t="shared" si="122"/>
        <v>music</v>
      </c>
    </row>
    <row r="1728" spans="1:21" ht="28.5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 s="10">
        <f t="shared" si="119"/>
        <v>137.25</v>
      </c>
      <c r="Q1728" t="s">
        <v>8324</v>
      </c>
      <c r="R1728" t="s">
        <v>8346</v>
      </c>
      <c r="S1728" s="13">
        <f t="shared" si="120"/>
        <v>41788.919722222221</v>
      </c>
      <c r="T1728">
        <f t="shared" si="121"/>
        <v>2014</v>
      </c>
      <c r="U1728" t="str">
        <f t="shared" si="122"/>
        <v>music</v>
      </c>
    </row>
    <row r="1729" spans="1:21" ht="42.75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 s="10">
        <f t="shared" si="119"/>
        <v>1</v>
      </c>
      <c r="Q1729" t="s">
        <v>8324</v>
      </c>
      <c r="R1729" t="s">
        <v>8346</v>
      </c>
      <c r="S1729" s="13">
        <f t="shared" si="120"/>
        <v>42044.927974537044</v>
      </c>
      <c r="T1729">
        <f t="shared" si="121"/>
        <v>2015</v>
      </c>
      <c r="U1729" t="str">
        <f t="shared" si="122"/>
        <v>music</v>
      </c>
    </row>
    <row r="1730" spans="1:21" ht="42.75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 s="10">
        <f t="shared" si="119"/>
        <v>122.14</v>
      </c>
      <c r="Q1730" t="s">
        <v>8324</v>
      </c>
      <c r="R1730" t="s">
        <v>8346</v>
      </c>
      <c r="S1730" s="13">
        <f t="shared" si="120"/>
        <v>42268.625856481478</v>
      </c>
      <c r="T1730">
        <f t="shared" si="121"/>
        <v>2015</v>
      </c>
      <c r="U1730" t="str">
        <f t="shared" si="122"/>
        <v>music</v>
      </c>
    </row>
    <row r="1731" spans="1:21" ht="42.75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 s="10" t="e">
        <f t="shared" ref="P1731:P1794" si="123">ROUND(E1731/L1731,2)</f>
        <v>#DIV/0!</v>
      </c>
      <c r="Q1731" t="s">
        <v>8324</v>
      </c>
      <c r="R1731" t="s">
        <v>8346</v>
      </c>
      <c r="S1731" s="13">
        <f t="shared" ref="S1731:S1794" si="124">(((J1731/60)/60)/24)+DATE(1970,1,1)</f>
        <v>42471.052152777775</v>
      </c>
      <c r="T1731">
        <f t="shared" ref="T1731:T1794" si="125">YEAR(S1731)</f>
        <v>2016</v>
      </c>
      <c r="U1731" t="str">
        <f t="shared" ref="U1731:U1794" si="126">LEFT(N1731,SEARCH("/",N1731)-1)</f>
        <v>music</v>
      </c>
    </row>
    <row r="1732" spans="1:21" ht="42.75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 s="10" t="e">
        <f t="shared" si="123"/>
        <v>#DIV/0!</v>
      </c>
      <c r="Q1732" t="s">
        <v>8324</v>
      </c>
      <c r="R1732" t="s">
        <v>8346</v>
      </c>
      <c r="S1732" s="13">
        <f t="shared" si="124"/>
        <v>42272.087766203709</v>
      </c>
      <c r="T1732">
        <f t="shared" si="125"/>
        <v>2015</v>
      </c>
      <c r="U1732" t="str">
        <f t="shared" si="126"/>
        <v>music</v>
      </c>
    </row>
    <row r="1733" spans="1:21" ht="28.5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 s="10" t="e">
        <f t="shared" si="123"/>
        <v>#DIV/0!</v>
      </c>
      <c r="Q1733" t="s">
        <v>8324</v>
      </c>
      <c r="R1733" t="s">
        <v>8346</v>
      </c>
      <c r="S1733" s="13">
        <f t="shared" si="124"/>
        <v>42152.906851851847</v>
      </c>
      <c r="T1733">
        <f t="shared" si="125"/>
        <v>2015</v>
      </c>
      <c r="U1733" t="str">
        <f t="shared" si="126"/>
        <v>music</v>
      </c>
    </row>
    <row r="1734" spans="1:21" ht="42.75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 s="10" t="e">
        <f t="shared" si="123"/>
        <v>#DIV/0!</v>
      </c>
      <c r="Q1734" t="s">
        <v>8324</v>
      </c>
      <c r="R1734" t="s">
        <v>8346</v>
      </c>
      <c r="S1734" s="13">
        <f t="shared" si="124"/>
        <v>42325.683807870373</v>
      </c>
      <c r="T1734">
        <f t="shared" si="125"/>
        <v>2015</v>
      </c>
      <c r="U1734" t="str">
        <f t="shared" si="126"/>
        <v>music</v>
      </c>
    </row>
    <row r="1735" spans="1:21" ht="42.75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 s="10" t="e">
        <f t="shared" si="123"/>
        <v>#DIV/0!</v>
      </c>
      <c r="Q1735" t="s">
        <v>8324</v>
      </c>
      <c r="R1735" t="s">
        <v>8346</v>
      </c>
      <c r="S1735" s="13">
        <f t="shared" si="124"/>
        <v>42614.675625000003</v>
      </c>
      <c r="T1735">
        <f t="shared" si="125"/>
        <v>2016</v>
      </c>
      <c r="U1735" t="str">
        <f t="shared" si="126"/>
        <v>music</v>
      </c>
    </row>
    <row r="1736" spans="1:21" ht="42.75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 s="10">
        <f t="shared" si="123"/>
        <v>1</v>
      </c>
      <c r="Q1736" t="s">
        <v>8324</v>
      </c>
      <c r="R1736" t="s">
        <v>8346</v>
      </c>
      <c r="S1736" s="13">
        <f t="shared" si="124"/>
        <v>42102.036527777775</v>
      </c>
      <c r="T1736">
        <f t="shared" si="125"/>
        <v>2015</v>
      </c>
      <c r="U1736" t="str">
        <f t="shared" si="126"/>
        <v>music</v>
      </c>
    </row>
    <row r="1737" spans="1:21" ht="42.75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 s="10">
        <f t="shared" si="123"/>
        <v>55</v>
      </c>
      <c r="Q1737" t="s">
        <v>8324</v>
      </c>
      <c r="R1737" t="s">
        <v>8346</v>
      </c>
      <c r="S1737" s="13">
        <f t="shared" si="124"/>
        <v>42559.814178240747</v>
      </c>
      <c r="T1737">
        <f t="shared" si="125"/>
        <v>2016</v>
      </c>
      <c r="U1737" t="str">
        <f t="shared" si="126"/>
        <v>music</v>
      </c>
    </row>
    <row r="1738" spans="1:21" ht="28.5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 s="10">
        <f t="shared" si="123"/>
        <v>22</v>
      </c>
      <c r="Q1738" t="s">
        <v>8324</v>
      </c>
      <c r="R1738" t="s">
        <v>8346</v>
      </c>
      <c r="S1738" s="13">
        <f t="shared" si="124"/>
        <v>42286.861493055556</v>
      </c>
      <c r="T1738">
        <f t="shared" si="125"/>
        <v>2015</v>
      </c>
      <c r="U1738" t="str">
        <f t="shared" si="126"/>
        <v>music</v>
      </c>
    </row>
    <row r="1739" spans="1:21" ht="42.75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 s="10">
        <f t="shared" si="123"/>
        <v>56.67</v>
      </c>
      <c r="Q1739" t="s">
        <v>8324</v>
      </c>
      <c r="R1739" t="s">
        <v>8346</v>
      </c>
      <c r="S1739" s="13">
        <f t="shared" si="124"/>
        <v>42175.948981481488</v>
      </c>
      <c r="T1739">
        <f t="shared" si="125"/>
        <v>2015</v>
      </c>
      <c r="U1739" t="str">
        <f t="shared" si="126"/>
        <v>music</v>
      </c>
    </row>
    <row r="1740" spans="1:21" ht="28.5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 s="10">
        <f t="shared" si="123"/>
        <v>20</v>
      </c>
      <c r="Q1740" t="s">
        <v>8324</v>
      </c>
      <c r="R1740" t="s">
        <v>8346</v>
      </c>
      <c r="S1740" s="13">
        <f t="shared" si="124"/>
        <v>41884.874328703707</v>
      </c>
      <c r="T1740">
        <f t="shared" si="125"/>
        <v>2014</v>
      </c>
      <c r="U1740" t="str">
        <f t="shared" si="126"/>
        <v>music</v>
      </c>
    </row>
    <row r="1741" spans="1:21" ht="42.75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 s="10">
        <f t="shared" si="123"/>
        <v>1</v>
      </c>
      <c r="Q1741" t="s">
        <v>8324</v>
      </c>
      <c r="R1741" t="s">
        <v>8346</v>
      </c>
      <c r="S1741" s="13">
        <f t="shared" si="124"/>
        <v>42435.874212962968</v>
      </c>
      <c r="T1741">
        <f t="shared" si="125"/>
        <v>2016</v>
      </c>
      <c r="U1741" t="str">
        <f t="shared" si="126"/>
        <v>music</v>
      </c>
    </row>
    <row r="1742" spans="1:21" ht="42.75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 s="10" t="e">
        <f t="shared" si="123"/>
        <v>#DIV/0!</v>
      </c>
      <c r="Q1742" t="s">
        <v>8324</v>
      </c>
      <c r="R1742" t="s">
        <v>8346</v>
      </c>
      <c r="S1742" s="13">
        <f t="shared" si="124"/>
        <v>42171.817384259266</v>
      </c>
      <c r="T1742">
        <f t="shared" si="125"/>
        <v>2015</v>
      </c>
      <c r="U1742" t="str">
        <f t="shared" si="126"/>
        <v>music</v>
      </c>
    </row>
    <row r="1743" spans="1:21" ht="28.5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 s="10">
        <f t="shared" si="123"/>
        <v>25.58</v>
      </c>
      <c r="Q1743" t="s">
        <v>8337</v>
      </c>
      <c r="R1743" t="s">
        <v>8338</v>
      </c>
      <c r="S1743" s="13">
        <f t="shared" si="124"/>
        <v>42120.628136574072</v>
      </c>
      <c r="T1743">
        <f t="shared" si="125"/>
        <v>2015</v>
      </c>
      <c r="U1743" t="str">
        <f t="shared" si="126"/>
        <v>photography</v>
      </c>
    </row>
    <row r="1744" spans="1:21" ht="42.75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 s="10">
        <f t="shared" si="123"/>
        <v>63.97</v>
      </c>
      <c r="Q1744" t="s">
        <v>8337</v>
      </c>
      <c r="R1744" t="s">
        <v>8338</v>
      </c>
      <c r="S1744" s="13">
        <f t="shared" si="124"/>
        <v>42710.876967592587</v>
      </c>
      <c r="T1744">
        <f t="shared" si="125"/>
        <v>2016</v>
      </c>
      <c r="U1744" t="str">
        <f t="shared" si="126"/>
        <v>photography</v>
      </c>
    </row>
    <row r="1745" spans="1:21" ht="42.75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 s="10">
        <f t="shared" si="123"/>
        <v>89.93</v>
      </c>
      <c r="Q1745" t="s">
        <v>8337</v>
      </c>
      <c r="R1745" t="s">
        <v>8338</v>
      </c>
      <c r="S1745" s="13">
        <f t="shared" si="124"/>
        <v>42586.925636574073</v>
      </c>
      <c r="T1745">
        <f t="shared" si="125"/>
        <v>2016</v>
      </c>
      <c r="U1745" t="str">
        <f t="shared" si="126"/>
        <v>photography</v>
      </c>
    </row>
    <row r="1746" spans="1:21" ht="42.75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 s="10">
        <f t="shared" si="123"/>
        <v>93.07</v>
      </c>
      <c r="Q1746" t="s">
        <v>8337</v>
      </c>
      <c r="R1746" t="s">
        <v>8338</v>
      </c>
      <c r="S1746" s="13">
        <f t="shared" si="124"/>
        <v>42026.605057870373</v>
      </c>
      <c r="T1746">
        <f t="shared" si="125"/>
        <v>2015</v>
      </c>
      <c r="U1746" t="str">
        <f t="shared" si="126"/>
        <v>photography</v>
      </c>
    </row>
    <row r="1747" spans="1:21" ht="42.75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 s="10">
        <f t="shared" si="123"/>
        <v>89.67</v>
      </c>
      <c r="Q1747" t="s">
        <v>8337</v>
      </c>
      <c r="R1747" t="s">
        <v>8338</v>
      </c>
      <c r="S1747" s="13">
        <f t="shared" si="124"/>
        <v>42690.259699074071</v>
      </c>
      <c r="T1747">
        <f t="shared" si="125"/>
        <v>2016</v>
      </c>
      <c r="U1747" t="str">
        <f t="shared" si="126"/>
        <v>photography</v>
      </c>
    </row>
    <row r="1748" spans="1:21" ht="42.75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 s="10">
        <f t="shared" si="123"/>
        <v>207.62</v>
      </c>
      <c r="Q1748" t="s">
        <v>8337</v>
      </c>
      <c r="R1748" t="s">
        <v>8338</v>
      </c>
      <c r="S1748" s="13">
        <f t="shared" si="124"/>
        <v>42668.176701388889</v>
      </c>
      <c r="T1748">
        <f t="shared" si="125"/>
        <v>2016</v>
      </c>
      <c r="U1748" t="str">
        <f t="shared" si="126"/>
        <v>photography</v>
      </c>
    </row>
    <row r="1749" spans="1:21" ht="42.75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 s="10">
        <f t="shared" si="123"/>
        <v>59.41</v>
      </c>
      <c r="Q1749" t="s">
        <v>8337</v>
      </c>
      <c r="R1749" t="s">
        <v>8338</v>
      </c>
      <c r="S1749" s="13">
        <f t="shared" si="124"/>
        <v>42292.435532407413</v>
      </c>
      <c r="T1749">
        <f t="shared" si="125"/>
        <v>2015</v>
      </c>
      <c r="U1749" t="str">
        <f t="shared" si="126"/>
        <v>photography</v>
      </c>
    </row>
    <row r="1750" spans="1:21" ht="28.5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 s="10">
        <f t="shared" si="123"/>
        <v>358.97</v>
      </c>
      <c r="Q1750" t="s">
        <v>8337</v>
      </c>
      <c r="R1750" t="s">
        <v>8338</v>
      </c>
      <c r="S1750" s="13">
        <f t="shared" si="124"/>
        <v>42219.950729166667</v>
      </c>
      <c r="T1750">
        <f t="shared" si="125"/>
        <v>2015</v>
      </c>
      <c r="U1750" t="str">
        <f t="shared" si="126"/>
        <v>photography</v>
      </c>
    </row>
    <row r="1751" spans="1:21" ht="28.5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 s="10">
        <f t="shared" si="123"/>
        <v>94.74</v>
      </c>
      <c r="Q1751" t="s">
        <v>8337</v>
      </c>
      <c r="R1751" t="s">
        <v>8338</v>
      </c>
      <c r="S1751" s="13">
        <f t="shared" si="124"/>
        <v>42758.975937499999</v>
      </c>
      <c r="T1751">
        <f t="shared" si="125"/>
        <v>2017</v>
      </c>
      <c r="U1751" t="str">
        <f t="shared" si="126"/>
        <v>photography</v>
      </c>
    </row>
    <row r="1752" spans="1:21" ht="42.75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 s="10">
        <f t="shared" si="123"/>
        <v>80.650000000000006</v>
      </c>
      <c r="Q1752" t="s">
        <v>8337</v>
      </c>
      <c r="R1752" t="s">
        <v>8338</v>
      </c>
      <c r="S1752" s="13">
        <f t="shared" si="124"/>
        <v>42454.836851851855</v>
      </c>
      <c r="T1752">
        <f t="shared" si="125"/>
        <v>2016</v>
      </c>
      <c r="U1752" t="str">
        <f t="shared" si="126"/>
        <v>photography</v>
      </c>
    </row>
    <row r="1753" spans="1:21" ht="28.5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 s="10">
        <f t="shared" si="123"/>
        <v>168.69</v>
      </c>
      <c r="Q1753" t="s">
        <v>8337</v>
      </c>
      <c r="R1753" t="s">
        <v>8338</v>
      </c>
      <c r="S1753" s="13">
        <f t="shared" si="124"/>
        <v>42052.7815162037</v>
      </c>
      <c r="T1753">
        <f t="shared" si="125"/>
        <v>2015</v>
      </c>
      <c r="U1753" t="str">
        <f t="shared" si="126"/>
        <v>photography</v>
      </c>
    </row>
    <row r="1754" spans="1:21" ht="28.5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 s="10">
        <f t="shared" si="123"/>
        <v>34.69</v>
      </c>
      <c r="Q1754" t="s">
        <v>8337</v>
      </c>
      <c r="R1754" t="s">
        <v>8338</v>
      </c>
      <c r="S1754" s="13">
        <f t="shared" si="124"/>
        <v>42627.253263888888</v>
      </c>
      <c r="T1754">
        <f t="shared" si="125"/>
        <v>2016</v>
      </c>
      <c r="U1754" t="str">
        <f t="shared" si="126"/>
        <v>photography</v>
      </c>
    </row>
    <row r="1755" spans="1:21" ht="42.75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 s="10">
        <f t="shared" si="123"/>
        <v>462.86</v>
      </c>
      <c r="Q1755" t="s">
        <v>8337</v>
      </c>
      <c r="R1755" t="s">
        <v>8338</v>
      </c>
      <c r="S1755" s="13">
        <f t="shared" si="124"/>
        <v>42420.74962962963</v>
      </c>
      <c r="T1755">
        <f t="shared" si="125"/>
        <v>2016</v>
      </c>
      <c r="U1755" t="str">
        <f t="shared" si="126"/>
        <v>photography</v>
      </c>
    </row>
    <row r="1756" spans="1:21" ht="42.75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 s="10">
        <f t="shared" si="123"/>
        <v>104.39</v>
      </c>
      <c r="Q1756" t="s">
        <v>8337</v>
      </c>
      <c r="R1756" t="s">
        <v>8338</v>
      </c>
      <c r="S1756" s="13">
        <f t="shared" si="124"/>
        <v>42067.876770833333</v>
      </c>
      <c r="T1756">
        <f t="shared" si="125"/>
        <v>2015</v>
      </c>
      <c r="U1756" t="str">
        <f t="shared" si="126"/>
        <v>photography</v>
      </c>
    </row>
    <row r="1757" spans="1:21" ht="42.75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 s="10">
        <f t="shared" si="123"/>
        <v>7.5</v>
      </c>
      <c r="Q1757" t="s">
        <v>8337</v>
      </c>
      <c r="R1757" t="s">
        <v>8338</v>
      </c>
      <c r="S1757" s="13">
        <f t="shared" si="124"/>
        <v>42252.788900462961</v>
      </c>
      <c r="T1757">
        <f t="shared" si="125"/>
        <v>2015</v>
      </c>
      <c r="U1757" t="str">
        <f t="shared" si="126"/>
        <v>photography</v>
      </c>
    </row>
    <row r="1758" spans="1:21" ht="42.75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 s="10">
        <f t="shared" si="123"/>
        <v>47.13</v>
      </c>
      <c r="Q1758" t="s">
        <v>8337</v>
      </c>
      <c r="R1758" t="s">
        <v>8338</v>
      </c>
      <c r="S1758" s="13">
        <f t="shared" si="124"/>
        <v>42571.167465277773</v>
      </c>
      <c r="T1758">
        <f t="shared" si="125"/>
        <v>2016</v>
      </c>
      <c r="U1758" t="str">
        <f t="shared" si="126"/>
        <v>photography</v>
      </c>
    </row>
    <row r="1759" spans="1:21" ht="28.5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 s="10">
        <f t="shared" si="123"/>
        <v>414.29</v>
      </c>
      <c r="Q1759" t="s">
        <v>8337</v>
      </c>
      <c r="R1759" t="s">
        <v>8338</v>
      </c>
      <c r="S1759" s="13">
        <f t="shared" si="124"/>
        <v>42733.827349537038</v>
      </c>
      <c r="T1759">
        <f t="shared" si="125"/>
        <v>2016</v>
      </c>
      <c r="U1759" t="str">
        <f t="shared" si="126"/>
        <v>photography</v>
      </c>
    </row>
    <row r="1760" spans="1:21" ht="42.75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 s="10">
        <f t="shared" si="123"/>
        <v>42.48</v>
      </c>
      <c r="Q1760" t="s">
        <v>8337</v>
      </c>
      <c r="R1760" t="s">
        <v>8338</v>
      </c>
      <c r="S1760" s="13">
        <f t="shared" si="124"/>
        <v>42505.955925925926</v>
      </c>
      <c r="T1760">
        <f t="shared" si="125"/>
        <v>2016</v>
      </c>
      <c r="U1760" t="str">
        <f t="shared" si="126"/>
        <v>photography</v>
      </c>
    </row>
    <row r="1761" spans="1:21" ht="28.5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 s="10">
        <f t="shared" si="123"/>
        <v>108.78</v>
      </c>
      <c r="Q1761" t="s">
        <v>8337</v>
      </c>
      <c r="R1761" t="s">
        <v>8338</v>
      </c>
      <c r="S1761" s="13">
        <f t="shared" si="124"/>
        <v>42068.829039351855</v>
      </c>
      <c r="T1761">
        <f t="shared" si="125"/>
        <v>2015</v>
      </c>
      <c r="U1761" t="str">
        <f t="shared" si="126"/>
        <v>photography</v>
      </c>
    </row>
    <row r="1762" spans="1:21" ht="42.75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 s="10">
        <f t="shared" si="123"/>
        <v>81.099999999999994</v>
      </c>
      <c r="Q1762" t="s">
        <v>8337</v>
      </c>
      <c r="R1762" t="s">
        <v>8338</v>
      </c>
      <c r="S1762" s="13">
        <f t="shared" si="124"/>
        <v>42405.67260416667</v>
      </c>
      <c r="T1762">
        <f t="shared" si="125"/>
        <v>2016</v>
      </c>
      <c r="U1762" t="str">
        <f t="shared" si="126"/>
        <v>photography</v>
      </c>
    </row>
    <row r="1763" spans="1:21" ht="28.5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 s="10">
        <f t="shared" si="123"/>
        <v>51.67</v>
      </c>
      <c r="Q1763" t="s">
        <v>8337</v>
      </c>
      <c r="R1763" t="s">
        <v>8338</v>
      </c>
      <c r="S1763" s="13">
        <f t="shared" si="124"/>
        <v>42209.567824074074</v>
      </c>
      <c r="T1763">
        <f t="shared" si="125"/>
        <v>2015</v>
      </c>
      <c r="U1763" t="str">
        <f t="shared" si="126"/>
        <v>photography</v>
      </c>
    </row>
    <row r="1764" spans="1:2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 s="10">
        <f t="shared" si="123"/>
        <v>35.4</v>
      </c>
      <c r="Q1764" t="s">
        <v>8337</v>
      </c>
      <c r="R1764" t="s">
        <v>8338</v>
      </c>
      <c r="S1764" s="13">
        <f t="shared" si="124"/>
        <v>42410.982002314813</v>
      </c>
      <c r="T1764">
        <f t="shared" si="125"/>
        <v>2016</v>
      </c>
      <c r="U1764" t="str">
        <f t="shared" si="126"/>
        <v>photography</v>
      </c>
    </row>
    <row r="1765" spans="1:21" ht="42.75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 s="10">
        <f t="shared" si="123"/>
        <v>103.64</v>
      </c>
      <c r="Q1765" t="s">
        <v>8337</v>
      </c>
      <c r="R1765" t="s">
        <v>8338</v>
      </c>
      <c r="S1765" s="13">
        <f t="shared" si="124"/>
        <v>42636.868518518517</v>
      </c>
      <c r="T1765">
        <f t="shared" si="125"/>
        <v>2016</v>
      </c>
      <c r="U1765" t="str">
        <f t="shared" si="126"/>
        <v>photography</v>
      </c>
    </row>
    <row r="1766" spans="1:21" ht="42.75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 s="10">
        <f t="shared" si="123"/>
        <v>55.28</v>
      </c>
      <c r="Q1766" t="s">
        <v>8337</v>
      </c>
      <c r="R1766" t="s">
        <v>8338</v>
      </c>
      <c r="S1766" s="13">
        <f t="shared" si="124"/>
        <v>41825.485868055555</v>
      </c>
      <c r="T1766">
        <f t="shared" si="125"/>
        <v>2014</v>
      </c>
      <c r="U1766" t="str">
        <f t="shared" si="126"/>
        <v>photography</v>
      </c>
    </row>
    <row r="1767" spans="1:21" ht="42.75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 s="10">
        <f t="shared" si="123"/>
        <v>72.17</v>
      </c>
      <c r="Q1767" t="s">
        <v>8337</v>
      </c>
      <c r="R1767" t="s">
        <v>8338</v>
      </c>
      <c r="S1767" s="13">
        <f t="shared" si="124"/>
        <v>41834.980462962965</v>
      </c>
      <c r="T1767">
        <f t="shared" si="125"/>
        <v>2014</v>
      </c>
      <c r="U1767" t="str">
        <f t="shared" si="126"/>
        <v>photography</v>
      </c>
    </row>
    <row r="1768" spans="1:21" ht="28.5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 s="10" t="e">
        <f t="shared" si="123"/>
        <v>#DIV/0!</v>
      </c>
      <c r="Q1768" t="s">
        <v>8337</v>
      </c>
      <c r="R1768" t="s">
        <v>8338</v>
      </c>
      <c r="S1768" s="13">
        <f t="shared" si="124"/>
        <v>41855.859814814816</v>
      </c>
      <c r="T1768">
        <f t="shared" si="125"/>
        <v>2014</v>
      </c>
      <c r="U1768" t="str">
        <f t="shared" si="126"/>
        <v>photography</v>
      </c>
    </row>
    <row r="1769" spans="1:21" ht="28.5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 s="10">
        <f t="shared" si="123"/>
        <v>58.62</v>
      </c>
      <c r="Q1769" t="s">
        <v>8337</v>
      </c>
      <c r="R1769" t="s">
        <v>8338</v>
      </c>
      <c r="S1769" s="13">
        <f t="shared" si="124"/>
        <v>41824.658379629633</v>
      </c>
      <c r="T1769">
        <f t="shared" si="125"/>
        <v>2014</v>
      </c>
      <c r="U1769" t="str">
        <f t="shared" si="126"/>
        <v>photography</v>
      </c>
    </row>
    <row r="1770" spans="1:21" ht="42.75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 s="10">
        <f t="shared" si="123"/>
        <v>12.47</v>
      </c>
      <c r="Q1770" t="s">
        <v>8337</v>
      </c>
      <c r="R1770" t="s">
        <v>8338</v>
      </c>
      <c r="S1770" s="13">
        <f t="shared" si="124"/>
        <v>41849.560694444444</v>
      </c>
      <c r="T1770">
        <f t="shared" si="125"/>
        <v>2014</v>
      </c>
      <c r="U1770" t="str">
        <f t="shared" si="126"/>
        <v>photography</v>
      </c>
    </row>
    <row r="1771" spans="1:21" ht="42.75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 s="10">
        <f t="shared" si="123"/>
        <v>49.14</v>
      </c>
      <c r="Q1771" t="s">
        <v>8337</v>
      </c>
      <c r="R1771" t="s">
        <v>8338</v>
      </c>
      <c r="S1771" s="13">
        <f t="shared" si="124"/>
        <v>41987.818969907406</v>
      </c>
      <c r="T1771">
        <f t="shared" si="125"/>
        <v>2014</v>
      </c>
      <c r="U1771" t="str">
        <f t="shared" si="126"/>
        <v>photography</v>
      </c>
    </row>
    <row r="1772" spans="1:21" ht="42.75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 s="10">
        <f t="shared" si="123"/>
        <v>150.5</v>
      </c>
      <c r="Q1772" t="s">
        <v>8337</v>
      </c>
      <c r="R1772" t="s">
        <v>8338</v>
      </c>
      <c r="S1772" s="13">
        <f t="shared" si="124"/>
        <v>41891.780023148152</v>
      </c>
      <c r="T1772">
        <f t="shared" si="125"/>
        <v>2014</v>
      </c>
      <c r="U1772" t="str">
        <f t="shared" si="126"/>
        <v>photography</v>
      </c>
    </row>
    <row r="1773" spans="1:21" ht="42.75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 s="10">
        <f t="shared" si="123"/>
        <v>35.799999999999997</v>
      </c>
      <c r="Q1773" t="s">
        <v>8337</v>
      </c>
      <c r="R1773" t="s">
        <v>8338</v>
      </c>
      <c r="S1773" s="13">
        <f t="shared" si="124"/>
        <v>41905.979629629634</v>
      </c>
      <c r="T1773">
        <f t="shared" si="125"/>
        <v>2014</v>
      </c>
      <c r="U1773" t="str">
        <f t="shared" si="126"/>
        <v>photography</v>
      </c>
    </row>
    <row r="1774" spans="1:21" ht="28.5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 s="10">
        <f t="shared" si="123"/>
        <v>45.16</v>
      </c>
      <c r="Q1774" t="s">
        <v>8337</v>
      </c>
      <c r="R1774" t="s">
        <v>8338</v>
      </c>
      <c r="S1774" s="13">
        <f t="shared" si="124"/>
        <v>41766.718009259261</v>
      </c>
      <c r="T1774">
        <f t="shared" si="125"/>
        <v>2014</v>
      </c>
      <c r="U1774" t="str">
        <f t="shared" si="126"/>
        <v>photography</v>
      </c>
    </row>
    <row r="1775" spans="1:21" ht="42.75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 s="10">
        <f t="shared" si="123"/>
        <v>98.79</v>
      </c>
      <c r="Q1775" t="s">
        <v>8337</v>
      </c>
      <c r="R1775" t="s">
        <v>8338</v>
      </c>
      <c r="S1775" s="13">
        <f t="shared" si="124"/>
        <v>41978.760393518518</v>
      </c>
      <c r="T1775">
        <f t="shared" si="125"/>
        <v>2014</v>
      </c>
      <c r="U1775" t="str">
        <f t="shared" si="126"/>
        <v>photography</v>
      </c>
    </row>
    <row r="1776" spans="1:21" ht="42.75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 s="10">
        <f t="shared" si="123"/>
        <v>88.31</v>
      </c>
      <c r="Q1776" t="s">
        <v>8337</v>
      </c>
      <c r="R1776" t="s">
        <v>8338</v>
      </c>
      <c r="S1776" s="13">
        <f t="shared" si="124"/>
        <v>41930.218657407408</v>
      </c>
      <c r="T1776">
        <f t="shared" si="125"/>
        <v>2014</v>
      </c>
      <c r="U1776" t="str">
        <f t="shared" si="126"/>
        <v>photography</v>
      </c>
    </row>
    <row r="1777" spans="1:21" ht="42.75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 s="10">
        <f t="shared" si="123"/>
        <v>170.63</v>
      </c>
      <c r="Q1777" t="s">
        <v>8337</v>
      </c>
      <c r="R1777" t="s">
        <v>8338</v>
      </c>
      <c r="S1777" s="13">
        <f t="shared" si="124"/>
        <v>41891.976388888892</v>
      </c>
      <c r="T1777">
        <f t="shared" si="125"/>
        <v>2014</v>
      </c>
      <c r="U1777" t="str">
        <f t="shared" si="126"/>
        <v>photography</v>
      </c>
    </row>
    <row r="1778" spans="1:21" ht="42.75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 s="10">
        <f t="shared" si="123"/>
        <v>83.75</v>
      </c>
      <c r="Q1778" t="s">
        <v>8337</v>
      </c>
      <c r="R1778" t="s">
        <v>8338</v>
      </c>
      <c r="S1778" s="13">
        <f t="shared" si="124"/>
        <v>41905.95684027778</v>
      </c>
      <c r="T1778">
        <f t="shared" si="125"/>
        <v>2014</v>
      </c>
      <c r="U1778" t="str">
        <f t="shared" si="126"/>
        <v>photography</v>
      </c>
    </row>
    <row r="1779" spans="1:21" ht="42.75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 s="10">
        <f t="shared" si="123"/>
        <v>65.099999999999994</v>
      </c>
      <c r="Q1779" t="s">
        <v>8337</v>
      </c>
      <c r="R1779" t="s">
        <v>8338</v>
      </c>
      <c r="S1779" s="13">
        <f t="shared" si="124"/>
        <v>42025.357094907406</v>
      </c>
      <c r="T1779">
        <f t="shared" si="125"/>
        <v>2015</v>
      </c>
      <c r="U1779" t="str">
        <f t="shared" si="126"/>
        <v>photography</v>
      </c>
    </row>
    <row r="1780" spans="1:21" ht="42.75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 s="10">
        <f t="shared" si="123"/>
        <v>66.33</v>
      </c>
      <c r="Q1780" t="s">
        <v>8337</v>
      </c>
      <c r="R1780" t="s">
        <v>8338</v>
      </c>
      <c r="S1780" s="13">
        <f t="shared" si="124"/>
        <v>42045.86336805555</v>
      </c>
      <c r="T1780">
        <f t="shared" si="125"/>
        <v>2015</v>
      </c>
      <c r="U1780" t="str">
        <f t="shared" si="126"/>
        <v>photography</v>
      </c>
    </row>
    <row r="1781" spans="1:21" ht="42.75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 s="10">
        <f t="shared" si="123"/>
        <v>104.89</v>
      </c>
      <c r="Q1781" t="s">
        <v>8337</v>
      </c>
      <c r="R1781" t="s">
        <v>8338</v>
      </c>
      <c r="S1781" s="13">
        <f t="shared" si="124"/>
        <v>42585.691898148143</v>
      </c>
      <c r="T1781">
        <f t="shared" si="125"/>
        <v>2016</v>
      </c>
      <c r="U1781" t="str">
        <f t="shared" si="126"/>
        <v>photography</v>
      </c>
    </row>
    <row r="1782" spans="1:21" ht="42.75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 s="10">
        <f t="shared" si="123"/>
        <v>78.44</v>
      </c>
      <c r="Q1782" t="s">
        <v>8337</v>
      </c>
      <c r="R1782" t="s">
        <v>8338</v>
      </c>
      <c r="S1782" s="13">
        <f t="shared" si="124"/>
        <v>42493.600810185191</v>
      </c>
      <c r="T1782">
        <f t="shared" si="125"/>
        <v>2016</v>
      </c>
      <c r="U1782" t="str">
        <f t="shared" si="126"/>
        <v>photography</v>
      </c>
    </row>
    <row r="1783" spans="1:21" ht="42.75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 s="10">
        <f t="shared" si="123"/>
        <v>59.04</v>
      </c>
      <c r="Q1783" t="s">
        <v>8337</v>
      </c>
      <c r="R1783" t="s">
        <v>8338</v>
      </c>
      <c r="S1783" s="13">
        <f t="shared" si="124"/>
        <v>42597.617418981477</v>
      </c>
      <c r="T1783">
        <f t="shared" si="125"/>
        <v>2016</v>
      </c>
      <c r="U1783" t="str">
        <f t="shared" si="126"/>
        <v>photography</v>
      </c>
    </row>
    <row r="1784" spans="1:21" ht="42.75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 s="10">
        <f t="shared" si="123"/>
        <v>71.34</v>
      </c>
      <c r="Q1784" t="s">
        <v>8337</v>
      </c>
      <c r="R1784" t="s">
        <v>8338</v>
      </c>
      <c r="S1784" s="13">
        <f t="shared" si="124"/>
        <v>42388.575104166666</v>
      </c>
      <c r="T1784">
        <f t="shared" si="125"/>
        <v>2016</v>
      </c>
      <c r="U1784" t="str">
        <f t="shared" si="126"/>
        <v>photography</v>
      </c>
    </row>
    <row r="1785" spans="1:21" ht="42.75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 s="10">
        <f t="shared" si="123"/>
        <v>51.23</v>
      </c>
      <c r="Q1785" t="s">
        <v>8337</v>
      </c>
      <c r="R1785" t="s">
        <v>8338</v>
      </c>
      <c r="S1785" s="13">
        <f t="shared" si="124"/>
        <v>42115.949976851851</v>
      </c>
      <c r="T1785">
        <f t="shared" si="125"/>
        <v>2015</v>
      </c>
      <c r="U1785" t="str">
        <f t="shared" si="126"/>
        <v>photography</v>
      </c>
    </row>
    <row r="1786" spans="1:21" ht="42.75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 s="10">
        <f t="shared" si="123"/>
        <v>60.24</v>
      </c>
      <c r="Q1786" t="s">
        <v>8337</v>
      </c>
      <c r="R1786" t="s">
        <v>8338</v>
      </c>
      <c r="S1786" s="13">
        <f t="shared" si="124"/>
        <v>42003.655555555553</v>
      </c>
      <c r="T1786">
        <f t="shared" si="125"/>
        <v>2014</v>
      </c>
      <c r="U1786" t="str">
        <f t="shared" si="126"/>
        <v>photography</v>
      </c>
    </row>
    <row r="1787" spans="1:21" ht="42.75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 s="10">
        <f t="shared" si="123"/>
        <v>44.94</v>
      </c>
      <c r="Q1787" t="s">
        <v>8337</v>
      </c>
      <c r="R1787" t="s">
        <v>8338</v>
      </c>
      <c r="S1787" s="13">
        <f t="shared" si="124"/>
        <v>41897.134895833333</v>
      </c>
      <c r="T1787">
        <f t="shared" si="125"/>
        <v>2014</v>
      </c>
      <c r="U1787" t="str">
        <f t="shared" si="126"/>
        <v>photography</v>
      </c>
    </row>
    <row r="1788" spans="1:21" ht="42.75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 s="10">
        <f t="shared" si="123"/>
        <v>31.21</v>
      </c>
      <c r="Q1788" t="s">
        <v>8337</v>
      </c>
      <c r="R1788" t="s">
        <v>8338</v>
      </c>
      <c r="S1788" s="13">
        <f t="shared" si="124"/>
        <v>41958.550659722227</v>
      </c>
      <c r="T1788">
        <f t="shared" si="125"/>
        <v>2014</v>
      </c>
      <c r="U1788" t="str">
        <f t="shared" si="126"/>
        <v>photography</v>
      </c>
    </row>
    <row r="1789" spans="1:21" ht="42.75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 s="10">
        <f t="shared" si="123"/>
        <v>63.88</v>
      </c>
      <c r="Q1789" t="s">
        <v>8337</v>
      </c>
      <c r="R1789" t="s">
        <v>8338</v>
      </c>
      <c r="S1789" s="13">
        <f t="shared" si="124"/>
        <v>42068.65552083333</v>
      </c>
      <c r="T1789">
        <f t="shared" si="125"/>
        <v>2015</v>
      </c>
      <c r="U1789" t="str">
        <f t="shared" si="126"/>
        <v>photography</v>
      </c>
    </row>
    <row r="1790" spans="1:21" ht="42.75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 s="10">
        <f t="shared" si="123"/>
        <v>19</v>
      </c>
      <c r="Q1790" t="s">
        <v>8337</v>
      </c>
      <c r="R1790" t="s">
        <v>8338</v>
      </c>
      <c r="S1790" s="13">
        <f t="shared" si="124"/>
        <v>41913.94840277778</v>
      </c>
      <c r="T1790">
        <f t="shared" si="125"/>
        <v>2014</v>
      </c>
      <c r="U1790" t="str">
        <f t="shared" si="126"/>
        <v>photography</v>
      </c>
    </row>
    <row r="1791" spans="1:21" ht="42.75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 s="10">
        <f t="shared" si="123"/>
        <v>10</v>
      </c>
      <c r="Q1791" t="s">
        <v>8337</v>
      </c>
      <c r="R1791" t="s">
        <v>8338</v>
      </c>
      <c r="S1791" s="13">
        <f t="shared" si="124"/>
        <v>41956.250034722223</v>
      </c>
      <c r="T1791">
        <f t="shared" si="125"/>
        <v>2014</v>
      </c>
      <c r="U1791" t="str">
        <f t="shared" si="126"/>
        <v>photography</v>
      </c>
    </row>
    <row r="1792" spans="1:21" ht="42.75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 s="10">
        <f t="shared" si="123"/>
        <v>109.07</v>
      </c>
      <c r="Q1792" t="s">
        <v>8337</v>
      </c>
      <c r="R1792" t="s">
        <v>8338</v>
      </c>
      <c r="S1792" s="13">
        <f t="shared" si="124"/>
        <v>42010.674513888895</v>
      </c>
      <c r="T1792">
        <f t="shared" si="125"/>
        <v>2015</v>
      </c>
      <c r="U1792" t="str">
        <f t="shared" si="126"/>
        <v>photography</v>
      </c>
    </row>
    <row r="1793" spans="1:21" ht="28.5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 s="10">
        <f t="shared" si="123"/>
        <v>26.75</v>
      </c>
      <c r="Q1793" t="s">
        <v>8337</v>
      </c>
      <c r="R1793" t="s">
        <v>8338</v>
      </c>
      <c r="S1793" s="13">
        <f t="shared" si="124"/>
        <v>41973.740335648152</v>
      </c>
      <c r="T1793">
        <f t="shared" si="125"/>
        <v>2014</v>
      </c>
      <c r="U1793" t="str">
        <f t="shared" si="126"/>
        <v>photography</v>
      </c>
    </row>
    <row r="1794" spans="1:21" ht="28.5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 s="10">
        <f t="shared" si="123"/>
        <v>109.94</v>
      </c>
      <c r="Q1794" t="s">
        <v>8337</v>
      </c>
      <c r="R1794" t="s">
        <v>8338</v>
      </c>
      <c r="S1794" s="13">
        <f t="shared" si="124"/>
        <v>42189.031041666662</v>
      </c>
      <c r="T1794">
        <f t="shared" si="125"/>
        <v>2015</v>
      </c>
      <c r="U1794" t="str">
        <f t="shared" si="126"/>
        <v>photography</v>
      </c>
    </row>
    <row r="1795" spans="1:21" ht="42.75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 s="10">
        <f t="shared" ref="P1795:P1858" si="127">ROUND(E1795/L1795,2)</f>
        <v>20</v>
      </c>
      <c r="Q1795" t="s">
        <v>8337</v>
      </c>
      <c r="R1795" t="s">
        <v>8338</v>
      </c>
      <c r="S1795" s="13">
        <f t="shared" ref="S1795:S1858" si="128">(((J1795/60)/60)/24)+DATE(1970,1,1)</f>
        <v>41940.89166666667</v>
      </c>
      <c r="T1795">
        <f t="shared" ref="T1795:T1858" si="129">YEAR(S1795)</f>
        <v>2014</v>
      </c>
      <c r="U1795" t="str">
        <f t="shared" ref="U1795:U1858" si="130">LEFT(N1795,SEARCH("/",N1795)-1)</f>
        <v>photography</v>
      </c>
    </row>
    <row r="1796" spans="1:21" ht="42.75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 s="10">
        <f t="shared" si="127"/>
        <v>55.39</v>
      </c>
      <c r="Q1796" t="s">
        <v>8337</v>
      </c>
      <c r="R1796" t="s">
        <v>8338</v>
      </c>
      <c r="S1796" s="13">
        <f t="shared" si="128"/>
        <v>42011.551180555558</v>
      </c>
      <c r="T1796">
        <f t="shared" si="129"/>
        <v>2015</v>
      </c>
      <c r="U1796" t="str">
        <f t="shared" si="130"/>
        <v>photography</v>
      </c>
    </row>
    <row r="1797" spans="1:21" ht="42.75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 s="10">
        <f t="shared" si="127"/>
        <v>133.9</v>
      </c>
      <c r="Q1797" t="s">
        <v>8337</v>
      </c>
      <c r="R1797" t="s">
        <v>8338</v>
      </c>
      <c r="S1797" s="13">
        <f t="shared" si="128"/>
        <v>42628.288668981477</v>
      </c>
      <c r="T1797">
        <f t="shared" si="129"/>
        <v>2016</v>
      </c>
      <c r="U1797" t="str">
        <f t="shared" si="130"/>
        <v>photography</v>
      </c>
    </row>
    <row r="1798" spans="1:21" ht="42.75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 s="10">
        <f t="shared" si="127"/>
        <v>48.72</v>
      </c>
      <c r="Q1798" t="s">
        <v>8337</v>
      </c>
      <c r="R1798" t="s">
        <v>8338</v>
      </c>
      <c r="S1798" s="13">
        <f t="shared" si="128"/>
        <v>42515.439421296294</v>
      </c>
      <c r="T1798">
        <f t="shared" si="129"/>
        <v>2016</v>
      </c>
      <c r="U1798" t="str">
        <f t="shared" si="130"/>
        <v>photography</v>
      </c>
    </row>
    <row r="1799" spans="1:21" ht="42.75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 s="10">
        <f t="shared" si="127"/>
        <v>48.25</v>
      </c>
      <c r="Q1799" t="s">
        <v>8337</v>
      </c>
      <c r="R1799" t="s">
        <v>8338</v>
      </c>
      <c r="S1799" s="13">
        <f t="shared" si="128"/>
        <v>42689.56931712963</v>
      </c>
      <c r="T1799">
        <f t="shared" si="129"/>
        <v>2016</v>
      </c>
      <c r="U1799" t="str">
        <f t="shared" si="130"/>
        <v>photography</v>
      </c>
    </row>
    <row r="1800" spans="1:21" ht="42.75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 s="10">
        <f t="shared" si="127"/>
        <v>58.97</v>
      </c>
      <c r="Q1800" t="s">
        <v>8337</v>
      </c>
      <c r="R1800" t="s">
        <v>8338</v>
      </c>
      <c r="S1800" s="13">
        <f t="shared" si="128"/>
        <v>42344.32677083333</v>
      </c>
      <c r="T1800">
        <f t="shared" si="129"/>
        <v>2015</v>
      </c>
      <c r="U1800" t="str">
        <f t="shared" si="130"/>
        <v>photography</v>
      </c>
    </row>
    <row r="1801" spans="1:21" ht="28.5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 s="10">
        <f t="shared" si="127"/>
        <v>11.64</v>
      </c>
      <c r="Q1801" t="s">
        <v>8337</v>
      </c>
      <c r="R1801" t="s">
        <v>8338</v>
      </c>
      <c r="S1801" s="13">
        <f t="shared" si="128"/>
        <v>41934.842685185184</v>
      </c>
      <c r="T1801">
        <f t="shared" si="129"/>
        <v>2014</v>
      </c>
      <c r="U1801" t="str">
        <f t="shared" si="130"/>
        <v>photography</v>
      </c>
    </row>
    <row r="1802" spans="1:21" ht="42.75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 s="10">
        <f t="shared" si="127"/>
        <v>83.72</v>
      </c>
      <c r="Q1802" t="s">
        <v>8337</v>
      </c>
      <c r="R1802" t="s">
        <v>8338</v>
      </c>
      <c r="S1802" s="13">
        <f t="shared" si="128"/>
        <v>42623.606134259258</v>
      </c>
      <c r="T1802">
        <f t="shared" si="129"/>
        <v>2016</v>
      </c>
      <c r="U1802" t="str">
        <f t="shared" si="130"/>
        <v>photography</v>
      </c>
    </row>
    <row r="1803" spans="1:21" ht="42.75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 s="10">
        <f t="shared" si="127"/>
        <v>63.65</v>
      </c>
      <c r="Q1803" t="s">
        <v>8337</v>
      </c>
      <c r="R1803" t="s">
        <v>8338</v>
      </c>
      <c r="S1803" s="13">
        <f t="shared" si="128"/>
        <v>42321.660509259258</v>
      </c>
      <c r="T1803">
        <f t="shared" si="129"/>
        <v>2015</v>
      </c>
      <c r="U1803" t="str">
        <f t="shared" si="130"/>
        <v>photography</v>
      </c>
    </row>
    <row r="1804" spans="1:21" ht="28.5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 s="10">
        <f t="shared" si="127"/>
        <v>94.28</v>
      </c>
      <c r="Q1804" t="s">
        <v>8337</v>
      </c>
      <c r="R1804" t="s">
        <v>8338</v>
      </c>
      <c r="S1804" s="13">
        <f t="shared" si="128"/>
        <v>42159.47256944445</v>
      </c>
      <c r="T1804">
        <f t="shared" si="129"/>
        <v>2015</v>
      </c>
      <c r="U1804" t="str">
        <f t="shared" si="130"/>
        <v>photography</v>
      </c>
    </row>
    <row r="1805" spans="1:21" ht="42.75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 s="10">
        <f t="shared" si="127"/>
        <v>71.87</v>
      </c>
      <c r="Q1805" t="s">
        <v>8337</v>
      </c>
      <c r="R1805" t="s">
        <v>8338</v>
      </c>
      <c r="S1805" s="13">
        <f t="shared" si="128"/>
        <v>42018.071550925932</v>
      </c>
      <c r="T1805">
        <f t="shared" si="129"/>
        <v>2015</v>
      </c>
      <c r="U1805" t="str">
        <f t="shared" si="130"/>
        <v>photography</v>
      </c>
    </row>
    <row r="1806" spans="1:21" ht="42.75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 s="10">
        <f t="shared" si="127"/>
        <v>104.85</v>
      </c>
      <c r="Q1806" t="s">
        <v>8337</v>
      </c>
      <c r="R1806" t="s">
        <v>8338</v>
      </c>
      <c r="S1806" s="13">
        <f t="shared" si="128"/>
        <v>42282.678287037037</v>
      </c>
      <c r="T1806">
        <f t="shared" si="129"/>
        <v>2015</v>
      </c>
      <c r="U1806" t="str">
        <f t="shared" si="130"/>
        <v>photography</v>
      </c>
    </row>
    <row r="1807" spans="1:21" ht="42.75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 s="10">
        <f t="shared" si="127"/>
        <v>67.14</v>
      </c>
      <c r="Q1807" t="s">
        <v>8337</v>
      </c>
      <c r="R1807" t="s">
        <v>8338</v>
      </c>
      <c r="S1807" s="13">
        <f t="shared" si="128"/>
        <v>42247.803912037038</v>
      </c>
      <c r="T1807">
        <f t="shared" si="129"/>
        <v>2015</v>
      </c>
      <c r="U1807" t="str">
        <f t="shared" si="130"/>
        <v>photography</v>
      </c>
    </row>
    <row r="1808" spans="1:21" ht="42.75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 s="10">
        <f t="shared" si="127"/>
        <v>73.88</v>
      </c>
      <c r="Q1808" t="s">
        <v>8337</v>
      </c>
      <c r="R1808" t="s">
        <v>8338</v>
      </c>
      <c r="S1808" s="13">
        <f t="shared" si="128"/>
        <v>41877.638298611113</v>
      </c>
      <c r="T1808">
        <f t="shared" si="129"/>
        <v>2014</v>
      </c>
      <c r="U1808" t="str">
        <f t="shared" si="130"/>
        <v>photography</v>
      </c>
    </row>
    <row r="1809" spans="1:21" ht="28.5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 s="10">
        <f t="shared" si="127"/>
        <v>69.13</v>
      </c>
      <c r="Q1809" t="s">
        <v>8337</v>
      </c>
      <c r="R1809" t="s">
        <v>8338</v>
      </c>
      <c r="S1809" s="13">
        <f t="shared" si="128"/>
        <v>41880.068437499998</v>
      </c>
      <c r="T1809">
        <f t="shared" si="129"/>
        <v>2014</v>
      </c>
      <c r="U1809" t="str">
        <f t="shared" si="130"/>
        <v>photography</v>
      </c>
    </row>
    <row r="1810" spans="1:21" ht="42.75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 s="10">
        <f t="shared" si="127"/>
        <v>120.77</v>
      </c>
      <c r="Q1810" t="s">
        <v>8337</v>
      </c>
      <c r="R1810" t="s">
        <v>8338</v>
      </c>
      <c r="S1810" s="13">
        <f t="shared" si="128"/>
        <v>42742.680902777778</v>
      </c>
      <c r="T1810">
        <f t="shared" si="129"/>
        <v>2017</v>
      </c>
      <c r="U1810" t="str">
        <f t="shared" si="130"/>
        <v>photography</v>
      </c>
    </row>
    <row r="1811" spans="1:21" ht="42.75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 s="10">
        <f t="shared" si="127"/>
        <v>42.22</v>
      </c>
      <c r="Q1811" t="s">
        <v>8337</v>
      </c>
      <c r="R1811" t="s">
        <v>8338</v>
      </c>
      <c r="S1811" s="13">
        <f t="shared" si="128"/>
        <v>42029.907858796301</v>
      </c>
      <c r="T1811">
        <f t="shared" si="129"/>
        <v>2015</v>
      </c>
      <c r="U1811" t="str">
        <f t="shared" si="130"/>
        <v>photography</v>
      </c>
    </row>
    <row r="1812" spans="1:21" ht="42.75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 s="10">
        <f t="shared" si="127"/>
        <v>7.5</v>
      </c>
      <c r="Q1812" t="s">
        <v>8337</v>
      </c>
      <c r="R1812" t="s">
        <v>8338</v>
      </c>
      <c r="S1812" s="13">
        <f t="shared" si="128"/>
        <v>41860.91002314815</v>
      </c>
      <c r="T1812">
        <f t="shared" si="129"/>
        <v>2014</v>
      </c>
      <c r="U1812" t="str">
        <f t="shared" si="130"/>
        <v>photography</v>
      </c>
    </row>
    <row r="1813" spans="1:21" ht="28.5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 s="10">
        <f t="shared" si="127"/>
        <v>1.54</v>
      </c>
      <c r="Q1813" t="s">
        <v>8337</v>
      </c>
      <c r="R1813" t="s">
        <v>8338</v>
      </c>
      <c r="S1813" s="13">
        <f t="shared" si="128"/>
        <v>41876.433680555558</v>
      </c>
      <c r="T1813">
        <f t="shared" si="129"/>
        <v>2014</v>
      </c>
      <c r="U1813" t="str">
        <f t="shared" si="130"/>
        <v>photography</v>
      </c>
    </row>
    <row r="1814" spans="1:21" ht="42.75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 s="10">
        <f t="shared" si="127"/>
        <v>37.61</v>
      </c>
      <c r="Q1814" t="s">
        <v>8337</v>
      </c>
      <c r="R1814" t="s">
        <v>8338</v>
      </c>
      <c r="S1814" s="13">
        <f t="shared" si="128"/>
        <v>42524.318703703699</v>
      </c>
      <c r="T1814">
        <f t="shared" si="129"/>
        <v>2016</v>
      </c>
      <c r="U1814" t="str">
        <f t="shared" si="130"/>
        <v>photography</v>
      </c>
    </row>
    <row r="1815" spans="1:21" ht="28.5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 s="10" t="e">
        <f t="shared" si="127"/>
        <v>#DIV/0!</v>
      </c>
      <c r="Q1815" t="s">
        <v>8337</v>
      </c>
      <c r="R1815" t="s">
        <v>8338</v>
      </c>
      <c r="S1815" s="13">
        <f t="shared" si="128"/>
        <v>41829.889027777775</v>
      </c>
      <c r="T1815">
        <f t="shared" si="129"/>
        <v>2014</v>
      </c>
      <c r="U1815" t="str">
        <f t="shared" si="130"/>
        <v>photography</v>
      </c>
    </row>
    <row r="1816" spans="1:21" ht="42.75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 s="10">
        <f t="shared" si="127"/>
        <v>42.16</v>
      </c>
      <c r="Q1816" t="s">
        <v>8337</v>
      </c>
      <c r="R1816" t="s">
        <v>8338</v>
      </c>
      <c r="S1816" s="13">
        <f t="shared" si="128"/>
        <v>42033.314074074078</v>
      </c>
      <c r="T1816">
        <f t="shared" si="129"/>
        <v>2015</v>
      </c>
      <c r="U1816" t="str">
        <f t="shared" si="130"/>
        <v>photography</v>
      </c>
    </row>
    <row r="1817" spans="1:21" ht="42.75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 s="10" t="e">
        <f t="shared" si="127"/>
        <v>#DIV/0!</v>
      </c>
      <c r="Q1817" t="s">
        <v>8337</v>
      </c>
      <c r="R1817" t="s">
        <v>8338</v>
      </c>
      <c r="S1817" s="13">
        <f t="shared" si="128"/>
        <v>42172.906678240746</v>
      </c>
      <c r="T1817">
        <f t="shared" si="129"/>
        <v>2015</v>
      </c>
      <c r="U1817" t="str">
        <f t="shared" si="130"/>
        <v>photography</v>
      </c>
    </row>
    <row r="1818" spans="1:21" ht="42.75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 s="10">
        <f t="shared" si="127"/>
        <v>84.83</v>
      </c>
      <c r="Q1818" t="s">
        <v>8337</v>
      </c>
      <c r="R1818" t="s">
        <v>8338</v>
      </c>
      <c r="S1818" s="13">
        <f t="shared" si="128"/>
        <v>42548.876192129625</v>
      </c>
      <c r="T1818">
        <f t="shared" si="129"/>
        <v>2016</v>
      </c>
      <c r="U1818" t="str">
        <f t="shared" si="130"/>
        <v>photography</v>
      </c>
    </row>
    <row r="1819" spans="1:21" ht="28.5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 s="10">
        <f t="shared" si="127"/>
        <v>94.19</v>
      </c>
      <c r="Q1819" t="s">
        <v>8337</v>
      </c>
      <c r="R1819" t="s">
        <v>8338</v>
      </c>
      <c r="S1819" s="13">
        <f t="shared" si="128"/>
        <v>42705.662118055552</v>
      </c>
      <c r="T1819">
        <f t="shared" si="129"/>
        <v>2016</v>
      </c>
      <c r="U1819" t="str">
        <f t="shared" si="130"/>
        <v>photography</v>
      </c>
    </row>
    <row r="1820" spans="1:21" ht="28.5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 s="10" t="e">
        <f t="shared" si="127"/>
        <v>#DIV/0!</v>
      </c>
      <c r="Q1820" t="s">
        <v>8337</v>
      </c>
      <c r="R1820" t="s">
        <v>8338</v>
      </c>
      <c r="S1820" s="13">
        <f t="shared" si="128"/>
        <v>42067.234375</v>
      </c>
      <c r="T1820">
        <f t="shared" si="129"/>
        <v>2015</v>
      </c>
      <c r="U1820" t="str">
        <f t="shared" si="130"/>
        <v>photography</v>
      </c>
    </row>
    <row r="1821" spans="1:21" ht="42.75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 s="10">
        <f t="shared" si="127"/>
        <v>6.25</v>
      </c>
      <c r="Q1821" t="s">
        <v>8337</v>
      </c>
      <c r="R1821" t="s">
        <v>8338</v>
      </c>
      <c r="S1821" s="13">
        <f t="shared" si="128"/>
        <v>41820.752268518518</v>
      </c>
      <c r="T1821">
        <f t="shared" si="129"/>
        <v>2014</v>
      </c>
      <c r="U1821" t="str">
        <f t="shared" si="130"/>
        <v>photography</v>
      </c>
    </row>
    <row r="1822" spans="1:21" ht="42.75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 s="10">
        <f t="shared" si="127"/>
        <v>213.38</v>
      </c>
      <c r="Q1822" t="s">
        <v>8337</v>
      </c>
      <c r="R1822" t="s">
        <v>8338</v>
      </c>
      <c r="S1822" s="13">
        <f t="shared" si="128"/>
        <v>42065.084375000006</v>
      </c>
      <c r="T1822">
        <f t="shared" si="129"/>
        <v>2015</v>
      </c>
      <c r="U1822" t="str">
        <f t="shared" si="130"/>
        <v>photography</v>
      </c>
    </row>
    <row r="1823" spans="1:21" ht="42.75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 s="10">
        <f t="shared" si="127"/>
        <v>59.16</v>
      </c>
      <c r="Q1823" t="s">
        <v>8324</v>
      </c>
      <c r="R1823" t="s">
        <v>8325</v>
      </c>
      <c r="S1823" s="13">
        <f t="shared" si="128"/>
        <v>40926.319062499999</v>
      </c>
      <c r="T1823">
        <f t="shared" si="129"/>
        <v>2012</v>
      </c>
      <c r="U1823" t="str">
        <f t="shared" si="130"/>
        <v>music</v>
      </c>
    </row>
    <row r="1824" spans="1:21" ht="28.5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 s="10">
        <f t="shared" si="127"/>
        <v>27.27</v>
      </c>
      <c r="Q1824" t="s">
        <v>8324</v>
      </c>
      <c r="R1824" t="s">
        <v>8325</v>
      </c>
      <c r="S1824" s="13">
        <f t="shared" si="128"/>
        <v>41634.797013888885</v>
      </c>
      <c r="T1824">
        <f t="shared" si="129"/>
        <v>2013</v>
      </c>
      <c r="U1824" t="str">
        <f t="shared" si="130"/>
        <v>music</v>
      </c>
    </row>
    <row r="1825" spans="1:21" ht="42.75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 s="10">
        <f t="shared" si="127"/>
        <v>24.58</v>
      </c>
      <c r="Q1825" t="s">
        <v>8324</v>
      </c>
      <c r="R1825" t="s">
        <v>8325</v>
      </c>
      <c r="S1825" s="13">
        <f t="shared" si="128"/>
        <v>41176.684907407405</v>
      </c>
      <c r="T1825">
        <f t="shared" si="129"/>
        <v>2012</v>
      </c>
      <c r="U1825" t="str">
        <f t="shared" si="130"/>
        <v>music</v>
      </c>
    </row>
    <row r="1826" spans="1:2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 s="10">
        <f t="shared" si="127"/>
        <v>75.05</v>
      </c>
      <c r="Q1826" t="s">
        <v>8324</v>
      </c>
      <c r="R1826" t="s">
        <v>8325</v>
      </c>
      <c r="S1826" s="13">
        <f t="shared" si="128"/>
        <v>41626.916284722225</v>
      </c>
      <c r="T1826">
        <f t="shared" si="129"/>
        <v>2013</v>
      </c>
      <c r="U1826" t="str">
        <f t="shared" si="130"/>
        <v>music</v>
      </c>
    </row>
    <row r="1827" spans="1:21" ht="42.75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 s="10">
        <f t="shared" si="127"/>
        <v>42.02</v>
      </c>
      <c r="Q1827" t="s">
        <v>8324</v>
      </c>
      <c r="R1827" t="s">
        <v>8325</v>
      </c>
      <c r="S1827" s="13">
        <f t="shared" si="128"/>
        <v>41443.83452546296</v>
      </c>
      <c r="T1827">
        <f t="shared" si="129"/>
        <v>2013</v>
      </c>
      <c r="U1827" t="str">
        <f t="shared" si="130"/>
        <v>music</v>
      </c>
    </row>
    <row r="1828" spans="1:21" ht="28.5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 s="10">
        <f t="shared" si="127"/>
        <v>53.16</v>
      </c>
      <c r="Q1828" t="s">
        <v>8324</v>
      </c>
      <c r="R1828" t="s">
        <v>8325</v>
      </c>
      <c r="S1828" s="13">
        <f t="shared" si="128"/>
        <v>41657.923807870371</v>
      </c>
      <c r="T1828">
        <f t="shared" si="129"/>
        <v>2014</v>
      </c>
      <c r="U1828" t="str">
        <f t="shared" si="130"/>
        <v>music</v>
      </c>
    </row>
    <row r="1829" spans="1:21" ht="42.75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 s="10">
        <f t="shared" si="127"/>
        <v>83.89</v>
      </c>
      <c r="Q1829" t="s">
        <v>8324</v>
      </c>
      <c r="R1829" t="s">
        <v>8325</v>
      </c>
      <c r="S1829" s="13">
        <f t="shared" si="128"/>
        <v>40555.325937499998</v>
      </c>
      <c r="T1829">
        <f t="shared" si="129"/>
        <v>2011</v>
      </c>
      <c r="U1829" t="str">
        <f t="shared" si="130"/>
        <v>music</v>
      </c>
    </row>
    <row r="1830" spans="1:21" ht="42.75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 s="10">
        <f t="shared" si="127"/>
        <v>417.33</v>
      </c>
      <c r="Q1830" t="s">
        <v>8324</v>
      </c>
      <c r="R1830" t="s">
        <v>8325</v>
      </c>
      <c r="S1830" s="13">
        <f t="shared" si="128"/>
        <v>41736.899652777778</v>
      </c>
      <c r="T1830">
        <f t="shared" si="129"/>
        <v>2014</v>
      </c>
      <c r="U1830" t="str">
        <f t="shared" si="130"/>
        <v>music</v>
      </c>
    </row>
    <row r="1831" spans="1:21" ht="42.75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 s="10">
        <f t="shared" si="127"/>
        <v>75.77</v>
      </c>
      <c r="Q1831" t="s">
        <v>8324</v>
      </c>
      <c r="R1831" t="s">
        <v>8325</v>
      </c>
      <c r="S1831" s="13">
        <f t="shared" si="128"/>
        <v>40516.087627314817</v>
      </c>
      <c r="T1831">
        <f t="shared" si="129"/>
        <v>2010</v>
      </c>
      <c r="U1831" t="str">
        <f t="shared" si="130"/>
        <v>music</v>
      </c>
    </row>
    <row r="1832" spans="1:21" ht="42.75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 s="10">
        <f t="shared" si="127"/>
        <v>67.39</v>
      </c>
      <c r="Q1832" t="s">
        <v>8324</v>
      </c>
      <c r="R1832" t="s">
        <v>8325</v>
      </c>
      <c r="S1832" s="13">
        <f t="shared" si="128"/>
        <v>41664.684108796297</v>
      </c>
      <c r="T1832">
        <f t="shared" si="129"/>
        <v>2014</v>
      </c>
      <c r="U1832" t="str">
        <f t="shared" si="130"/>
        <v>music</v>
      </c>
    </row>
    <row r="1833" spans="1:21" ht="42.75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 s="10">
        <f t="shared" si="127"/>
        <v>73.569999999999993</v>
      </c>
      <c r="Q1833" t="s">
        <v>8324</v>
      </c>
      <c r="R1833" t="s">
        <v>8325</v>
      </c>
      <c r="S1833" s="13">
        <f t="shared" si="128"/>
        <v>41026.996099537035</v>
      </c>
      <c r="T1833">
        <f t="shared" si="129"/>
        <v>2012</v>
      </c>
      <c r="U1833" t="str">
        <f t="shared" si="130"/>
        <v>music</v>
      </c>
    </row>
    <row r="1834" spans="1:21" ht="42.75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 s="10">
        <f t="shared" si="127"/>
        <v>25</v>
      </c>
      <c r="Q1834" t="s">
        <v>8324</v>
      </c>
      <c r="R1834" t="s">
        <v>8325</v>
      </c>
      <c r="S1834" s="13">
        <f t="shared" si="128"/>
        <v>40576.539664351854</v>
      </c>
      <c r="T1834">
        <f t="shared" si="129"/>
        <v>2011</v>
      </c>
      <c r="U1834" t="str">
        <f t="shared" si="130"/>
        <v>music</v>
      </c>
    </row>
    <row r="1835" spans="1:21" ht="42.75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 s="10">
        <f t="shared" si="127"/>
        <v>42</v>
      </c>
      <c r="Q1835" t="s">
        <v>8324</v>
      </c>
      <c r="R1835" t="s">
        <v>8325</v>
      </c>
      <c r="S1835" s="13">
        <f t="shared" si="128"/>
        <v>41303.044016203705</v>
      </c>
      <c r="T1835">
        <f t="shared" si="129"/>
        <v>2013</v>
      </c>
      <c r="U1835" t="str">
        <f t="shared" si="130"/>
        <v>music</v>
      </c>
    </row>
    <row r="1836" spans="1:21" ht="28.5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 s="10">
        <f t="shared" si="127"/>
        <v>131.16999999999999</v>
      </c>
      <c r="Q1836" t="s">
        <v>8324</v>
      </c>
      <c r="R1836" t="s">
        <v>8325</v>
      </c>
      <c r="S1836" s="13">
        <f t="shared" si="128"/>
        <v>41988.964062500003</v>
      </c>
      <c r="T1836">
        <f t="shared" si="129"/>
        <v>2014</v>
      </c>
      <c r="U1836" t="str">
        <f t="shared" si="130"/>
        <v>music</v>
      </c>
    </row>
    <row r="1837" spans="1:21" ht="57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 s="10">
        <f t="shared" si="127"/>
        <v>47.27</v>
      </c>
      <c r="Q1837" t="s">
        <v>8324</v>
      </c>
      <c r="R1837" t="s">
        <v>8325</v>
      </c>
      <c r="S1837" s="13">
        <f t="shared" si="128"/>
        <v>42430.702210648145</v>
      </c>
      <c r="T1837">
        <f t="shared" si="129"/>
        <v>2016</v>
      </c>
      <c r="U1837" t="str">
        <f t="shared" si="130"/>
        <v>music</v>
      </c>
    </row>
    <row r="1838" spans="1:2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 s="10">
        <f t="shared" si="127"/>
        <v>182.13</v>
      </c>
      <c r="Q1838" t="s">
        <v>8324</v>
      </c>
      <c r="R1838" t="s">
        <v>8325</v>
      </c>
      <c r="S1838" s="13">
        <f t="shared" si="128"/>
        <v>41305.809363425928</v>
      </c>
      <c r="T1838">
        <f t="shared" si="129"/>
        <v>2013</v>
      </c>
      <c r="U1838" t="str">
        <f t="shared" si="130"/>
        <v>music</v>
      </c>
    </row>
    <row r="1839" spans="1:21" ht="42.75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 s="10">
        <f t="shared" si="127"/>
        <v>61.37</v>
      </c>
      <c r="Q1839" t="s">
        <v>8324</v>
      </c>
      <c r="R1839" t="s">
        <v>8325</v>
      </c>
      <c r="S1839" s="13">
        <f t="shared" si="128"/>
        <v>40926.047858796301</v>
      </c>
      <c r="T1839">
        <f t="shared" si="129"/>
        <v>2012</v>
      </c>
      <c r="U1839" t="str">
        <f t="shared" si="130"/>
        <v>music</v>
      </c>
    </row>
    <row r="1840" spans="1:21" ht="42.75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 s="10">
        <f t="shared" si="127"/>
        <v>35.770000000000003</v>
      </c>
      <c r="Q1840" t="s">
        <v>8324</v>
      </c>
      <c r="R1840" t="s">
        <v>8325</v>
      </c>
      <c r="S1840" s="13">
        <f t="shared" si="128"/>
        <v>40788.786539351851</v>
      </c>
      <c r="T1840">
        <f t="shared" si="129"/>
        <v>2011</v>
      </c>
      <c r="U1840" t="str">
        <f t="shared" si="130"/>
        <v>music</v>
      </c>
    </row>
    <row r="1841" spans="1:21" ht="42.75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 s="10">
        <f t="shared" si="127"/>
        <v>45.62</v>
      </c>
      <c r="Q1841" t="s">
        <v>8324</v>
      </c>
      <c r="R1841" t="s">
        <v>8325</v>
      </c>
      <c r="S1841" s="13">
        <f t="shared" si="128"/>
        <v>42614.722013888888</v>
      </c>
      <c r="T1841">
        <f t="shared" si="129"/>
        <v>2016</v>
      </c>
      <c r="U1841" t="str">
        <f t="shared" si="130"/>
        <v>music</v>
      </c>
    </row>
    <row r="1842" spans="1:21" ht="42.75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 s="10">
        <f t="shared" si="127"/>
        <v>75.38</v>
      </c>
      <c r="Q1842" t="s">
        <v>8324</v>
      </c>
      <c r="R1842" t="s">
        <v>8325</v>
      </c>
      <c r="S1842" s="13">
        <f t="shared" si="128"/>
        <v>41382.096180555556</v>
      </c>
      <c r="T1842">
        <f t="shared" si="129"/>
        <v>2013</v>
      </c>
      <c r="U1842" t="str">
        <f t="shared" si="130"/>
        <v>music</v>
      </c>
    </row>
    <row r="1843" spans="1:21" ht="28.5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 s="10">
        <f t="shared" si="127"/>
        <v>50.88</v>
      </c>
      <c r="Q1843" t="s">
        <v>8324</v>
      </c>
      <c r="R1843" t="s">
        <v>8325</v>
      </c>
      <c r="S1843" s="13">
        <f t="shared" si="128"/>
        <v>41745.84542824074</v>
      </c>
      <c r="T1843">
        <f t="shared" si="129"/>
        <v>2014</v>
      </c>
      <c r="U1843" t="str">
        <f t="shared" si="130"/>
        <v>music</v>
      </c>
    </row>
    <row r="1844" spans="1:21" ht="42.75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 s="10">
        <f t="shared" si="127"/>
        <v>119.29</v>
      </c>
      <c r="Q1844" t="s">
        <v>8324</v>
      </c>
      <c r="R1844" t="s">
        <v>8325</v>
      </c>
      <c r="S1844" s="13">
        <f t="shared" si="128"/>
        <v>42031.631724537037</v>
      </c>
      <c r="T1844">
        <f t="shared" si="129"/>
        <v>2015</v>
      </c>
      <c r="U1844" t="str">
        <f t="shared" si="130"/>
        <v>music</v>
      </c>
    </row>
    <row r="1845" spans="1:21" ht="42.75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 s="10">
        <f t="shared" si="127"/>
        <v>92.54</v>
      </c>
      <c r="Q1845" t="s">
        <v>8324</v>
      </c>
      <c r="R1845" t="s">
        <v>8325</v>
      </c>
      <c r="S1845" s="13">
        <f t="shared" si="128"/>
        <v>40564.994837962964</v>
      </c>
      <c r="T1845">
        <f t="shared" si="129"/>
        <v>2011</v>
      </c>
      <c r="U1845" t="str">
        <f t="shared" si="130"/>
        <v>music</v>
      </c>
    </row>
    <row r="1846" spans="1:21" ht="42.75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 s="10">
        <f t="shared" si="127"/>
        <v>76.05</v>
      </c>
      <c r="Q1846" t="s">
        <v>8324</v>
      </c>
      <c r="R1846" t="s">
        <v>8325</v>
      </c>
      <c r="S1846" s="13">
        <f t="shared" si="128"/>
        <v>40666.973541666666</v>
      </c>
      <c r="T1846">
        <f t="shared" si="129"/>
        <v>2011</v>
      </c>
      <c r="U1846" t="str">
        <f t="shared" si="130"/>
        <v>music</v>
      </c>
    </row>
    <row r="1847" spans="1:21" ht="85.5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 s="10">
        <f t="shared" si="127"/>
        <v>52.63</v>
      </c>
      <c r="Q1847" t="s">
        <v>8324</v>
      </c>
      <c r="R1847" t="s">
        <v>8325</v>
      </c>
      <c r="S1847" s="13">
        <f t="shared" si="128"/>
        <v>42523.333310185189</v>
      </c>
      <c r="T1847">
        <f t="shared" si="129"/>
        <v>2016</v>
      </c>
      <c r="U1847" t="str">
        <f t="shared" si="130"/>
        <v>music</v>
      </c>
    </row>
    <row r="1848" spans="1:21" ht="42.75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 s="10">
        <f t="shared" si="127"/>
        <v>98.99</v>
      </c>
      <c r="Q1848" t="s">
        <v>8324</v>
      </c>
      <c r="R1848" t="s">
        <v>8325</v>
      </c>
      <c r="S1848" s="13">
        <f t="shared" si="128"/>
        <v>41228.650196759263</v>
      </c>
      <c r="T1848">
        <f t="shared" si="129"/>
        <v>2012</v>
      </c>
      <c r="U1848" t="str">
        <f t="shared" si="130"/>
        <v>music</v>
      </c>
    </row>
    <row r="1849" spans="1:21" ht="42.75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 s="10">
        <f t="shared" si="127"/>
        <v>79.53</v>
      </c>
      <c r="Q1849" t="s">
        <v>8324</v>
      </c>
      <c r="R1849" t="s">
        <v>8325</v>
      </c>
      <c r="S1849" s="13">
        <f t="shared" si="128"/>
        <v>42094.236481481479</v>
      </c>
      <c r="T1849">
        <f t="shared" si="129"/>
        <v>2015</v>
      </c>
      <c r="U1849" t="str">
        <f t="shared" si="130"/>
        <v>music</v>
      </c>
    </row>
    <row r="1850" spans="1:21" ht="42.75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 s="10">
        <f t="shared" si="127"/>
        <v>134.21</v>
      </c>
      <c r="Q1850" t="s">
        <v>8324</v>
      </c>
      <c r="R1850" t="s">
        <v>8325</v>
      </c>
      <c r="S1850" s="13">
        <f t="shared" si="128"/>
        <v>40691.788055555553</v>
      </c>
      <c r="T1850">
        <f t="shared" si="129"/>
        <v>2011</v>
      </c>
      <c r="U1850" t="str">
        <f t="shared" si="130"/>
        <v>music</v>
      </c>
    </row>
    <row r="1851" spans="1:21" ht="28.5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 s="10">
        <f t="shared" si="127"/>
        <v>37.630000000000003</v>
      </c>
      <c r="Q1851" t="s">
        <v>8324</v>
      </c>
      <c r="R1851" t="s">
        <v>8325</v>
      </c>
      <c r="S1851" s="13">
        <f t="shared" si="128"/>
        <v>41169.845590277779</v>
      </c>
      <c r="T1851">
        <f t="shared" si="129"/>
        <v>2012</v>
      </c>
      <c r="U1851" t="str">
        <f t="shared" si="130"/>
        <v>music</v>
      </c>
    </row>
    <row r="1852" spans="1:21" ht="42.75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 s="10">
        <f t="shared" si="127"/>
        <v>51.04</v>
      </c>
      <c r="Q1852" t="s">
        <v>8324</v>
      </c>
      <c r="R1852" t="s">
        <v>8325</v>
      </c>
      <c r="S1852" s="13">
        <f t="shared" si="128"/>
        <v>41800.959490740745</v>
      </c>
      <c r="T1852">
        <f t="shared" si="129"/>
        <v>2014</v>
      </c>
      <c r="U1852" t="str">
        <f t="shared" si="130"/>
        <v>music</v>
      </c>
    </row>
    <row r="1853" spans="1:21" ht="42.75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 s="10">
        <f t="shared" si="127"/>
        <v>50.04</v>
      </c>
      <c r="Q1853" t="s">
        <v>8324</v>
      </c>
      <c r="R1853" t="s">
        <v>8325</v>
      </c>
      <c r="S1853" s="13">
        <f t="shared" si="128"/>
        <v>41827.906689814816</v>
      </c>
      <c r="T1853">
        <f t="shared" si="129"/>
        <v>2014</v>
      </c>
      <c r="U1853" t="str">
        <f t="shared" si="130"/>
        <v>music</v>
      </c>
    </row>
    <row r="1854" spans="1:21" ht="42.75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 s="10">
        <f t="shared" si="127"/>
        <v>133.93</v>
      </c>
      <c r="Q1854" t="s">
        <v>8324</v>
      </c>
      <c r="R1854" t="s">
        <v>8325</v>
      </c>
      <c r="S1854" s="13">
        <f t="shared" si="128"/>
        <v>42081.77143518519</v>
      </c>
      <c r="T1854">
        <f t="shared" si="129"/>
        <v>2015</v>
      </c>
      <c r="U1854" t="str">
        <f t="shared" si="130"/>
        <v>music</v>
      </c>
    </row>
    <row r="1855" spans="1:21" ht="42.75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 s="10">
        <f t="shared" si="127"/>
        <v>58.21</v>
      </c>
      <c r="Q1855" t="s">
        <v>8324</v>
      </c>
      <c r="R1855" t="s">
        <v>8325</v>
      </c>
      <c r="S1855" s="13">
        <f t="shared" si="128"/>
        <v>41177.060381944444</v>
      </c>
      <c r="T1855">
        <f t="shared" si="129"/>
        <v>2012</v>
      </c>
      <c r="U1855" t="str">
        <f t="shared" si="130"/>
        <v>music</v>
      </c>
    </row>
    <row r="1856" spans="1:21" ht="42.75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 s="10">
        <f t="shared" si="127"/>
        <v>88.04</v>
      </c>
      <c r="Q1856" t="s">
        <v>8324</v>
      </c>
      <c r="R1856" t="s">
        <v>8325</v>
      </c>
      <c r="S1856" s="13">
        <f t="shared" si="128"/>
        <v>41388.021261574075</v>
      </c>
      <c r="T1856">
        <f t="shared" si="129"/>
        <v>2013</v>
      </c>
      <c r="U1856" t="str">
        <f t="shared" si="130"/>
        <v>music</v>
      </c>
    </row>
    <row r="1857" spans="1:21" ht="42.75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 s="10">
        <f t="shared" si="127"/>
        <v>70.58</v>
      </c>
      <c r="Q1857" t="s">
        <v>8324</v>
      </c>
      <c r="R1857" t="s">
        <v>8325</v>
      </c>
      <c r="S1857" s="13">
        <f t="shared" si="128"/>
        <v>41600.538657407407</v>
      </c>
      <c r="T1857">
        <f t="shared" si="129"/>
        <v>2013</v>
      </c>
      <c r="U1857" t="str">
        <f t="shared" si="130"/>
        <v>music</v>
      </c>
    </row>
    <row r="1858" spans="1:21" ht="42.75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 s="10">
        <f t="shared" si="127"/>
        <v>53.29</v>
      </c>
      <c r="Q1858" t="s">
        <v>8324</v>
      </c>
      <c r="R1858" t="s">
        <v>8325</v>
      </c>
      <c r="S1858" s="13">
        <f t="shared" si="128"/>
        <v>41817.854999999996</v>
      </c>
      <c r="T1858">
        <f t="shared" si="129"/>
        <v>2014</v>
      </c>
      <c r="U1858" t="str">
        <f t="shared" si="130"/>
        <v>music</v>
      </c>
    </row>
    <row r="1859" spans="1:21" ht="42.75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 s="10">
        <f t="shared" ref="P1859:P1922" si="131">ROUND(E1859/L1859,2)</f>
        <v>136.36000000000001</v>
      </c>
      <c r="Q1859" t="s">
        <v>8324</v>
      </c>
      <c r="R1859" t="s">
        <v>8325</v>
      </c>
      <c r="S1859" s="13">
        <f t="shared" ref="S1859:S1922" si="132">(((J1859/60)/60)/24)+DATE(1970,1,1)</f>
        <v>41864.76866898148</v>
      </c>
      <c r="T1859">
        <f t="shared" ref="T1859:T1922" si="133">YEAR(S1859)</f>
        <v>2014</v>
      </c>
      <c r="U1859" t="str">
        <f t="shared" ref="U1859:U1922" si="134">LEFT(N1859,SEARCH("/",N1859)-1)</f>
        <v>music</v>
      </c>
    </row>
    <row r="1860" spans="1:21" ht="42.75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 s="10">
        <f t="shared" si="131"/>
        <v>40.549999999999997</v>
      </c>
      <c r="Q1860" t="s">
        <v>8324</v>
      </c>
      <c r="R1860" t="s">
        <v>8325</v>
      </c>
      <c r="S1860" s="13">
        <f t="shared" si="132"/>
        <v>40833.200474537036</v>
      </c>
      <c r="T1860">
        <f t="shared" si="133"/>
        <v>2011</v>
      </c>
      <c r="U1860" t="str">
        <f t="shared" si="134"/>
        <v>music</v>
      </c>
    </row>
    <row r="1861" spans="1:21" ht="28.5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 s="10">
        <f t="shared" si="131"/>
        <v>70.63</v>
      </c>
      <c r="Q1861" t="s">
        <v>8324</v>
      </c>
      <c r="R1861" t="s">
        <v>8325</v>
      </c>
      <c r="S1861" s="13">
        <f t="shared" si="132"/>
        <v>40778.770011574074</v>
      </c>
      <c r="T1861">
        <f t="shared" si="133"/>
        <v>2011</v>
      </c>
      <c r="U1861" t="str">
        <f t="shared" si="134"/>
        <v>music</v>
      </c>
    </row>
    <row r="1862" spans="1:21" ht="42.75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 s="10">
        <f t="shared" si="131"/>
        <v>52.68</v>
      </c>
      <c r="Q1862" t="s">
        <v>8324</v>
      </c>
      <c r="R1862" t="s">
        <v>8325</v>
      </c>
      <c r="S1862" s="13">
        <f t="shared" si="132"/>
        <v>41655.709305555552</v>
      </c>
      <c r="T1862">
        <f t="shared" si="133"/>
        <v>2014</v>
      </c>
      <c r="U1862" t="str">
        <f t="shared" si="134"/>
        <v>music</v>
      </c>
    </row>
    <row r="1863" spans="1:21" ht="42.75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 s="10" t="e">
        <f t="shared" si="131"/>
        <v>#DIV/0!</v>
      </c>
      <c r="Q1863" t="s">
        <v>8332</v>
      </c>
      <c r="R1863" t="s">
        <v>8334</v>
      </c>
      <c r="S1863" s="13">
        <f t="shared" si="132"/>
        <v>42000.300243055557</v>
      </c>
      <c r="T1863">
        <f t="shared" si="133"/>
        <v>2014</v>
      </c>
      <c r="U1863" t="str">
        <f t="shared" si="134"/>
        <v>games</v>
      </c>
    </row>
    <row r="1864" spans="1:21" ht="42.75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 s="10">
        <f t="shared" si="131"/>
        <v>90.94</v>
      </c>
      <c r="Q1864" t="s">
        <v>8332</v>
      </c>
      <c r="R1864" t="s">
        <v>8334</v>
      </c>
      <c r="S1864" s="13">
        <f t="shared" si="132"/>
        <v>42755.492754629624</v>
      </c>
      <c r="T1864">
        <f t="shared" si="133"/>
        <v>2017</v>
      </c>
      <c r="U1864" t="str">
        <f t="shared" si="134"/>
        <v>games</v>
      </c>
    </row>
    <row r="1865" spans="1:21" ht="42.75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 s="10">
        <f t="shared" si="131"/>
        <v>5</v>
      </c>
      <c r="Q1865" t="s">
        <v>8332</v>
      </c>
      <c r="R1865" t="s">
        <v>8334</v>
      </c>
      <c r="S1865" s="13">
        <f t="shared" si="132"/>
        <v>41772.797280092593</v>
      </c>
      <c r="T1865">
        <f t="shared" si="133"/>
        <v>2014</v>
      </c>
      <c r="U1865" t="str">
        <f t="shared" si="134"/>
        <v>games</v>
      </c>
    </row>
    <row r="1866" spans="1:21" ht="42.75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 s="10">
        <f t="shared" si="131"/>
        <v>58.08</v>
      </c>
      <c r="Q1866" t="s">
        <v>8332</v>
      </c>
      <c r="R1866" t="s">
        <v>8334</v>
      </c>
      <c r="S1866" s="13">
        <f t="shared" si="132"/>
        <v>41733.716435185182</v>
      </c>
      <c r="T1866">
        <f t="shared" si="133"/>
        <v>2014</v>
      </c>
      <c r="U1866" t="str">
        <f t="shared" si="134"/>
        <v>games</v>
      </c>
    </row>
    <row r="1867" spans="1:21" ht="42.75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 s="10">
        <f t="shared" si="131"/>
        <v>2</v>
      </c>
      <c r="Q1867" t="s">
        <v>8332</v>
      </c>
      <c r="R1867" t="s">
        <v>8334</v>
      </c>
      <c r="S1867" s="13">
        <f t="shared" si="132"/>
        <v>42645.367442129631</v>
      </c>
      <c r="T1867">
        <f t="shared" si="133"/>
        <v>2016</v>
      </c>
      <c r="U1867" t="str">
        <f t="shared" si="134"/>
        <v>games</v>
      </c>
    </row>
    <row r="1868" spans="1:21" ht="42.75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 s="10">
        <f t="shared" si="131"/>
        <v>62.5</v>
      </c>
      <c r="Q1868" t="s">
        <v>8332</v>
      </c>
      <c r="R1868" t="s">
        <v>8334</v>
      </c>
      <c r="S1868" s="13">
        <f t="shared" si="132"/>
        <v>42742.246493055558</v>
      </c>
      <c r="T1868">
        <f t="shared" si="133"/>
        <v>2017</v>
      </c>
      <c r="U1868" t="str">
        <f t="shared" si="134"/>
        <v>games</v>
      </c>
    </row>
    <row r="1869" spans="1:21" ht="42.75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 s="10">
        <f t="shared" si="131"/>
        <v>10</v>
      </c>
      <c r="Q1869" t="s">
        <v>8332</v>
      </c>
      <c r="R1869" t="s">
        <v>8334</v>
      </c>
      <c r="S1869" s="13">
        <f t="shared" si="132"/>
        <v>42649.924907407403</v>
      </c>
      <c r="T1869">
        <f t="shared" si="133"/>
        <v>2016</v>
      </c>
      <c r="U1869" t="str">
        <f t="shared" si="134"/>
        <v>games</v>
      </c>
    </row>
    <row r="1870" spans="1:21" ht="42.75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 s="10">
        <f t="shared" si="131"/>
        <v>71.59</v>
      </c>
      <c r="Q1870" t="s">
        <v>8332</v>
      </c>
      <c r="R1870" t="s">
        <v>8334</v>
      </c>
      <c r="S1870" s="13">
        <f t="shared" si="132"/>
        <v>42328.779224537036</v>
      </c>
      <c r="T1870">
        <f t="shared" si="133"/>
        <v>2015</v>
      </c>
      <c r="U1870" t="str">
        <f t="shared" si="134"/>
        <v>games</v>
      </c>
    </row>
    <row r="1871" spans="1:21" ht="42.75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 s="10" t="e">
        <f t="shared" si="131"/>
        <v>#DIV/0!</v>
      </c>
      <c r="Q1871" t="s">
        <v>8332</v>
      </c>
      <c r="R1871" t="s">
        <v>8334</v>
      </c>
      <c r="S1871" s="13">
        <f t="shared" si="132"/>
        <v>42709.002881944441</v>
      </c>
      <c r="T1871">
        <f t="shared" si="133"/>
        <v>2016</v>
      </c>
      <c r="U1871" t="str">
        <f t="shared" si="134"/>
        <v>games</v>
      </c>
    </row>
    <row r="1872" spans="1:21" ht="42.75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 s="10">
        <f t="shared" si="131"/>
        <v>32.82</v>
      </c>
      <c r="Q1872" t="s">
        <v>8332</v>
      </c>
      <c r="R1872" t="s">
        <v>8334</v>
      </c>
      <c r="S1872" s="13">
        <f t="shared" si="132"/>
        <v>42371.355729166666</v>
      </c>
      <c r="T1872">
        <f t="shared" si="133"/>
        <v>2016</v>
      </c>
      <c r="U1872" t="str">
        <f t="shared" si="134"/>
        <v>games</v>
      </c>
    </row>
    <row r="1873" spans="1:21" ht="42.75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 s="10">
        <f t="shared" si="131"/>
        <v>49.12</v>
      </c>
      <c r="Q1873" t="s">
        <v>8332</v>
      </c>
      <c r="R1873" t="s">
        <v>8334</v>
      </c>
      <c r="S1873" s="13">
        <f t="shared" si="132"/>
        <v>41923.783576388887</v>
      </c>
      <c r="T1873">
        <f t="shared" si="133"/>
        <v>2014</v>
      </c>
      <c r="U1873" t="str">
        <f t="shared" si="134"/>
        <v>games</v>
      </c>
    </row>
    <row r="1874" spans="1:21" ht="42.75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 s="10">
        <f t="shared" si="131"/>
        <v>16.309999999999999</v>
      </c>
      <c r="Q1874" t="s">
        <v>8332</v>
      </c>
      <c r="R1874" t="s">
        <v>8334</v>
      </c>
      <c r="S1874" s="13">
        <f t="shared" si="132"/>
        <v>42155.129652777774</v>
      </c>
      <c r="T1874">
        <f t="shared" si="133"/>
        <v>2015</v>
      </c>
      <c r="U1874" t="str">
        <f t="shared" si="134"/>
        <v>games</v>
      </c>
    </row>
    <row r="1875" spans="1:21" ht="42.75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 s="10">
        <f t="shared" si="131"/>
        <v>18</v>
      </c>
      <c r="Q1875" t="s">
        <v>8332</v>
      </c>
      <c r="R1875" t="s">
        <v>8334</v>
      </c>
      <c r="S1875" s="13">
        <f t="shared" si="132"/>
        <v>42164.615856481483</v>
      </c>
      <c r="T1875">
        <f t="shared" si="133"/>
        <v>2015</v>
      </c>
      <c r="U1875" t="str">
        <f t="shared" si="134"/>
        <v>games</v>
      </c>
    </row>
    <row r="1876" spans="1:21" ht="42.75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 s="10">
        <f t="shared" si="131"/>
        <v>13</v>
      </c>
      <c r="Q1876" t="s">
        <v>8332</v>
      </c>
      <c r="R1876" t="s">
        <v>8334</v>
      </c>
      <c r="S1876" s="13">
        <f t="shared" si="132"/>
        <v>42529.969131944439</v>
      </c>
      <c r="T1876">
        <f t="shared" si="133"/>
        <v>2016</v>
      </c>
      <c r="U1876" t="str">
        <f t="shared" si="134"/>
        <v>games</v>
      </c>
    </row>
    <row r="1877" spans="1:21" ht="28.5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 s="10">
        <f t="shared" si="131"/>
        <v>17</v>
      </c>
      <c r="Q1877" t="s">
        <v>8332</v>
      </c>
      <c r="R1877" t="s">
        <v>8334</v>
      </c>
      <c r="S1877" s="13">
        <f t="shared" si="132"/>
        <v>42528.899398148147</v>
      </c>
      <c r="T1877">
        <f t="shared" si="133"/>
        <v>2016</v>
      </c>
      <c r="U1877" t="str">
        <f t="shared" si="134"/>
        <v>games</v>
      </c>
    </row>
    <row r="1878" spans="1:21" ht="42.75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 s="10" t="e">
        <f t="shared" si="131"/>
        <v>#DIV/0!</v>
      </c>
      <c r="Q1878" t="s">
        <v>8332</v>
      </c>
      <c r="R1878" t="s">
        <v>8334</v>
      </c>
      <c r="S1878" s="13">
        <f t="shared" si="132"/>
        <v>41776.284780092588</v>
      </c>
      <c r="T1878">
        <f t="shared" si="133"/>
        <v>2014</v>
      </c>
      <c r="U1878" t="str">
        <f t="shared" si="134"/>
        <v>games</v>
      </c>
    </row>
    <row r="1879" spans="1:21" ht="28.5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 s="10" t="e">
        <f t="shared" si="131"/>
        <v>#DIV/0!</v>
      </c>
      <c r="Q1879" t="s">
        <v>8332</v>
      </c>
      <c r="R1879" t="s">
        <v>8334</v>
      </c>
      <c r="S1879" s="13">
        <f t="shared" si="132"/>
        <v>42035.029224537036</v>
      </c>
      <c r="T1879">
        <f t="shared" si="133"/>
        <v>2015</v>
      </c>
      <c r="U1879" t="str">
        <f t="shared" si="134"/>
        <v>games</v>
      </c>
    </row>
    <row r="1880" spans="1:21" ht="42.75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 s="10" t="e">
        <f t="shared" si="131"/>
        <v>#DIV/0!</v>
      </c>
      <c r="Q1880" t="s">
        <v>8332</v>
      </c>
      <c r="R1880" t="s">
        <v>8334</v>
      </c>
      <c r="S1880" s="13">
        <f t="shared" si="132"/>
        <v>41773.008738425924</v>
      </c>
      <c r="T1880">
        <f t="shared" si="133"/>
        <v>2014</v>
      </c>
      <c r="U1880" t="str">
        <f t="shared" si="134"/>
        <v>games</v>
      </c>
    </row>
    <row r="1881" spans="1:21" ht="42.75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 s="10">
        <f t="shared" si="131"/>
        <v>3</v>
      </c>
      <c r="Q1881" t="s">
        <v>8332</v>
      </c>
      <c r="R1881" t="s">
        <v>8334</v>
      </c>
      <c r="S1881" s="13">
        <f t="shared" si="132"/>
        <v>42413.649641203709</v>
      </c>
      <c r="T1881">
        <f t="shared" si="133"/>
        <v>2016</v>
      </c>
      <c r="U1881" t="str">
        <f t="shared" si="134"/>
        <v>games</v>
      </c>
    </row>
    <row r="1882" spans="1:21" ht="28.5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 s="10">
        <f t="shared" si="131"/>
        <v>41.83</v>
      </c>
      <c r="Q1882" t="s">
        <v>8332</v>
      </c>
      <c r="R1882" t="s">
        <v>8334</v>
      </c>
      <c r="S1882" s="13">
        <f t="shared" si="132"/>
        <v>42430.566898148143</v>
      </c>
      <c r="T1882">
        <f t="shared" si="133"/>
        <v>2016</v>
      </c>
      <c r="U1882" t="str">
        <f t="shared" si="134"/>
        <v>games</v>
      </c>
    </row>
    <row r="1883" spans="1:21" ht="42.75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 s="10">
        <f t="shared" si="131"/>
        <v>49.34</v>
      </c>
      <c r="Q1883" t="s">
        <v>8324</v>
      </c>
      <c r="R1883" t="s">
        <v>8328</v>
      </c>
      <c r="S1883" s="13">
        <f t="shared" si="132"/>
        <v>42043.152650462958</v>
      </c>
      <c r="T1883">
        <f t="shared" si="133"/>
        <v>2015</v>
      </c>
      <c r="U1883" t="str">
        <f t="shared" si="134"/>
        <v>music</v>
      </c>
    </row>
    <row r="1884" spans="1:21" ht="42.75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 s="10">
        <f t="shared" si="131"/>
        <v>41.73</v>
      </c>
      <c r="Q1884" t="s">
        <v>8324</v>
      </c>
      <c r="R1884" t="s">
        <v>8328</v>
      </c>
      <c r="S1884" s="13">
        <f t="shared" si="132"/>
        <v>41067.949212962965</v>
      </c>
      <c r="T1884">
        <f t="shared" si="133"/>
        <v>2012</v>
      </c>
      <c r="U1884" t="str">
        <f t="shared" si="134"/>
        <v>music</v>
      </c>
    </row>
    <row r="1885" spans="1:21" ht="42.75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 s="10">
        <f t="shared" si="131"/>
        <v>32.72</v>
      </c>
      <c r="Q1885" t="s">
        <v>8324</v>
      </c>
      <c r="R1885" t="s">
        <v>8328</v>
      </c>
      <c r="S1885" s="13">
        <f t="shared" si="132"/>
        <v>40977.948009259257</v>
      </c>
      <c r="T1885">
        <f t="shared" si="133"/>
        <v>2012</v>
      </c>
      <c r="U1885" t="str">
        <f t="shared" si="134"/>
        <v>music</v>
      </c>
    </row>
    <row r="1886" spans="1:21" ht="42.75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 s="10">
        <f t="shared" si="131"/>
        <v>51.96</v>
      </c>
      <c r="Q1886" t="s">
        <v>8324</v>
      </c>
      <c r="R1886" t="s">
        <v>8328</v>
      </c>
      <c r="S1886" s="13">
        <f t="shared" si="132"/>
        <v>41205.198321759257</v>
      </c>
      <c r="T1886">
        <f t="shared" si="133"/>
        <v>2012</v>
      </c>
      <c r="U1886" t="str">
        <f t="shared" si="134"/>
        <v>music</v>
      </c>
    </row>
    <row r="1887" spans="1:21" ht="42.75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 s="10">
        <f t="shared" si="131"/>
        <v>50.69</v>
      </c>
      <c r="Q1887" t="s">
        <v>8324</v>
      </c>
      <c r="R1887" t="s">
        <v>8328</v>
      </c>
      <c r="S1887" s="13">
        <f t="shared" si="132"/>
        <v>41099.093865740739</v>
      </c>
      <c r="T1887">
        <f t="shared" si="133"/>
        <v>2012</v>
      </c>
      <c r="U1887" t="str">
        <f t="shared" si="134"/>
        <v>music</v>
      </c>
    </row>
    <row r="1888" spans="1:21" ht="42.75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 s="10">
        <f t="shared" si="131"/>
        <v>42.24</v>
      </c>
      <c r="Q1888" t="s">
        <v>8324</v>
      </c>
      <c r="R1888" t="s">
        <v>8328</v>
      </c>
      <c r="S1888" s="13">
        <f t="shared" si="132"/>
        <v>41925.906689814816</v>
      </c>
      <c r="T1888">
        <f t="shared" si="133"/>
        <v>2014</v>
      </c>
      <c r="U1888" t="str">
        <f t="shared" si="134"/>
        <v>music</v>
      </c>
    </row>
    <row r="1889" spans="1:21" ht="42.75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 s="10">
        <f t="shared" si="131"/>
        <v>416.88</v>
      </c>
      <c r="Q1889" t="s">
        <v>8324</v>
      </c>
      <c r="R1889" t="s">
        <v>8328</v>
      </c>
      <c r="S1889" s="13">
        <f t="shared" si="132"/>
        <v>42323.800138888888</v>
      </c>
      <c r="T1889">
        <f t="shared" si="133"/>
        <v>2015</v>
      </c>
      <c r="U1889" t="str">
        <f t="shared" si="134"/>
        <v>music</v>
      </c>
    </row>
    <row r="1890" spans="1:21" ht="42.75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 s="10">
        <f t="shared" si="131"/>
        <v>46.65</v>
      </c>
      <c r="Q1890" t="s">
        <v>8324</v>
      </c>
      <c r="R1890" t="s">
        <v>8328</v>
      </c>
      <c r="S1890" s="13">
        <f t="shared" si="132"/>
        <v>40299.239953703705</v>
      </c>
      <c r="T1890">
        <f t="shared" si="133"/>
        <v>2010</v>
      </c>
      <c r="U1890" t="str">
        <f t="shared" si="134"/>
        <v>music</v>
      </c>
    </row>
    <row r="1891" spans="1:21" ht="42.75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 s="10">
        <f t="shared" si="131"/>
        <v>48.45</v>
      </c>
      <c r="Q1891" t="s">
        <v>8324</v>
      </c>
      <c r="R1891" t="s">
        <v>8328</v>
      </c>
      <c r="S1891" s="13">
        <f t="shared" si="132"/>
        <v>41299.793356481481</v>
      </c>
      <c r="T1891">
        <f t="shared" si="133"/>
        <v>2013</v>
      </c>
      <c r="U1891" t="str">
        <f t="shared" si="134"/>
        <v>music</v>
      </c>
    </row>
    <row r="1892" spans="1:21" ht="42.75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 s="10">
        <f t="shared" si="131"/>
        <v>70.53</v>
      </c>
      <c r="Q1892" t="s">
        <v>8324</v>
      </c>
      <c r="R1892" t="s">
        <v>8328</v>
      </c>
      <c r="S1892" s="13">
        <f t="shared" si="132"/>
        <v>41228.786203703705</v>
      </c>
      <c r="T1892">
        <f t="shared" si="133"/>
        <v>2012</v>
      </c>
      <c r="U1892" t="str">
        <f t="shared" si="134"/>
        <v>music</v>
      </c>
    </row>
    <row r="1893" spans="1:21" ht="57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 s="10">
        <f t="shared" si="131"/>
        <v>87.96</v>
      </c>
      <c r="Q1893" t="s">
        <v>8324</v>
      </c>
      <c r="R1893" t="s">
        <v>8328</v>
      </c>
      <c r="S1893" s="13">
        <f t="shared" si="132"/>
        <v>40335.798078703701</v>
      </c>
      <c r="T1893">
        <f t="shared" si="133"/>
        <v>2010</v>
      </c>
      <c r="U1893" t="str">
        <f t="shared" si="134"/>
        <v>music</v>
      </c>
    </row>
    <row r="1894" spans="1:21" ht="42.75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 s="10">
        <f t="shared" si="131"/>
        <v>26.27</v>
      </c>
      <c r="Q1894" t="s">
        <v>8324</v>
      </c>
      <c r="R1894" t="s">
        <v>8328</v>
      </c>
      <c r="S1894" s="13">
        <f t="shared" si="132"/>
        <v>40671.637511574074</v>
      </c>
      <c r="T1894">
        <f t="shared" si="133"/>
        <v>2011</v>
      </c>
      <c r="U1894" t="str">
        <f t="shared" si="134"/>
        <v>music</v>
      </c>
    </row>
    <row r="1895" spans="1:21" ht="42.75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 s="10">
        <f t="shared" si="131"/>
        <v>57.78</v>
      </c>
      <c r="Q1895" t="s">
        <v>8324</v>
      </c>
      <c r="R1895" t="s">
        <v>8328</v>
      </c>
      <c r="S1895" s="13">
        <f t="shared" si="132"/>
        <v>40632.94195601852</v>
      </c>
      <c r="T1895">
        <f t="shared" si="133"/>
        <v>2011</v>
      </c>
      <c r="U1895" t="str">
        <f t="shared" si="134"/>
        <v>music</v>
      </c>
    </row>
    <row r="1896" spans="1:21" ht="28.5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 s="10">
        <f t="shared" si="131"/>
        <v>57.25</v>
      </c>
      <c r="Q1896" t="s">
        <v>8324</v>
      </c>
      <c r="R1896" t="s">
        <v>8328</v>
      </c>
      <c r="S1896" s="13">
        <f t="shared" si="132"/>
        <v>40920.904895833337</v>
      </c>
      <c r="T1896">
        <f t="shared" si="133"/>
        <v>2012</v>
      </c>
      <c r="U1896" t="str">
        <f t="shared" si="134"/>
        <v>music</v>
      </c>
    </row>
    <row r="1897" spans="1:21" ht="42.75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 s="10">
        <f t="shared" si="131"/>
        <v>196.34</v>
      </c>
      <c r="Q1897" t="s">
        <v>8324</v>
      </c>
      <c r="R1897" t="s">
        <v>8328</v>
      </c>
      <c r="S1897" s="13">
        <f t="shared" si="132"/>
        <v>42267.746782407412</v>
      </c>
      <c r="T1897">
        <f t="shared" si="133"/>
        <v>2015</v>
      </c>
      <c r="U1897" t="str">
        <f t="shared" si="134"/>
        <v>music</v>
      </c>
    </row>
    <row r="1898" spans="1:21" ht="42.75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 s="10">
        <f t="shared" si="131"/>
        <v>43</v>
      </c>
      <c r="Q1898" t="s">
        <v>8324</v>
      </c>
      <c r="R1898" t="s">
        <v>8328</v>
      </c>
      <c r="S1898" s="13">
        <f t="shared" si="132"/>
        <v>40981.710243055553</v>
      </c>
      <c r="T1898">
        <f t="shared" si="133"/>
        <v>2012</v>
      </c>
      <c r="U1898" t="str">
        <f t="shared" si="134"/>
        <v>music</v>
      </c>
    </row>
    <row r="1899" spans="1:21" ht="42.75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 s="10">
        <f t="shared" si="131"/>
        <v>35.549999999999997</v>
      </c>
      <c r="Q1899" t="s">
        <v>8324</v>
      </c>
      <c r="R1899" t="s">
        <v>8328</v>
      </c>
      <c r="S1899" s="13">
        <f t="shared" si="132"/>
        <v>41680.583402777782</v>
      </c>
      <c r="T1899">
        <f t="shared" si="133"/>
        <v>2014</v>
      </c>
      <c r="U1899" t="str">
        <f t="shared" si="134"/>
        <v>music</v>
      </c>
    </row>
    <row r="1900" spans="1:21" ht="42.75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 s="10">
        <f t="shared" si="131"/>
        <v>68.81</v>
      </c>
      <c r="Q1900" t="s">
        <v>8324</v>
      </c>
      <c r="R1900" t="s">
        <v>8328</v>
      </c>
      <c r="S1900" s="13">
        <f t="shared" si="132"/>
        <v>42366.192974537036</v>
      </c>
      <c r="T1900">
        <f t="shared" si="133"/>
        <v>2015</v>
      </c>
      <c r="U1900" t="str">
        <f t="shared" si="134"/>
        <v>music</v>
      </c>
    </row>
    <row r="1901" spans="1:21" ht="42.75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 s="10">
        <f t="shared" si="131"/>
        <v>28.57</v>
      </c>
      <c r="Q1901" t="s">
        <v>8324</v>
      </c>
      <c r="R1901" t="s">
        <v>8328</v>
      </c>
      <c r="S1901" s="13">
        <f t="shared" si="132"/>
        <v>42058.941736111112</v>
      </c>
      <c r="T1901">
        <f t="shared" si="133"/>
        <v>2015</v>
      </c>
      <c r="U1901" t="str">
        <f t="shared" si="134"/>
        <v>music</v>
      </c>
    </row>
    <row r="1902" spans="1:21" ht="42.75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 s="10">
        <f t="shared" si="131"/>
        <v>50.63</v>
      </c>
      <c r="Q1902" t="s">
        <v>8324</v>
      </c>
      <c r="R1902" t="s">
        <v>8328</v>
      </c>
      <c r="S1902" s="13">
        <f t="shared" si="132"/>
        <v>41160.871886574074</v>
      </c>
      <c r="T1902">
        <f t="shared" si="133"/>
        <v>2012</v>
      </c>
      <c r="U1902" t="str">
        <f t="shared" si="134"/>
        <v>music</v>
      </c>
    </row>
    <row r="1903" spans="1:21" ht="42.75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 s="10">
        <f t="shared" si="131"/>
        <v>106.8</v>
      </c>
      <c r="Q1903" t="s">
        <v>8318</v>
      </c>
      <c r="R1903" t="s">
        <v>8347</v>
      </c>
      <c r="S1903" s="13">
        <f t="shared" si="132"/>
        <v>42116.54315972222</v>
      </c>
      <c r="T1903">
        <f t="shared" si="133"/>
        <v>2015</v>
      </c>
      <c r="U1903" t="str">
        <f t="shared" si="134"/>
        <v>technology</v>
      </c>
    </row>
    <row r="1904" spans="1:21" ht="42.75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 s="10">
        <f t="shared" si="131"/>
        <v>4</v>
      </c>
      <c r="Q1904" t="s">
        <v>8318</v>
      </c>
      <c r="R1904" t="s">
        <v>8347</v>
      </c>
      <c r="S1904" s="13">
        <f t="shared" si="132"/>
        <v>42037.789895833332</v>
      </c>
      <c r="T1904">
        <f t="shared" si="133"/>
        <v>2015</v>
      </c>
      <c r="U1904" t="str">
        <f t="shared" si="134"/>
        <v>technology</v>
      </c>
    </row>
    <row r="1905" spans="1:21" ht="42.75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 s="10">
        <f t="shared" si="131"/>
        <v>34.1</v>
      </c>
      <c r="Q1905" t="s">
        <v>8318</v>
      </c>
      <c r="R1905" t="s">
        <v>8347</v>
      </c>
      <c r="S1905" s="13">
        <f t="shared" si="132"/>
        <v>42702.770729166667</v>
      </c>
      <c r="T1905">
        <f t="shared" si="133"/>
        <v>2016</v>
      </c>
      <c r="U1905" t="str">
        <f t="shared" si="134"/>
        <v>technology</v>
      </c>
    </row>
    <row r="1906" spans="1:21" ht="42.75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 s="10">
        <f t="shared" si="131"/>
        <v>25</v>
      </c>
      <c r="Q1906" t="s">
        <v>8318</v>
      </c>
      <c r="R1906" t="s">
        <v>8347</v>
      </c>
      <c r="S1906" s="13">
        <f t="shared" si="132"/>
        <v>42326.685428240744</v>
      </c>
      <c r="T1906">
        <f t="shared" si="133"/>
        <v>2015</v>
      </c>
      <c r="U1906" t="str">
        <f t="shared" si="134"/>
        <v>technology</v>
      </c>
    </row>
    <row r="1907" spans="1:21" ht="42.75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 s="10">
        <f t="shared" si="131"/>
        <v>10.5</v>
      </c>
      <c r="Q1907" t="s">
        <v>8318</v>
      </c>
      <c r="R1907" t="s">
        <v>8347</v>
      </c>
      <c r="S1907" s="13">
        <f t="shared" si="132"/>
        <v>41859.925856481481</v>
      </c>
      <c r="T1907">
        <f t="shared" si="133"/>
        <v>2014</v>
      </c>
      <c r="U1907" t="str">
        <f t="shared" si="134"/>
        <v>technology</v>
      </c>
    </row>
    <row r="1908" spans="1:21" ht="42.75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 s="10">
        <f t="shared" si="131"/>
        <v>215.96</v>
      </c>
      <c r="Q1908" t="s">
        <v>8318</v>
      </c>
      <c r="R1908" t="s">
        <v>8347</v>
      </c>
      <c r="S1908" s="13">
        <f t="shared" si="132"/>
        <v>42514.671099537038</v>
      </c>
      <c r="T1908">
        <f t="shared" si="133"/>
        <v>2016</v>
      </c>
      <c r="U1908" t="str">
        <f t="shared" si="134"/>
        <v>technology</v>
      </c>
    </row>
    <row r="1909" spans="1:21" ht="42.75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 s="10">
        <f t="shared" si="131"/>
        <v>21.25</v>
      </c>
      <c r="Q1909" t="s">
        <v>8318</v>
      </c>
      <c r="R1909" t="s">
        <v>8347</v>
      </c>
      <c r="S1909" s="13">
        <f t="shared" si="132"/>
        <v>41767.587094907409</v>
      </c>
      <c r="T1909">
        <f t="shared" si="133"/>
        <v>2014</v>
      </c>
      <c r="U1909" t="str">
        <f t="shared" si="134"/>
        <v>technology</v>
      </c>
    </row>
    <row r="1910" spans="1:21" ht="42.75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 s="10">
        <f t="shared" si="131"/>
        <v>108.25</v>
      </c>
      <c r="Q1910" t="s">
        <v>8318</v>
      </c>
      <c r="R1910" t="s">
        <v>8347</v>
      </c>
      <c r="S1910" s="13">
        <f t="shared" si="132"/>
        <v>42703.917824074073</v>
      </c>
      <c r="T1910">
        <f t="shared" si="133"/>
        <v>2016</v>
      </c>
      <c r="U1910" t="str">
        <f t="shared" si="134"/>
        <v>technology</v>
      </c>
    </row>
    <row r="1911" spans="1:21" ht="42.75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 s="10">
        <f t="shared" si="131"/>
        <v>129.97</v>
      </c>
      <c r="Q1911" t="s">
        <v>8318</v>
      </c>
      <c r="R1911" t="s">
        <v>8347</v>
      </c>
      <c r="S1911" s="13">
        <f t="shared" si="132"/>
        <v>41905.429155092592</v>
      </c>
      <c r="T1911">
        <f t="shared" si="133"/>
        <v>2014</v>
      </c>
      <c r="U1911" t="str">
        <f t="shared" si="134"/>
        <v>technology</v>
      </c>
    </row>
    <row r="1912" spans="1:21" ht="42.75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 s="10">
        <f t="shared" si="131"/>
        <v>117.49</v>
      </c>
      <c r="Q1912" t="s">
        <v>8318</v>
      </c>
      <c r="R1912" t="s">
        <v>8347</v>
      </c>
      <c r="S1912" s="13">
        <f t="shared" si="132"/>
        <v>42264.963159722218</v>
      </c>
      <c r="T1912">
        <f t="shared" si="133"/>
        <v>2015</v>
      </c>
      <c r="U1912" t="str">
        <f t="shared" si="134"/>
        <v>technology</v>
      </c>
    </row>
    <row r="1913" spans="1:21" ht="42.75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 s="10">
        <f t="shared" si="131"/>
        <v>10</v>
      </c>
      <c r="Q1913" t="s">
        <v>8318</v>
      </c>
      <c r="R1913" t="s">
        <v>8347</v>
      </c>
      <c r="S1913" s="13">
        <f t="shared" si="132"/>
        <v>41830.033958333333</v>
      </c>
      <c r="T1913">
        <f t="shared" si="133"/>
        <v>2014</v>
      </c>
      <c r="U1913" t="str">
        <f t="shared" si="134"/>
        <v>technology</v>
      </c>
    </row>
    <row r="1914" spans="1:21" ht="42.75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 s="10">
        <f t="shared" si="131"/>
        <v>70.599999999999994</v>
      </c>
      <c r="Q1914" t="s">
        <v>8318</v>
      </c>
      <c r="R1914" t="s">
        <v>8347</v>
      </c>
      <c r="S1914" s="13">
        <f t="shared" si="132"/>
        <v>42129.226388888885</v>
      </c>
      <c r="T1914">
        <f t="shared" si="133"/>
        <v>2015</v>
      </c>
      <c r="U1914" t="str">
        <f t="shared" si="134"/>
        <v>technology</v>
      </c>
    </row>
    <row r="1915" spans="1:21" ht="28.5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 s="10">
        <f t="shared" si="131"/>
        <v>24.5</v>
      </c>
      <c r="Q1915" t="s">
        <v>8318</v>
      </c>
      <c r="R1915" t="s">
        <v>8347</v>
      </c>
      <c r="S1915" s="13">
        <f t="shared" si="132"/>
        <v>41890.511319444442</v>
      </c>
      <c r="T1915">
        <f t="shared" si="133"/>
        <v>2014</v>
      </c>
      <c r="U1915" t="str">
        <f t="shared" si="134"/>
        <v>technology</v>
      </c>
    </row>
    <row r="1916" spans="1:21" ht="42.75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 s="10">
        <f t="shared" si="131"/>
        <v>30</v>
      </c>
      <c r="Q1916" t="s">
        <v>8318</v>
      </c>
      <c r="R1916" t="s">
        <v>8347</v>
      </c>
      <c r="S1916" s="13">
        <f t="shared" si="132"/>
        <v>41929.174456018518</v>
      </c>
      <c r="T1916">
        <f t="shared" si="133"/>
        <v>2014</v>
      </c>
      <c r="U1916" t="str">
        <f t="shared" si="134"/>
        <v>technology</v>
      </c>
    </row>
    <row r="1917" spans="1:21" ht="42.75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 s="10">
        <f t="shared" si="131"/>
        <v>2</v>
      </c>
      <c r="Q1917" t="s">
        <v>8318</v>
      </c>
      <c r="R1917" t="s">
        <v>8347</v>
      </c>
      <c r="S1917" s="13">
        <f t="shared" si="132"/>
        <v>41864.04886574074</v>
      </c>
      <c r="T1917">
        <f t="shared" si="133"/>
        <v>2014</v>
      </c>
      <c r="U1917" t="str">
        <f t="shared" si="134"/>
        <v>technology</v>
      </c>
    </row>
    <row r="1918" spans="1:21" ht="28.5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 s="10">
        <f t="shared" si="131"/>
        <v>17</v>
      </c>
      <c r="Q1918" t="s">
        <v>8318</v>
      </c>
      <c r="R1918" t="s">
        <v>8347</v>
      </c>
      <c r="S1918" s="13">
        <f t="shared" si="132"/>
        <v>42656.717303240745</v>
      </c>
      <c r="T1918">
        <f t="shared" si="133"/>
        <v>2016</v>
      </c>
      <c r="U1918" t="str">
        <f t="shared" si="134"/>
        <v>technology</v>
      </c>
    </row>
    <row r="1919" spans="1:21" ht="28.5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 s="10">
        <f t="shared" si="131"/>
        <v>2928.93</v>
      </c>
      <c r="Q1919" t="s">
        <v>8318</v>
      </c>
      <c r="R1919" t="s">
        <v>8347</v>
      </c>
      <c r="S1919" s="13">
        <f t="shared" si="132"/>
        <v>42746.270057870366</v>
      </c>
      <c r="T1919">
        <f t="shared" si="133"/>
        <v>2017</v>
      </c>
      <c r="U1919" t="str">
        <f t="shared" si="134"/>
        <v>technology</v>
      </c>
    </row>
    <row r="1920" spans="1:21" ht="42.75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 s="10">
        <f t="shared" si="131"/>
        <v>28.89</v>
      </c>
      <c r="Q1920" t="s">
        <v>8318</v>
      </c>
      <c r="R1920" t="s">
        <v>8347</v>
      </c>
      <c r="S1920" s="13">
        <f t="shared" si="132"/>
        <v>41828.789942129632</v>
      </c>
      <c r="T1920">
        <f t="shared" si="133"/>
        <v>2014</v>
      </c>
      <c r="U1920" t="str">
        <f t="shared" si="134"/>
        <v>technology</v>
      </c>
    </row>
    <row r="1921" spans="1:21" ht="42.75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 s="10">
        <f t="shared" si="131"/>
        <v>29.63</v>
      </c>
      <c r="Q1921" t="s">
        <v>8318</v>
      </c>
      <c r="R1921" t="s">
        <v>8347</v>
      </c>
      <c r="S1921" s="13">
        <f t="shared" si="132"/>
        <v>42113.875567129624</v>
      </c>
      <c r="T1921">
        <f t="shared" si="133"/>
        <v>2015</v>
      </c>
      <c r="U1921" t="str">
        <f t="shared" si="134"/>
        <v>technology</v>
      </c>
    </row>
    <row r="1922" spans="1:21" ht="42.75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 s="10">
        <f t="shared" si="131"/>
        <v>40.98</v>
      </c>
      <c r="Q1922" t="s">
        <v>8318</v>
      </c>
      <c r="R1922" t="s">
        <v>8347</v>
      </c>
      <c r="S1922" s="13">
        <f t="shared" si="132"/>
        <v>42270.875706018516</v>
      </c>
      <c r="T1922">
        <f t="shared" si="133"/>
        <v>2015</v>
      </c>
      <c r="U1922" t="str">
        <f t="shared" si="134"/>
        <v>technology</v>
      </c>
    </row>
    <row r="1923" spans="1:21" ht="28.5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 s="10">
        <f t="shared" ref="P1923:P1986" si="135">ROUND(E1923/L1923,2)</f>
        <v>54</v>
      </c>
      <c r="Q1923" t="s">
        <v>8324</v>
      </c>
      <c r="R1923" t="s">
        <v>8328</v>
      </c>
      <c r="S1923" s="13">
        <f t="shared" ref="S1923:S1986" si="136">(((J1923/60)/60)/24)+DATE(1970,1,1)</f>
        <v>41074.221562500003</v>
      </c>
      <c r="T1923">
        <f t="shared" ref="T1923:T1986" si="137">YEAR(S1923)</f>
        <v>2012</v>
      </c>
      <c r="U1923" t="str">
        <f t="shared" ref="U1923:U1986" si="138">LEFT(N1923,SEARCH("/",N1923)-1)</f>
        <v>music</v>
      </c>
    </row>
    <row r="1924" spans="1:21" ht="42.75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 s="10">
        <f t="shared" si="135"/>
        <v>36.11</v>
      </c>
      <c r="Q1924" t="s">
        <v>8324</v>
      </c>
      <c r="R1924" t="s">
        <v>8328</v>
      </c>
      <c r="S1924" s="13">
        <f t="shared" si="136"/>
        <v>41590.255868055552</v>
      </c>
      <c r="T1924">
        <f t="shared" si="137"/>
        <v>2013</v>
      </c>
      <c r="U1924" t="str">
        <f t="shared" si="138"/>
        <v>music</v>
      </c>
    </row>
    <row r="1925" spans="1:21" ht="42.75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 s="10">
        <f t="shared" si="135"/>
        <v>23.15</v>
      </c>
      <c r="Q1925" t="s">
        <v>8324</v>
      </c>
      <c r="R1925" t="s">
        <v>8328</v>
      </c>
      <c r="S1925" s="13">
        <f t="shared" si="136"/>
        <v>40772.848749999997</v>
      </c>
      <c r="T1925">
        <f t="shared" si="137"/>
        <v>2011</v>
      </c>
      <c r="U1925" t="str">
        <f t="shared" si="138"/>
        <v>music</v>
      </c>
    </row>
    <row r="1926" spans="1:21" ht="57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 s="10">
        <f t="shared" si="135"/>
        <v>104</v>
      </c>
      <c r="Q1926" t="s">
        <v>8324</v>
      </c>
      <c r="R1926" t="s">
        <v>8328</v>
      </c>
      <c r="S1926" s="13">
        <f t="shared" si="136"/>
        <v>41626.761053240742</v>
      </c>
      <c r="T1926">
        <f t="shared" si="137"/>
        <v>2013</v>
      </c>
      <c r="U1926" t="str">
        <f t="shared" si="138"/>
        <v>music</v>
      </c>
    </row>
    <row r="1927" spans="1:21" ht="28.5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 s="10">
        <f t="shared" si="135"/>
        <v>31.83</v>
      </c>
      <c r="Q1927" t="s">
        <v>8324</v>
      </c>
      <c r="R1927" t="s">
        <v>8328</v>
      </c>
      <c r="S1927" s="13">
        <f t="shared" si="136"/>
        <v>41535.90148148148</v>
      </c>
      <c r="T1927">
        <f t="shared" si="137"/>
        <v>2013</v>
      </c>
      <c r="U1927" t="str">
        <f t="shared" si="138"/>
        <v>music</v>
      </c>
    </row>
    <row r="1928" spans="1:21" ht="57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 s="10">
        <f t="shared" si="135"/>
        <v>27.39</v>
      </c>
      <c r="Q1928" t="s">
        <v>8324</v>
      </c>
      <c r="R1928" t="s">
        <v>8328</v>
      </c>
      <c r="S1928" s="13">
        <f t="shared" si="136"/>
        <v>40456.954351851848</v>
      </c>
      <c r="T1928">
        <f t="shared" si="137"/>
        <v>2010</v>
      </c>
      <c r="U1928" t="str">
        <f t="shared" si="138"/>
        <v>music</v>
      </c>
    </row>
    <row r="1929" spans="1:2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 s="10">
        <f t="shared" si="135"/>
        <v>56.36</v>
      </c>
      <c r="Q1929" t="s">
        <v>8324</v>
      </c>
      <c r="R1929" t="s">
        <v>8328</v>
      </c>
      <c r="S1929" s="13">
        <f t="shared" si="136"/>
        <v>40960.861562500002</v>
      </c>
      <c r="T1929">
        <f t="shared" si="137"/>
        <v>2012</v>
      </c>
      <c r="U1929" t="str">
        <f t="shared" si="138"/>
        <v>music</v>
      </c>
    </row>
    <row r="1930" spans="1:21" ht="28.5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 s="10">
        <f t="shared" si="135"/>
        <v>77.349999999999994</v>
      </c>
      <c r="Q1930" t="s">
        <v>8324</v>
      </c>
      <c r="R1930" t="s">
        <v>8328</v>
      </c>
      <c r="S1930" s="13">
        <f t="shared" si="136"/>
        <v>41371.648078703707</v>
      </c>
      <c r="T1930">
        <f t="shared" si="137"/>
        <v>2013</v>
      </c>
      <c r="U1930" t="str">
        <f t="shared" si="138"/>
        <v>music</v>
      </c>
    </row>
    <row r="1931" spans="1:21" ht="42.75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 s="10">
        <f t="shared" si="135"/>
        <v>42.8</v>
      </c>
      <c r="Q1931" t="s">
        <v>8324</v>
      </c>
      <c r="R1931" t="s">
        <v>8328</v>
      </c>
      <c r="S1931" s="13">
        <f t="shared" si="136"/>
        <v>40687.021597222221</v>
      </c>
      <c r="T1931">
        <f t="shared" si="137"/>
        <v>2011</v>
      </c>
      <c r="U1931" t="str">
        <f t="shared" si="138"/>
        <v>music</v>
      </c>
    </row>
    <row r="1932" spans="1:21" ht="28.5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 s="10">
        <f t="shared" si="135"/>
        <v>48.85</v>
      </c>
      <c r="Q1932" t="s">
        <v>8324</v>
      </c>
      <c r="R1932" t="s">
        <v>8328</v>
      </c>
      <c r="S1932" s="13">
        <f t="shared" si="136"/>
        <v>41402.558819444443</v>
      </c>
      <c r="T1932">
        <f t="shared" si="137"/>
        <v>2013</v>
      </c>
      <c r="U1932" t="str">
        <f t="shared" si="138"/>
        <v>music</v>
      </c>
    </row>
    <row r="1933" spans="1:21" ht="28.5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 s="10">
        <f t="shared" si="135"/>
        <v>48.24</v>
      </c>
      <c r="Q1933" t="s">
        <v>8324</v>
      </c>
      <c r="R1933" t="s">
        <v>8328</v>
      </c>
      <c r="S1933" s="13">
        <f t="shared" si="136"/>
        <v>41037.892465277779</v>
      </c>
      <c r="T1933">
        <f t="shared" si="137"/>
        <v>2012</v>
      </c>
      <c r="U1933" t="str">
        <f t="shared" si="138"/>
        <v>music</v>
      </c>
    </row>
    <row r="1934" spans="1:21" ht="42.75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 s="10">
        <f t="shared" si="135"/>
        <v>70.209999999999994</v>
      </c>
      <c r="Q1934" t="s">
        <v>8324</v>
      </c>
      <c r="R1934" t="s">
        <v>8328</v>
      </c>
      <c r="S1934" s="13">
        <f t="shared" si="136"/>
        <v>40911.809872685182</v>
      </c>
      <c r="T1934">
        <f t="shared" si="137"/>
        <v>2012</v>
      </c>
      <c r="U1934" t="str">
        <f t="shared" si="138"/>
        <v>music</v>
      </c>
    </row>
    <row r="1935" spans="1:21" ht="42.75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 s="10">
        <f t="shared" si="135"/>
        <v>94.05</v>
      </c>
      <c r="Q1935" t="s">
        <v>8324</v>
      </c>
      <c r="R1935" t="s">
        <v>8328</v>
      </c>
      <c r="S1935" s="13">
        <f t="shared" si="136"/>
        <v>41879.130868055552</v>
      </c>
      <c r="T1935">
        <f t="shared" si="137"/>
        <v>2014</v>
      </c>
      <c r="U1935" t="str">
        <f t="shared" si="138"/>
        <v>music</v>
      </c>
    </row>
    <row r="1936" spans="1:21" ht="42.75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 s="10">
        <f t="shared" si="135"/>
        <v>80.27</v>
      </c>
      <c r="Q1936" t="s">
        <v>8324</v>
      </c>
      <c r="R1936" t="s">
        <v>8328</v>
      </c>
      <c r="S1936" s="13">
        <f t="shared" si="136"/>
        <v>40865.867141203707</v>
      </c>
      <c r="T1936">
        <f t="shared" si="137"/>
        <v>2011</v>
      </c>
      <c r="U1936" t="str">
        <f t="shared" si="138"/>
        <v>music</v>
      </c>
    </row>
    <row r="1937" spans="1:21" ht="42.75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 s="10">
        <f t="shared" si="135"/>
        <v>54.2</v>
      </c>
      <c r="Q1937" t="s">
        <v>8324</v>
      </c>
      <c r="R1937" t="s">
        <v>8328</v>
      </c>
      <c r="S1937" s="13">
        <f t="shared" si="136"/>
        <v>41773.932534722226</v>
      </c>
      <c r="T1937">
        <f t="shared" si="137"/>
        <v>2014</v>
      </c>
      <c r="U1937" t="str">
        <f t="shared" si="138"/>
        <v>music</v>
      </c>
    </row>
    <row r="1938" spans="1:21" ht="42.75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 s="10">
        <f t="shared" si="135"/>
        <v>60.27</v>
      </c>
      <c r="Q1938" t="s">
        <v>8324</v>
      </c>
      <c r="R1938" t="s">
        <v>8328</v>
      </c>
      <c r="S1938" s="13">
        <f t="shared" si="136"/>
        <v>40852.889699074076</v>
      </c>
      <c r="T1938">
        <f t="shared" si="137"/>
        <v>2011</v>
      </c>
      <c r="U1938" t="str">
        <f t="shared" si="138"/>
        <v>music</v>
      </c>
    </row>
    <row r="1939" spans="1:21" ht="42.75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 s="10">
        <f t="shared" si="135"/>
        <v>38.74</v>
      </c>
      <c r="Q1939" t="s">
        <v>8324</v>
      </c>
      <c r="R1939" t="s">
        <v>8328</v>
      </c>
      <c r="S1939" s="13">
        <f t="shared" si="136"/>
        <v>41059.118993055556</v>
      </c>
      <c r="T1939">
        <f t="shared" si="137"/>
        <v>2012</v>
      </c>
      <c r="U1939" t="str">
        <f t="shared" si="138"/>
        <v>music</v>
      </c>
    </row>
    <row r="1940" spans="1:21" ht="42.75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 s="10">
        <f t="shared" si="135"/>
        <v>152.54</v>
      </c>
      <c r="Q1940" t="s">
        <v>8324</v>
      </c>
      <c r="R1940" t="s">
        <v>8328</v>
      </c>
      <c r="S1940" s="13">
        <f t="shared" si="136"/>
        <v>41426.259618055556</v>
      </c>
      <c r="T1940">
        <f t="shared" si="137"/>
        <v>2013</v>
      </c>
      <c r="U1940" t="str">
        <f t="shared" si="138"/>
        <v>music</v>
      </c>
    </row>
    <row r="1941" spans="1:21" ht="42.75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 s="10">
        <f t="shared" si="135"/>
        <v>115.31</v>
      </c>
      <c r="Q1941" t="s">
        <v>8324</v>
      </c>
      <c r="R1941" t="s">
        <v>8328</v>
      </c>
      <c r="S1941" s="13">
        <f t="shared" si="136"/>
        <v>41313.985046296293</v>
      </c>
      <c r="T1941">
        <f t="shared" si="137"/>
        <v>2013</v>
      </c>
      <c r="U1941" t="str">
        <f t="shared" si="138"/>
        <v>music</v>
      </c>
    </row>
    <row r="1942" spans="1:21" ht="42.75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 s="10">
        <f t="shared" si="135"/>
        <v>35.840000000000003</v>
      </c>
      <c r="Q1942" t="s">
        <v>8324</v>
      </c>
      <c r="R1942" t="s">
        <v>8328</v>
      </c>
      <c r="S1942" s="13">
        <f t="shared" si="136"/>
        <v>40670.507326388892</v>
      </c>
      <c r="T1942">
        <f t="shared" si="137"/>
        <v>2011</v>
      </c>
      <c r="U1942" t="str">
        <f t="shared" si="138"/>
        <v>music</v>
      </c>
    </row>
    <row r="1943" spans="1:21" ht="42.75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 s="10">
        <f t="shared" si="135"/>
        <v>64.569999999999993</v>
      </c>
      <c r="Q1943" t="s">
        <v>8318</v>
      </c>
      <c r="R1943" t="s">
        <v>8348</v>
      </c>
      <c r="S1943" s="13">
        <f t="shared" si="136"/>
        <v>41744.290868055556</v>
      </c>
      <c r="T1943">
        <f t="shared" si="137"/>
        <v>2014</v>
      </c>
      <c r="U1943" t="str">
        <f t="shared" si="138"/>
        <v>technology</v>
      </c>
    </row>
    <row r="1944" spans="1:21" ht="42.75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 s="10">
        <f t="shared" si="135"/>
        <v>87.44</v>
      </c>
      <c r="Q1944" t="s">
        <v>8318</v>
      </c>
      <c r="R1944" t="s">
        <v>8348</v>
      </c>
      <c r="S1944" s="13">
        <f t="shared" si="136"/>
        <v>40638.828009259261</v>
      </c>
      <c r="T1944">
        <f t="shared" si="137"/>
        <v>2011</v>
      </c>
      <c r="U1944" t="str">
        <f t="shared" si="138"/>
        <v>technology</v>
      </c>
    </row>
    <row r="1945" spans="1:21" ht="42.75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 s="10">
        <f t="shared" si="135"/>
        <v>68.819999999999993</v>
      </c>
      <c r="Q1945" t="s">
        <v>8318</v>
      </c>
      <c r="R1945" t="s">
        <v>8348</v>
      </c>
      <c r="S1945" s="13">
        <f t="shared" si="136"/>
        <v>42548.269861111112</v>
      </c>
      <c r="T1945">
        <f t="shared" si="137"/>
        <v>2016</v>
      </c>
      <c r="U1945" t="str">
        <f t="shared" si="138"/>
        <v>technology</v>
      </c>
    </row>
    <row r="1946" spans="1:21" ht="42.75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 s="10">
        <f t="shared" si="135"/>
        <v>176.2</v>
      </c>
      <c r="Q1946" t="s">
        <v>8318</v>
      </c>
      <c r="R1946" t="s">
        <v>8348</v>
      </c>
      <c r="S1946" s="13">
        <f t="shared" si="136"/>
        <v>41730.584374999999</v>
      </c>
      <c r="T1946">
        <f t="shared" si="137"/>
        <v>2014</v>
      </c>
      <c r="U1946" t="str">
        <f t="shared" si="138"/>
        <v>technology</v>
      </c>
    </row>
    <row r="1947" spans="1:21" ht="42.75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 s="10">
        <f t="shared" si="135"/>
        <v>511.79</v>
      </c>
      <c r="Q1947" t="s">
        <v>8318</v>
      </c>
      <c r="R1947" t="s">
        <v>8348</v>
      </c>
      <c r="S1947" s="13">
        <f t="shared" si="136"/>
        <v>42157.251828703709</v>
      </c>
      <c r="T1947">
        <f t="shared" si="137"/>
        <v>2015</v>
      </c>
      <c r="U1947" t="str">
        <f t="shared" si="138"/>
        <v>technology</v>
      </c>
    </row>
    <row r="1948" spans="1:21" ht="42.75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 s="10">
        <f t="shared" si="135"/>
        <v>160.44</v>
      </c>
      <c r="Q1948" t="s">
        <v>8318</v>
      </c>
      <c r="R1948" t="s">
        <v>8348</v>
      </c>
      <c r="S1948" s="13">
        <f t="shared" si="136"/>
        <v>41689.150011574071</v>
      </c>
      <c r="T1948">
        <f t="shared" si="137"/>
        <v>2014</v>
      </c>
      <c r="U1948" t="str">
        <f t="shared" si="138"/>
        <v>technology</v>
      </c>
    </row>
    <row r="1949" spans="1:21" ht="57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 s="10">
        <f t="shared" si="135"/>
        <v>35</v>
      </c>
      <c r="Q1949" t="s">
        <v>8318</v>
      </c>
      <c r="R1949" t="s">
        <v>8348</v>
      </c>
      <c r="S1949" s="13">
        <f t="shared" si="136"/>
        <v>40102.918055555558</v>
      </c>
      <c r="T1949">
        <f t="shared" si="137"/>
        <v>2009</v>
      </c>
      <c r="U1949" t="str">
        <f t="shared" si="138"/>
        <v>technology</v>
      </c>
    </row>
    <row r="1950" spans="1:21" ht="28.5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 s="10">
        <f t="shared" si="135"/>
        <v>188.51</v>
      </c>
      <c r="Q1950" t="s">
        <v>8318</v>
      </c>
      <c r="R1950" t="s">
        <v>8348</v>
      </c>
      <c r="S1950" s="13">
        <f t="shared" si="136"/>
        <v>42473.604270833333</v>
      </c>
      <c r="T1950">
        <f t="shared" si="137"/>
        <v>2016</v>
      </c>
      <c r="U1950" t="str">
        <f t="shared" si="138"/>
        <v>technology</v>
      </c>
    </row>
    <row r="1951" spans="1:21" ht="42.75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 s="10">
        <f t="shared" si="135"/>
        <v>56.2</v>
      </c>
      <c r="Q1951" t="s">
        <v>8318</v>
      </c>
      <c r="R1951" t="s">
        <v>8348</v>
      </c>
      <c r="S1951" s="13">
        <f t="shared" si="136"/>
        <v>41800.423043981478</v>
      </c>
      <c r="T1951">
        <f t="shared" si="137"/>
        <v>2014</v>
      </c>
      <c r="U1951" t="str">
        <f t="shared" si="138"/>
        <v>technology</v>
      </c>
    </row>
    <row r="1952" spans="1:21" ht="42.75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 s="10">
        <f t="shared" si="135"/>
        <v>51.31</v>
      </c>
      <c r="Q1952" t="s">
        <v>8318</v>
      </c>
      <c r="R1952" t="s">
        <v>8348</v>
      </c>
      <c r="S1952" s="13">
        <f t="shared" si="136"/>
        <v>40624.181400462963</v>
      </c>
      <c r="T1952">
        <f t="shared" si="137"/>
        <v>2011</v>
      </c>
      <c r="U1952" t="str">
        <f t="shared" si="138"/>
        <v>technology</v>
      </c>
    </row>
    <row r="1953" spans="1:21" ht="42.75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 s="10">
        <f t="shared" si="135"/>
        <v>127.36</v>
      </c>
      <c r="Q1953" t="s">
        <v>8318</v>
      </c>
      <c r="R1953" t="s">
        <v>8348</v>
      </c>
      <c r="S1953" s="13">
        <f t="shared" si="136"/>
        <v>42651.420567129629</v>
      </c>
      <c r="T1953">
        <f t="shared" si="137"/>
        <v>2016</v>
      </c>
      <c r="U1953" t="str">
        <f t="shared" si="138"/>
        <v>technology</v>
      </c>
    </row>
    <row r="1954" spans="1:21" ht="42.75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 s="10">
        <f t="shared" si="135"/>
        <v>101.86</v>
      </c>
      <c r="Q1954" t="s">
        <v>8318</v>
      </c>
      <c r="R1954" t="s">
        <v>8348</v>
      </c>
      <c r="S1954" s="13">
        <f t="shared" si="136"/>
        <v>41526.60665509259</v>
      </c>
      <c r="T1954">
        <f t="shared" si="137"/>
        <v>2013</v>
      </c>
      <c r="U1954" t="str">
        <f t="shared" si="138"/>
        <v>technology</v>
      </c>
    </row>
    <row r="1955" spans="1:21" ht="42.75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 s="10">
        <f t="shared" si="135"/>
        <v>230.56</v>
      </c>
      <c r="Q1955" t="s">
        <v>8318</v>
      </c>
      <c r="R1955" t="s">
        <v>8348</v>
      </c>
      <c r="S1955" s="13">
        <f t="shared" si="136"/>
        <v>40941.199826388889</v>
      </c>
      <c r="T1955">
        <f t="shared" si="137"/>
        <v>2012</v>
      </c>
      <c r="U1955" t="str">
        <f t="shared" si="138"/>
        <v>technology</v>
      </c>
    </row>
    <row r="1956" spans="1:21" ht="28.5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 s="10">
        <f t="shared" si="135"/>
        <v>842.11</v>
      </c>
      <c r="Q1956" t="s">
        <v>8318</v>
      </c>
      <c r="R1956" t="s">
        <v>8348</v>
      </c>
      <c r="S1956" s="13">
        <f t="shared" si="136"/>
        <v>42394.580740740741</v>
      </c>
      <c r="T1956">
        <f t="shared" si="137"/>
        <v>2016</v>
      </c>
      <c r="U1956" t="str">
        <f t="shared" si="138"/>
        <v>technology</v>
      </c>
    </row>
    <row r="1957" spans="1:21" ht="42.75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 s="10">
        <f t="shared" si="135"/>
        <v>577.28</v>
      </c>
      <c r="Q1957" t="s">
        <v>8318</v>
      </c>
      <c r="R1957" t="s">
        <v>8348</v>
      </c>
      <c r="S1957" s="13">
        <f t="shared" si="136"/>
        <v>41020.271770833337</v>
      </c>
      <c r="T1957">
        <f t="shared" si="137"/>
        <v>2012</v>
      </c>
      <c r="U1957" t="str">
        <f t="shared" si="138"/>
        <v>technology</v>
      </c>
    </row>
    <row r="1958" spans="1:21" ht="42.75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 s="10">
        <f t="shared" si="135"/>
        <v>483.34</v>
      </c>
      <c r="Q1958" t="s">
        <v>8318</v>
      </c>
      <c r="R1958" t="s">
        <v>8348</v>
      </c>
      <c r="S1958" s="13">
        <f t="shared" si="136"/>
        <v>42067.923668981486</v>
      </c>
      <c r="T1958">
        <f t="shared" si="137"/>
        <v>2015</v>
      </c>
      <c r="U1958" t="str">
        <f t="shared" si="138"/>
        <v>technology</v>
      </c>
    </row>
    <row r="1959" spans="1:21" ht="28.5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 s="10">
        <f t="shared" si="135"/>
        <v>76.14</v>
      </c>
      <c r="Q1959" t="s">
        <v>8318</v>
      </c>
      <c r="R1959" t="s">
        <v>8348</v>
      </c>
      <c r="S1959" s="13">
        <f t="shared" si="136"/>
        <v>41179.098530092589</v>
      </c>
      <c r="T1959">
        <f t="shared" si="137"/>
        <v>2012</v>
      </c>
      <c r="U1959" t="str">
        <f t="shared" si="138"/>
        <v>technology</v>
      </c>
    </row>
    <row r="1960" spans="1:21" ht="42.75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 s="10">
        <f t="shared" si="135"/>
        <v>74.11</v>
      </c>
      <c r="Q1960" t="s">
        <v>8318</v>
      </c>
      <c r="R1960" t="s">
        <v>8348</v>
      </c>
      <c r="S1960" s="13">
        <f t="shared" si="136"/>
        <v>41326.987974537034</v>
      </c>
      <c r="T1960">
        <f t="shared" si="137"/>
        <v>2013</v>
      </c>
      <c r="U1960" t="str">
        <f t="shared" si="138"/>
        <v>technology</v>
      </c>
    </row>
    <row r="1961" spans="1:21" ht="42.75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 s="10">
        <f t="shared" si="135"/>
        <v>36.97</v>
      </c>
      <c r="Q1961" t="s">
        <v>8318</v>
      </c>
      <c r="R1961" t="s">
        <v>8348</v>
      </c>
      <c r="S1961" s="13">
        <f t="shared" si="136"/>
        <v>41871.845601851855</v>
      </c>
      <c r="T1961">
        <f t="shared" si="137"/>
        <v>2014</v>
      </c>
      <c r="U1961" t="str">
        <f t="shared" si="138"/>
        <v>technology</v>
      </c>
    </row>
    <row r="1962" spans="1:21" ht="42.75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 s="10">
        <f t="shared" si="135"/>
        <v>2500.9699999999998</v>
      </c>
      <c r="Q1962" t="s">
        <v>8318</v>
      </c>
      <c r="R1962" t="s">
        <v>8348</v>
      </c>
      <c r="S1962" s="13">
        <f t="shared" si="136"/>
        <v>41964.362743055557</v>
      </c>
      <c r="T1962">
        <f t="shared" si="137"/>
        <v>2014</v>
      </c>
      <c r="U1962" t="str">
        <f t="shared" si="138"/>
        <v>technology</v>
      </c>
    </row>
    <row r="1963" spans="1:21" ht="42.75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 s="10">
        <f t="shared" si="135"/>
        <v>67.69</v>
      </c>
      <c r="Q1963" t="s">
        <v>8318</v>
      </c>
      <c r="R1963" t="s">
        <v>8348</v>
      </c>
      <c r="S1963" s="13">
        <f t="shared" si="136"/>
        <v>41148.194641203707</v>
      </c>
      <c r="T1963">
        <f t="shared" si="137"/>
        <v>2012</v>
      </c>
      <c r="U1963" t="str">
        <f t="shared" si="138"/>
        <v>technology</v>
      </c>
    </row>
    <row r="1964" spans="1:21" ht="42.75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 s="10">
        <f t="shared" si="135"/>
        <v>63.05</v>
      </c>
      <c r="Q1964" t="s">
        <v>8318</v>
      </c>
      <c r="R1964" t="s">
        <v>8348</v>
      </c>
      <c r="S1964" s="13">
        <f t="shared" si="136"/>
        <v>41742.780509259261</v>
      </c>
      <c r="T1964">
        <f t="shared" si="137"/>
        <v>2014</v>
      </c>
      <c r="U1964" t="str">
        <f t="shared" si="138"/>
        <v>technology</v>
      </c>
    </row>
    <row r="1965" spans="1:21" ht="42.75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 s="10">
        <f t="shared" si="135"/>
        <v>117.6</v>
      </c>
      <c r="Q1965" t="s">
        <v>8318</v>
      </c>
      <c r="R1965" t="s">
        <v>8348</v>
      </c>
      <c r="S1965" s="13">
        <f t="shared" si="136"/>
        <v>41863.429791666669</v>
      </c>
      <c r="T1965">
        <f t="shared" si="137"/>
        <v>2014</v>
      </c>
      <c r="U1965" t="str">
        <f t="shared" si="138"/>
        <v>technology</v>
      </c>
    </row>
    <row r="1966" spans="1:21" ht="42.75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 s="10">
        <f t="shared" si="135"/>
        <v>180.75</v>
      </c>
      <c r="Q1966" t="s">
        <v>8318</v>
      </c>
      <c r="R1966" t="s">
        <v>8348</v>
      </c>
      <c r="S1966" s="13">
        <f t="shared" si="136"/>
        <v>42452.272824074069</v>
      </c>
      <c r="T1966">
        <f t="shared" si="137"/>
        <v>2016</v>
      </c>
      <c r="U1966" t="str">
        <f t="shared" si="138"/>
        <v>technology</v>
      </c>
    </row>
    <row r="1967" spans="1:21" ht="42.75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 s="10">
        <f t="shared" si="135"/>
        <v>127.32</v>
      </c>
      <c r="Q1967" t="s">
        <v>8318</v>
      </c>
      <c r="R1967" t="s">
        <v>8348</v>
      </c>
      <c r="S1967" s="13">
        <f t="shared" si="136"/>
        <v>40898.089236111111</v>
      </c>
      <c r="T1967">
        <f t="shared" si="137"/>
        <v>2011</v>
      </c>
      <c r="U1967" t="str">
        <f t="shared" si="138"/>
        <v>technology</v>
      </c>
    </row>
    <row r="1968" spans="1:21" ht="42.75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 s="10">
        <f t="shared" si="135"/>
        <v>136.63999999999999</v>
      </c>
      <c r="Q1968" t="s">
        <v>8318</v>
      </c>
      <c r="R1968" t="s">
        <v>8348</v>
      </c>
      <c r="S1968" s="13">
        <f t="shared" si="136"/>
        <v>41835.540486111109</v>
      </c>
      <c r="T1968">
        <f t="shared" si="137"/>
        <v>2014</v>
      </c>
      <c r="U1968" t="str">
        <f t="shared" si="138"/>
        <v>technology</v>
      </c>
    </row>
    <row r="1969" spans="1:21" ht="42.75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 s="10">
        <f t="shared" si="135"/>
        <v>182.78</v>
      </c>
      <c r="Q1969" t="s">
        <v>8318</v>
      </c>
      <c r="R1969" t="s">
        <v>8348</v>
      </c>
      <c r="S1969" s="13">
        <f t="shared" si="136"/>
        <v>41730.663530092592</v>
      </c>
      <c r="T1969">
        <f t="shared" si="137"/>
        <v>2014</v>
      </c>
      <c r="U1969" t="str">
        <f t="shared" si="138"/>
        <v>technology</v>
      </c>
    </row>
    <row r="1970" spans="1:21" ht="28.5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 s="10">
        <f t="shared" si="135"/>
        <v>279.38</v>
      </c>
      <c r="Q1970" t="s">
        <v>8318</v>
      </c>
      <c r="R1970" t="s">
        <v>8348</v>
      </c>
      <c r="S1970" s="13">
        <f t="shared" si="136"/>
        <v>42676.586979166663</v>
      </c>
      <c r="T1970">
        <f t="shared" si="137"/>
        <v>2016</v>
      </c>
      <c r="U1970" t="str">
        <f t="shared" si="138"/>
        <v>technology</v>
      </c>
    </row>
    <row r="1971" spans="1:21" ht="42.75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 s="10">
        <f t="shared" si="135"/>
        <v>61.38</v>
      </c>
      <c r="Q1971" t="s">
        <v>8318</v>
      </c>
      <c r="R1971" t="s">
        <v>8348</v>
      </c>
      <c r="S1971" s="13">
        <f t="shared" si="136"/>
        <v>42557.792453703703</v>
      </c>
      <c r="T1971">
        <f t="shared" si="137"/>
        <v>2016</v>
      </c>
      <c r="U1971" t="str">
        <f t="shared" si="138"/>
        <v>technology</v>
      </c>
    </row>
    <row r="1972" spans="1:21" ht="42.75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 s="10">
        <f t="shared" si="135"/>
        <v>80.73</v>
      </c>
      <c r="Q1972" t="s">
        <v>8318</v>
      </c>
      <c r="R1972" t="s">
        <v>8348</v>
      </c>
      <c r="S1972" s="13">
        <f t="shared" si="136"/>
        <v>41324.193298611113</v>
      </c>
      <c r="T1972">
        <f t="shared" si="137"/>
        <v>2013</v>
      </c>
      <c r="U1972" t="str">
        <f t="shared" si="138"/>
        <v>technology</v>
      </c>
    </row>
    <row r="1973" spans="1:21" ht="42.75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 s="10">
        <f t="shared" si="135"/>
        <v>272.36</v>
      </c>
      <c r="Q1973" t="s">
        <v>8318</v>
      </c>
      <c r="R1973" t="s">
        <v>8348</v>
      </c>
      <c r="S1973" s="13">
        <f t="shared" si="136"/>
        <v>41561.500706018516</v>
      </c>
      <c r="T1973">
        <f t="shared" si="137"/>
        <v>2013</v>
      </c>
      <c r="U1973" t="str">
        <f t="shared" si="138"/>
        <v>technology</v>
      </c>
    </row>
    <row r="1974" spans="1:21" ht="42.75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 s="10">
        <f t="shared" si="135"/>
        <v>70.849999999999994</v>
      </c>
      <c r="Q1974" t="s">
        <v>8318</v>
      </c>
      <c r="R1974" t="s">
        <v>8348</v>
      </c>
      <c r="S1974" s="13">
        <f t="shared" si="136"/>
        <v>41201.012083333335</v>
      </c>
      <c r="T1974">
        <f t="shared" si="137"/>
        <v>2012</v>
      </c>
      <c r="U1974" t="str">
        <f t="shared" si="138"/>
        <v>technology</v>
      </c>
    </row>
    <row r="1975" spans="1:21" ht="42.75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 s="10">
        <f t="shared" si="135"/>
        <v>247.94</v>
      </c>
      <c r="Q1975" t="s">
        <v>8318</v>
      </c>
      <c r="R1975" t="s">
        <v>8348</v>
      </c>
      <c r="S1975" s="13">
        <f t="shared" si="136"/>
        <v>42549.722962962958</v>
      </c>
      <c r="T1975">
        <f t="shared" si="137"/>
        <v>2016</v>
      </c>
      <c r="U1975" t="str">
        <f t="shared" si="138"/>
        <v>technology</v>
      </c>
    </row>
    <row r="1976" spans="1:21" ht="42.75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 s="10">
        <f t="shared" si="135"/>
        <v>186.81</v>
      </c>
      <c r="Q1976" t="s">
        <v>8318</v>
      </c>
      <c r="R1976" t="s">
        <v>8348</v>
      </c>
      <c r="S1976" s="13">
        <f t="shared" si="136"/>
        <v>41445.334131944444</v>
      </c>
      <c r="T1976">
        <f t="shared" si="137"/>
        <v>2013</v>
      </c>
      <c r="U1976" t="str">
        <f t="shared" si="138"/>
        <v>technology</v>
      </c>
    </row>
    <row r="1977" spans="1:21" ht="28.5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 s="10">
        <f t="shared" si="135"/>
        <v>131.99</v>
      </c>
      <c r="Q1977" t="s">
        <v>8318</v>
      </c>
      <c r="R1977" t="s">
        <v>8348</v>
      </c>
      <c r="S1977" s="13">
        <f t="shared" si="136"/>
        <v>41313.755219907405</v>
      </c>
      <c r="T1977">
        <f t="shared" si="137"/>
        <v>2013</v>
      </c>
      <c r="U1977" t="str">
        <f t="shared" si="138"/>
        <v>technology</v>
      </c>
    </row>
    <row r="1978" spans="1:21" ht="28.5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 s="10">
        <f t="shared" si="135"/>
        <v>29.31</v>
      </c>
      <c r="Q1978" t="s">
        <v>8318</v>
      </c>
      <c r="R1978" t="s">
        <v>8348</v>
      </c>
      <c r="S1978" s="13">
        <f t="shared" si="136"/>
        <v>41438.899594907409</v>
      </c>
      <c r="T1978">
        <f t="shared" si="137"/>
        <v>2013</v>
      </c>
      <c r="U1978" t="str">
        <f t="shared" si="138"/>
        <v>technology</v>
      </c>
    </row>
    <row r="1979" spans="1:21" ht="42.75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 s="10">
        <f t="shared" si="135"/>
        <v>245.02</v>
      </c>
      <c r="Q1979" t="s">
        <v>8318</v>
      </c>
      <c r="R1979" t="s">
        <v>8348</v>
      </c>
      <c r="S1979" s="13">
        <f t="shared" si="136"/>
        <v>42311.216898148152</v>
      </c>
      <c r="T1979">
        <f t="shared" si="137"/>
        <v>2015</v>
      </c>
      <c r="U1979" t="str">
        <f t="shared" si="138"/>
        <v>technology</v>
      </c>
    </row>
    <row r="1980" spans="1:21" ht="42.75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 s="10">
        <f t="shared" si="135"/>
        <v>1323.25</v>
      </c>
      <c r="Q1980" t="s">
        <v>8318</v>
      </c>
      <c r="R1980" t="s">
        <v>8348</v>
      </c>
      <c r="S1980" s="13">
        <f t="shared" si="136"/>
        <v>41039.225601851853</v>
      </c>
      <c r="T1980">
        <f t="shared" si="137"/>
        <v>2012</v>
      </c>
      <c r="U1980" t="str">
        <f t="shared" si="138"/>
        <v>technology</v>
      </c>
    </row>
    <row r="1981" spans="1:21" ht="42.75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 s="10">
        <f t="shared" si="135"/>
        <v>282.66000000000003</v>
      </c>
      <c r="Q1981" t="s">
        <v>8318</v>
      </c>
      <c r="R1981" t="s">
        <v>8348</v>
      </c>
      <c r="S1981" s="13">
        <f t="shared" si="136"/>
        <v>42290.460023148145</v>
      </c>
      <c r="T1981">
        <f t="shared" si="137"/>
        <v>2015</v>
      </c>
      <c r="U1981" t="str">
        <f t="shared" si="138"/>
        <v>technology</v>
      </c>
    </row>
    <row r="1982" spans="1:21" ht="28.5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 s="10">
        <f t="shared" si="135"/>
        <v>91.21</v>
      </c>
      <c r="Q1982" t="s">
        <v>8318</v>
      </c>
      <c r="R1982" t="s">
        <v>8348</v>
      </c>
      <c r="S1982" s="13">
        <f t="shared" si="136"/>
        <v>42423.542384259257</v>
      </c>
      <c r="T1982">
        <f t="shared" si="137"/>
        <v>2016</v>
      </c>
      <c r="U1982" t="str">
        <f t="shared" si="138"/>
        <v>technology</v>
      </c>
    </row>
    <row r="1983" spans="1:21" ht="42.75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 s="10">
        <f t="shared" si="135"/>
        <v>31.75</v>
      </c>
      <c r="Q1983" t="s">
        <v>8337</v>
      </c>
      <c r="R1983" t="s">
        <v>8349</v>
      </c>
      <c r="S1983" s="13">
        <f t="shared" si="136"/>
        <v>41799.725289351853</v>
      </c>
      <c r="T1983">
        <f t="shared" si="137"/>
        <v>2014</v>
      </c>
      <c r="U1983" t="str">
        <f t="shared" si="138"/>
        <v>photography</v>
      </c>
    </row>
    <row r="1984" spans="1:21" ht="42.75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 s="10" t="e">
        <f t="shared" si="135"/>
        <v>#DIV/0!</v>
      </c>
      <c r="Q1984" t="s">
        <v>8337</v>
      </c>
      <c r="R1984" t="s">
        <v>8349</v>
      </c>
      <c r="S1984" s="13">
        <f t="shared" si="136"/>
        <v>42678.586655092593</v>
      </c>
      <c r="T1984">
        <f t="shared" si="137"/>
        <v>2016</v>
      </c>
      <c r="U1984" t="str">
        <f t="shared" si="138"/>
        <v>photography</v>
      </c>
    </row>
    <row r="1985" spans="1:21" ht="42.75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 s="10">
        <f t="shared" si="135"/>
        <v>88.69</v>
      </c>
      <c r="Q1985" t="s">
        <v>8337</v>
      </c>
      <c r="R1985" t="s">
        <v>8349</v>
      </c>
      <c r="S1985" s="13">
        <f t="shared" si="136"/>
        <v>42593.011782407411</v>
      </c>
      <c r="T1985">
        <f t="shared" si="137"/>
        <v>2016</v>
      </c>
      <c r="U1985" t="str">
        <f t="shared" si="138"/>
        <v>photography</v>
      </c>
    </row>
    <row r="1986" spans="1:21" ht="57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 s="10">
        <f t="shared" si="135"/>
        <v>453.14</v>
      </c>
      <c r="Q1986" t="s">
        <v>8337</v>
      </c>
      <c r="R1986" t="s">
        <v>8349</v>
      </c>
      <c r="S1986" s="13">
        <f t="shared" si="136"/>
        <v>41913.790289351848</v>
      </c>
      <c r="T1986">
        <f t="shared" si="137"/>
        <v>2014</v>
      </c>
      <c r="U1986" t="str">
        <f t="shared" si="138"/>
        <v>photography</v>
      </c>
    </row>
    <row r="1987" spans="1:21" ht="42.75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 s="10">
        <f t="shared" ref="P1987:P2050" si="139">ROUND(E1987/L1987,2)</f>
        <v>12.75</v>
      </c>
      <c r="Q1987" t="s">
        <v>8337</v>
      </c>
      <c r="R1987" t="s">
        <v>8349</v>
      </c>
      <c r="S1987" s="13">
        <f t="shared" ref="S1987:S2050" si="140">(((J1987/60)/60)/24)+DATE(1970,1,1)</f>
        <v>42555.698738425926</v>
      </c>
      <c r="T1987">
        <f t="shared" ref="T1987:T2050" si="141">YEAR(S1987)</f>
        <v>2016</v>
      </c>
      <c r="U1987" t="str">
        <f t="shared" ref="U1987:U2050" si="142">LEFT(N1987,SEARCH("/",N1987)-1)</f>
        <v>photography</v>
      </c>
    </row>
    <row r="1988" spans="1:21" ht="42.75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 s="10">
        <f t="shared" si="139"/>
        <v>1</v>
      </c>
      <c r="Q1988" t="s">
        <v>8337</v>
      </c>
      <c r="R1988" t="s">
        <v>8349</v>
      </c>
      <c r="S1988" s="13">
        <f t="shared" si="140"/>
        <v>42413.433831018512</v>
      </c>
      <c r="T1988">
        <f t="shared" si="141"/>
        <v>2016</v>
      </c>
      <c r="U1988" t="str">
        <f t="shared" si="142"/>
        <v>photography</v>
      </c>
    </row>
    <row r="1989" spans="1:21" ht="28.5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 s="10">
        <f t="shared" si="139"/>
        <v>83.43</v>
      </c>
      <c r="Q1989" t="s">
        <v>8337</v>
      </c>
      <c r="R1989" t="s">
        <v>8349</v>
      </c>
      <c r="S1989" s="13">
        <f t="shared" si="140"/>
        <v>42034.639768518522</v>
      </c>
      <c r="T1989">
        <f t="shared" si="141"/>
        <v>2015</v>
      </c>
      <c r="U1989" t="str">
        <f t="shared" si="142"/>
        <v>photography</v>
      </c>
    </row>
    <row r="1990" spans="1:2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 s="10">
        <f t="shared" si="139"/>
        <v>25</v>
      </c>
      <c r="Q1990" t="s">
        <v>8337</v>
      </c>
      <c r="R1990" t="s">
        <v>8349</v>
      </c>
      <c r="S1990" s="13">
        <f t="shared" si="140"/>
        <v>42206.763217592597</v>
      </c>
      <c r="T1990">
        <f t="shared" si="141"/>
        <v>2015</v>
      </c>
      <c r="U1990" t="str">
        <f t="shared" si="142"/>
        <v>photography</v>
      </c>
    </row>
    <row r="1991" spans="1:21" ht="42.75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 s="10">
        <f t="shared" si="139"/>
        <v>50</v>
      </c>
      <c r="Q1991" t="s">
        <v>8337</v>
      </c>
      <c r="R1991" t="s">
        <v>8349</v>
      </c>
      <c r="S1991" s="13">
        <f t="shared" si="140"/>
        <v>42685.680648148147</v>
      </c>
      <c r="T1991">
        <f t="shared" si="141"/>
        <v>2016</v>
      </c>
      <c r="U1991" t="str">
        <f t="shared" si="142"/>
        <v>photography</v>
      </c>
    </row>
    <row r="1992" spans="1:21" ht="42.75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 s="10">
        <f t="shared" si="139"/>
        <v>101.8</v>
      </c>
      <c r="Q1992" t="s">
        <v>8337</v>
      </c>
      <c r="R1992" t="s">
        <v>8349</v>
      </c>
      <c r="S1992" s="13">
        <f t="shared" si="140"/>
        <v>42398.195972222224</v>
      </c>
      <c r="T1992">
        <f t="shared" si="141"/>
        <v>2016</v>
      </c>
      <c r="U1992" t="str">
        <f t="shared" si="142"/>
        <v>photography</v>
      </c>
    </row>
    <row r="1993" spans="1:21" ht="28.5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 s="10">
        <f t="shared" si="139"/>
        <v>46.67</v>
      </c>
      <c r="Q1993" t="s">
        <v>8337</v>
      </c>
      <c r="R1993" t="s">
        <v>8349</v>
      </c>
      <c r="S1993" s="13">
        <f t="shared" si="140"/>
        <v>42167.89335648148</v>
      </c>
      <c r="T1993">
        <f t="shared" si="141"/>
        <v>2015</v>
      </c>
      <c r="U1993" t="str">
        <f t="shared" si="142"/>
        <v>photography</v>
      </c>
    </row>
    <row r="1994" spans="1:21" ht="28.5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 s="10">
        <f t="shared" si="139"/>
        <v>1</v>
      </c>
      <c r="Q1994" t="s">
        <v>8337</v>
      </c>
      <c r="R1994" t="s">
        <v>8349</v>
      </c>
      <c r="S1994" s="13">
        <f t="shared" si="140"/>
        <v>42023.143414351856</v>
      </c>
      <c r="T1994">
        <f t="shared" si="141"/>
        <v>2015</v>
      </c>
      <c r="U1994" t="str">
        <f t="shared" si="142"/>
        <v>photography</v>
      </c>
    </row>
    <row r="1995" spans="1:21" ht="42.75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 s="10" t="e">
        <f t="shared" si="139"/>
        <v>#DIV/0!</v>
      </c>
      <c r="Q1995" t="s">
        <v>8337</v>
      </c>
      <c r="R1995" t="s">
        <v>8349</v>
      </c>
      <c r="S1995" s="13">
        <f t="shared" si="140"/>
        <v>42329.58839120371</v>
      </c>
      <c r="T1995">
        <f t="shared" si="141"/>
        <v>2015</v>
      </c>
      <c r="U1995" t="str">
        <f t="shared" si="142"/>
        <v>photography</v>
      </c>
    </row>
    <row r="1996" spans="1:21" ht="42.75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 s="10" t="e">
        <f t="shared" si="139"/>
        <v>#DIV/0!</v>
      </c>
      <c r="Q1996" t="s">
        <v>8337</v>
      </c>
      <c r="R1996" t="s">
        <v>8349</v>
      </c>
      <c r="S1996" s="13">
        <f t="shared" si="140"/>
        <v>42651.006273148145</v>
      </c>
      <c r="T1996">
        <f t="shared" si="141"/>
        <v>2016</v>
      </c>
      <c r="U1996" t="str">
        <f t="shared" si="142"/>
        <v>photography</v>
      </c>
    </row>
    <row r="1997" spans="1:21" ht="42.75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 s="10">
        <f t="shared" si="139"/>
        <v>26</v>
      </c>
      <c r="Q1997" t="s">
        <v>8337</v>
      </c>
      <c r="R1997" t="s">
        <v>8349</v>
      </c>
      <c r="S1997" s="13">
        <f t="shared" si="140"/>
        <v>42181.902037037042</v>
      </c>
      <c r="T1997">
        <f t="shared" si="141"/>
        <v>2015</v>
      </c>
      <c r="U1997" t="str">
        <f t="shared" si="142"/>
        <v>photography</v>
      </c>
    </row>
    <row r="1998" spans="1:21" ht="42.75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 s="10" t="e">
        <f t="shared" si="139"/>
        <v>#DIV/0!</v>
      </c>
      <c r="Q1998" t="s">
        <v>8337</v>
      </c>
      <c r="R1998" t="s">
        <v>8349</v>
      </c>
      <c r="S1998" s="13">
        <f t="shared" si="140"/>
        <v>41800.819571759261</v>
      </c>
      <c r="T1998">
        <f t="shared" si="141"/>
        <v>2014</v>
      </c>
      <c r="U1998" t="str">
        <f t="shared" si="142"/>
        <v>photography</v>
      </c>
    </row>
    <row r="1999" spans="1:21" ht="42.75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 s="10" t="e">
        <f t="shared" si="139"/>
        <v>#DIV/0!</v>
      </c>
      <c r="Q1999" t="s">
        <v>8337</v>
      </c>
      <c r="R1999" t="s">
        <v>8349</v>
      </c>
      <c r="S1999" s="13">
        <f t="shared" si="140"/>
        <v>41847.930694444447</v>
      </c>
      <c r="T1999">
        <f t="shared" si="141"/>
        <v>2014</v>
      </c>
      <c r="U1999" t="str">
        <f t="shared" si="142"/>
        <v>photography</v>
      </c>
    </row>
    <row r="2000" spans="1:21" ht="42.75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 s="10">
        <f t="shared" si="139"/>
        <v>218.33</v>
      </c>
      <c r="Q2000" t="s">
        <v>8337</v>
      </c>
      <c r="R2000" t="s">
        <v>8349</v>
      </c>
      <c r="S2000" s="13">
        <f t="shared" si="140"/>
        <v>41807.118495370371</v>
      </c>
      <c r="T2000">
        <f t="shared" si="141"/>
        <v>2014</v>
      </c>
      <c r="U2000" t="str">
        <f t="shared" si="142"/>
        <v>photography</v>
      </c>
    </row>
    <row r="2001" spans="1:21" ht="42.75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 s="10">
        <f t="shared" si="139"/>
        <v>33.71</v>
      </c>
      <c r="Q2001" t="s">
        <v>8337</v>
      </c>
      <c r="R2001" t="s">
        <v>8349</v>
      </c>
      <c r="S2001" s="13">
        <f t="shared" si="140"/>
        <v>41926.482731481483</v>
      </c>
      <c r="T2001">
        <f t="shared" si="141"/>
        <v>2014</v>
      </c>
      <c r="U2001" t="str">
        <f t="shared" si="142"/>
        <v>photography</v>
      </c>
    </row>
    <row r="2002" spans="1:21" ht="42.75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 s="10">
        <f t="shared" si="139"/>
        <v>25</v>
      </c>
      <c r="Q2002" t="s">
        <v>8337</v>
      </c>
      <c r="R2002" t="s">
        <v>8349</v>
      </c>
      <c r="S2002" s="13">
        <f t="shared" si="140"/>
        <v>42345.951539351852</v>
      </c>
      <c r="T2002">
        <f t="shared" si="141"/>
        <v>2015</v>
      </c>
      <c r="U2002" t="str">
        <f t="shared" si="142"/>
        <v>photography</v>
      </c>
    </row>
    <row r="2003" spans="1:21" ht="28.5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 s="10">
        <f t="shared" si="139"/>
        <v>128.38999999999999</v>
      </c>
      <c r="Q2003" t="s">
        <v>8318</v>
      </c>
      <c r="R2003" t="s">
        <v>8348</v>
      </c>
      <c r="S2003" s="13">
        <f t="shared" si="140"/>
        <v>42136.209675925929</v>
      </c>
      <c r="T2003">
        <f t="shared" si="141"/>
        <v>2015</v>
      </c>
      <c r="U2003" t="str">
        <f t="shared" si="142"/>
        <v>technology</v>
      </c>
    </row>
    <row r="2004" spans="1:21" ht="42.75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 s="10">
        <f t="shared" si="139"/>
        <v>78.83</v>
      </c>
      <c r="Q2004" t="s">
        <v>8318</v>
      </c>
      <c r="R2004" t="s">
        <v>8348</v>
      </c>
      <c r="S2004" s="13">
        <f t="shared" si="140"/>
        <v>42728.71230324074</v>
      </c>
      <c r="T2004">
        <f t="shared" si="141"/>
        <v>2016</v>
      </c>
      <c r="U2004" t="str">
        <f t="shared" si="142"/>
        <v>technology</v>
      </c>
    </row>
    <row r="2005" spans="1:21" ht="57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 s="10">
        <f t="shared" si="139"/>
        <v>91.76</v>
      </c>
      <c r="Q2005" t="s">
        <v>8318</v>
      </c>
      <c r="R2005" t="s">
        <v>8348</v>
      </c>
      <c r="S2005" s="13">
        <f t="shared" si="140"/>
        <v>40347.125601851854</v>
      </c>
      <c r="T2005">
        <f t="shared" si="141"/>
        <v>2010</v>
      </c>
      <c r="U2005" t="str">
        <f t="shared" si="142"/>
        <v>technology</v>
      </c>
    </row>
    <row r="2006" spans="1:21" ht="42.75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 s="10">
        <f t="shared" si="139"/>
        <v>331.1</v>
      </c>
      <c r="Q2006" t="s">
        <v>8318</v>
      </c>
      <c r="R2006" t="s">
        <v>8348</v>
      </c>
      <c r="S2006" s="13">
        <f t="shared" si="140"/>
        <v>41800.604895833334</v>
      </c>
      <c r="T2006">
        <f t="shared" si="141"/>
        <v>2014</v>
      </c>
      <c r="U2006" t="str">
        <f t="shared" si="142"/>
        <v>technology</v>
      </c>
    </row>
    <row r="2007" spans="1:21" ht="42.75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 s="10">
        <f t="shared" si="139"/>
        <v>194.26</v>
      </c>
      <c r="Q2007" t="s">
        <v>8318</v>
      </c>
      <c r="R2007" t="s">
        <v>8348</v>
      </c>
      <c r="S2007" s="13">
        <f t="shared" si="140"/>
        <v>41535.812708333331</v>
      </c>
      <c r="T2007">
        <f t="shared" si="141"/>
        <v>2013</v>
      </c>
      <c r="U2007" t="str">
        <f t="shared" si="142"/>
        <v>technology</v>
      </c>
    </row>
    <row r="2008" spans="1:21" ht="42.75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 s="10">
        <f t="shared" si="139"/>
        <v>408.98</v>
      </c>
      <c r="Q2008" t="s">
        <v>8318</v>
      </c>
      <c r="R2008" t="s">
        <v>8348</v>
      </c>
      <c r="S2008" s="13">
        <f t="shared" si="140"/>
        <v>41941.500520833331</v>
      </c>
      <c r="T2008">
        <f t="shared" si="141"/>
        <v>2014</v>
      </c>
      <c r="U2008" t="str">
        <f t="shared" si="142"/>
        <v>technology</v>
      </c>
    </row>
    <row r="2009" spans="1:21" ht="42.75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 s="10">
        <f t="shared" si="139"/>
        <v>84.46</v>
      </c>
      <c r="Q2009" t="s">
        <v>8318</v>
      </c>
      <c r="R2009" t="s">
        <v>8348</v>
      </c>
      <c r="S2009" s="13">
        <f t="shared" si="140"/>
        <v>40347.837800925925</v>
      </c>
      <c r="T2009">
        <f t="shared" si="141"/>
        <v>2010</v>
      </c>
      <c r="U2009" t="str">
        <f t="shared" si="142"/>
        <v>technology</v>
      </c>
    </row>
    <row r="2010" spans="1:21" ht="42.75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 s="10">
        <f t="shared" si="139"/>
        <v>44.85</v>
      </c>
      <c r="Q2010" t="s">
        <v>8318</v>
      </c>
      <c r="R2010" t="s">
        <v>8348</v>
      </c>
      <c r="S2010" s="13">
        <f t="shared" si="140"/>
        <v>40761.604421296295</v>
      </c>
      <c r="T2010">
        <f t="shared" si="141"/>
        <v>2011</v>
      </c>
      <c r="U2010" t="str">
        <f t="shared" si="142"/>
        <v>technology</v>
      </c>
    </row>
    <row r="2011" spans="1:21" ht="42.75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 s="10">
        <f t="shared" si="139"/>
        <v>383.36</v>
      </c>
      <c r="Q2011" t="s">
        <v>8318</v>
      </c>
      <c r="R2011" t="s">
        <v>8348</v>
      </c>
      <c r="S2011" s="13">
        <f t="shared" si="140"/>
        <v>42661.323414351849</v>
      </c>
      <c r="T2011">
        <f t="shared" si="141"/>
        <v>2016</v>
      </c>
      <c r="U2011" t="str">
        <f t="shared" si="142"/>
        <v>technology</v>
      </c>
    </row>
    <row r="2012" spans="1:21" ht="28.5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 s="10">
        <f t="shared" si="139"/>
        <v>55.28</v>
      </c>
      <c r="Q2012" t="s">
        <v>8318</v>
      </c>
      <c r="R2012" t="s">
        <v>8348</v>
      </c>
      <c r="S2012" s="13">
        <f t="shared" si="140"/>
        <v>42570.996423611112</v>
      </c>
      <c r="T2012">
        <f t="shared" si="141"/>
        <v>2016</v>
      </c>
      <c r="U2012" t="str">
        <f t="shared" si="142"/>
        <v>technology</v>
      </c>
    </row>
    <row r="2013" spans="1:21" ht="42.75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 s="10">
        <f t="shared" si="139"/>
        <v>422.02</v>
      </c>
      <c r="Q2013" t="s">
        <v>8318</v>
      </c>
      <c r="R2013" t="s">
        <v>8348</v>
      </c>
      <c r="S2013" s="13">
        <f t="shared" si="140"/>
        <v>42347.358483796299</v>
      </c>
      <c r="T2013">
        <f t="shared" si="141"/>
        <v>2015</v>
      </c>
      <c r="U2013" t="str">
        <f t="shared" si="142"/>
        <v>technology</v>
      </c>
    </row>
    <row r="2014" spans="1:21" ht="42.75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 s="10">
        <f t="shared" si="139"/>
        <v>64.180000000000007</v>
      </c>
      <c r="Q2014" t="s">
        <v>8318</v>
      </c>
      <c r="R2014" t="s">
        <v>8348</v>
      </c>
      <c r="S2014" s="13">
        <f t="shared" si="140"/>
        <v>42010.822233796294</v>
      </c>
      <c r="T2014">
        <f t="shared" si="141"/>
        <v>2015</v>
      </c>
      <c r="U2014" t="str">
        <f t="shared" si="142"/>
        <v>technology</v>
      </c>
    </row>
    <row r="2015" spans="1:21" ht="42.75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 s="10">
        <f t="shared" si="139"/>
        <v>173.58</v>
      </c>
      <c r="Q2015" t="s">
        <v>8318</v>
      </c>
      <c r="R2015" t="s">
        <v>8348</v>
      </c>
      <c r="S2015" s="13">
        <f t="shared" si="140"/>
        <v>42499.960810185185</v>
      </c>
      <c r="T2015">
        <f t="shared" si="141"/>
        <v>2016</v>
      </c>
      <c r="U2015" t="str">
        <f t="shared" si="142"/>
        <v>technology</v>
      </c>
    </row>
    <row r="2016" spans="1:21" ht="42.75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 s="10">
        <f t="shared" si="139"/>
        <v>88.6</v>
      </c>
      <c r="Q2016" t="s">
        <v>8318</v>
      </c>
      <c r="R2016" t="s">
        <v>8348</v>
      </c>
      <c r="S2016" s="13">
        <f t="shared" si="140"/>
        <v>41324.214571759258</v>
      </c>
      <c r="T2016">
        <f t="shared" si="141"/>
        <v>2013</v>
      </c>
      <c r="U2016" t="str">
        <f t="shared" si="142"/>
        <v>technology</v>
      </c>
    </row>
    <row r="2017" spans="1:21" ht="42.75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 s="10">
        <f t="shared" si="139"/>
        <v>50.22</v>
      </c>
      <c r="Q2017" t="s">
        <v>8318</v>
      </c>
      <c r="R2017" t="s">
        <v>8348</v>
      </c>
      <c r="S2017" s="13">
        <f t="shared" si="140"/>
        <v>40765.876886574071</v>
      </c>
      <c r="T2017">
        <f t="shared" si="141"/>
        <v>2011</v>
      </c>
      <c r="U2017" t="str">
        <f t="shared" si="142"/>
        <v>technology</v>
      </c>
    </row>
    <row r="2018" spans="1:21" ht="28.5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 s="10">
        <f t="shared" si="139"/>
        <v>192.39</v>
      </c>
      <c r="Q2018" t="s">
        <v>8318</v>
      </c>
      <c r="R2018" t="s">
        <v>8348</v>
      </c>
      <c r="S2018" s="13">
        <f t="shared" si="140"/>
        <v>41312.88077546296</v>
      </c>
      <c r="T2018">
        <f t="shared" si="141"/>
        <v>2013</v>
      </c>
      <c r="U2018" t="str">
        <f t="shared" si="142"/>
        <v>technology</v>
      </c>
    </row>
    <row r="2019" spans="1:21" ht="42.75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 s="10">
        <f t="shared" si="139"/>
        <v>73.42</v>
      </c>
      <c r="Q2019" t="s">
        <v>8318</v>
      </c>
      <c r="R2019" t="s">
        <v>8348</v>
      </c>
      <c r="S2019" s="13">
        <f t="shared" si="140"/>
        <v>40961.057349537034</v>
      </c>
      <c r="T2019">
        <f t="shared" si="141"/>
        <v>2012</v>
      </c>
      <c r="U2019" t="str">
        <f t="shared" si="142"/>
        <v>technology</v>
      </c>
    </row>
    <row r="2020" spans="1:21" ht="42.75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 s="10">
        <f t="shared" si="139"/>
        <v>147.68</v>
      </c>
      <c r="Q2020" t="s">
        <v>8318</v>
      </c>
      <c r="R2020" t="s">
        <v>8348</v>
      </c>
      <c r="S2020" s="13">
        <f t="shared" si="140"/>
        <v>42199.365844907406</v>
      </c>
      <c r="T2020">
        <f t="shared" si="141"/>
        <v>2015</v>
      </c>
      <c r="U2020" t="str">
        <f t="shared" si="142"/>
        <v>technology</v>
      </c>
    </row>
    <row r="2021" spans="1:21" ht="42.75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 s="10">
        <f t="shared" si="139"/>
        <v>108.97</v>
      </c>
      <c r="Q2021" t="s">
        <v>8318</v>
      </c>
      <c r="R2021" t="s">
        <v>8348</v>
      </c>
      <c r="S2021" s="13">
        <f t="shared" si="140"/>
        <v>42605.70857638889</v>
      </c>
      <c r="T2021">
        <f t="shared" si="141"/>
        <v>2016</v>
      </c>
      <c r="U2021" t="str">
        <f t="shared" si="142"/>
        <v>technology</v>
      </c>
    </row>
    <row r="2022" spans="1:21" ht="42.75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 s="10">
        <f t="shared" si="139"/>
        <v>23.65</v>
      </c>
      <c r="Q2022" t="s">
        <v>8318</v>
      </c>
      <c r="R2022" t="s">
        <v>8348</v>
      </c>
      <c r="S2022" s="13">
        <f t="shared" si="140"/>
        <v>41737.097499999996</v>
      </c>
      <c r="T2022">
        <f t="shared" si="141"/>
        <v>2014</v>
      </c>
      <c r="U2022" t="str">
        <f t="shared" si="142"/>
        <v>technology</v>
      </c>
    </row>
    <row r="2023" spans="1:21" ht="42.75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 s="10">
        <f t="shared" si="139"/>
        <v>147.94999999999999</v>
      </c>
      <c r="Q2023" t="s">
        <v>8318</v>
      </c>
      <c r="R2023" t="s">
        <v>8348</v>
      </c>
      <c r="S2023" s="13">
        <f t="shared" si="140"/>
        <v>41861.070567129631</v>
      </c>
      <c r="T2023">
        <f t="shared" si="141"/>
        <v>2014</v>
      </c>
      <c r="U2023" t="str">
        <f t="shared" si="142"/>
        <v>technology</v>
      </c>
    </row>
    <row r="2024" spans="1:21" ht="42.75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 s="10">
        <f t="shared" si="139"/>
        <v>385.04</v>
      </c>
      <c r="Q2024" t="s">
        <v>8318</v>
      </c>
      <c r="R2024" t="s">
        <v>8348</v>
      </c>
      <c r="S2024" s="13">
        <f t="shared" si="140"/>
        <v>42502.569120370375</v>
      </c>
      <c r="T2024">
        <f t="shared" si="141"/>
        <v>2016</v>
      </c>
      <c r="U2024" t="str">
        <f t="shared" si="142"/>
        <v>technology</v>
      </c>
    </row>
    <row r="2025" spans="1:21" ht="42.75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 s="10">
        <f t="shared" si="139"/>
        <v>457.39</v>
      </c>
      <c r="Q2025" t="s">
        <v>8318</v>
      </c>
      <c r="R2025" t="s">
        <v>8348</v>
      </c>
      <c r="S2025" s="13">
        <f t="shared" si="140"/>
        <v>42136.420752314814</v>
      </c>
      <c r="T2025">
        <f t="shared" si="141"/>
        <v>2015</v>
      </c>
      <c r="U2025" t="str">
        <f t="shared" si="142"/>
        <v>technology</v>
      </c>
    </row>
    <row r="2026" spans="1:21" ht="42.75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 s="10">
        <f t="shared" si="139"/>
        <v>222.99</v>
      </c>
      <c r="Q2026" t="s">
        <v>8318</v>
      </c>
      <c r="R2026" t="s">
        <v>8348</v>
      </c>
      <c r="S2026" s="13">
        <f t="shared" si="140"/>
        <v>41099.966944444444</v>
      </c>
      <c r="T2026">
        <f t="shared" si="141"/>
        <v>2012</v>
      </c>
      <c r="U2026" t="str">
        <f t="shared" si="142"/>
        <v>technology</v>
      </c>
    </row>
    <row r="2027" spans="1:21" ht="42.75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 s="10">
        <f t="shared" si="139"/>
        <v>220.74</v>
      </c>
      <c r="Q2027" t="s">
        <v>8318</v>
      </c>
      <c r="R2027" t="s">
        <v>8348</v>
      </c>
      <c r="S2027" s="13">
        <f t="shared" si="140"/>
        <v>42136.184560185182</v>
      </c>
      <c r="T2027">
        <f t="shared" si="141"/>
        <v>2015</v>
      </c>
      <c r="U2027" t="str">
        <f t="shared" si="142"/>
        <v>technology</v>
      </c>
    </row>
    <row r="2028" spans="1:21" ht="28.5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 s="10">
        <f t="shared" si="139"/>
        <v>73.5</v>
      </c>
      <c r="Q2028" t="s">
        <v>8318</v>
      </c>
      <c r="R2028" t="s">
        <v>8348</v>
      </c>
      <c r="S2028" s="13">
        <f t="shared" si="140"/>
        <v>41704.735937500001</v>
      </c>
      <c r="T2028">
        <f t="shared" si="141"/>
        <v>2014</v>
      </c>
      <c r="U2028" t="str">
        <f t="shared" si="142"/>
        <v>technology</v>
      </c>
    </row>
    <row r="2029" spans="1:21" ht="42.75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 s="10">
        <f t="shared" si="139"/>
        <v>223.1</v>
      </c>
      <c r="Q2029" t="s">
        <v>8318</v>
      </c>
      <c r="R2029" t="s">
        <v>8348</v>
      </c>
      <c r="S2029" s="13">
        <f t="shared" si="140"/>
        <v>42048.813877314817</v>
      </c>
      <c r="T2029">
        <f t="shared" si="141"/>
        <v>2015</v>
      </c>
      <c r="U2029" t="str">
        <f t="shared" si="142"/>
        <v>technology</v>
      </c>
    </row>
    <row r="2030" spans="1:21" ht="28.5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 s="10">
        <f t="shared" si="139"/>
        <v>47.91</v>
      </c>
      <c r="Q2030" t="s">
        <v>8318</v>
      </c>
      <c r="R2030" t="s">
        <v>8348</v>
      </c>
      <c r="S2030" s="13">
        <f t="shared" si="140"/>
        <v>40215.919050925928</v>
      </c>
      <c r="T2030">
        <f t="shared" si="141"/>
        <v>2010</v>
      </c>
      <c r="U2030" t="str">
        <f t="shared" si="142"/>
        <v>technology</v>
      </c>
    </row>
    <row r="2031" spans="1:21" ht="28.5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 s="10">
        <f t="shared" si="139"/>
        <v>96.06</v>
      </c>
      <c r="Q2031" t="s">
        <v>8318</v>
      </c>
      <c r="R2031" t="s">
        <v>8348</v>
      </c>
      <c r="S2031" s="13">
        <f t="shared" si="140"/>
        <v>41848.021770833337</v>
      </c>
      <c r="T2031">
        <f t="shared" si="141"/>
        <v>2014</v>
      </c>
      <c r="U2031" t="str">
        <f t="shared" si="142"/>
        <v>technology</v>
      </c>
    </row>
    <row r="2032" spans="1:21" ht="42.75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 s="10">
        <f t="shared" si="139"/>
        <v>118.61</v>
      </c>
      <c r="Q2032" t="s">
        <v>8318</v>
      </c>
      <c r="R2032" t="s">
        <v>8348</v>
      </c>
      <c r="S2032" s="13">
        <f t="shared" si="140"/>
        <v>41212.996481481481</v>
      </c>
      <c r="T2032">
        <f t="shared" si="141"/>
        <v>2012</v>
      </c>
      <c r="U2032" t="str">
        <f t="shared" si="142"/>
        <v>technology</v>
      </c>
    </row>
    <row r="2033" spans="1:21" ht="28.5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 s="10">
        <f t="shared" si="139"/>
        <v>118.45</v>
      </c>
      <c r="Q2033" t="s">
        <v>8318</v>
      </c>
      <c r="R2033" t="s">
        <v>8348</v>
      </c>
      <c r="S2033" s="13">
        <f t="shared" si="140"/>
        <v>41975.329317129625</v>
      </c>
      <c r="T2033">
        <f t="shared" si="141"/>
        <v>2014</v>
      </c>
      <c r="U2033" t="str">
        <f t="shared" si="142"/>
        <v>technology</v>
      </c>
    </row>
    <row r="2034" spans="1:21" ht="42.75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 s="10">
        <f t="shared" si="139"/>
        <v>143.21</v>
      </c>
      <c r="Q2034" t="s">
        <v>8318</v>
      </c>
      <c r="R2034" t="s">
        <v>8348</v>
      </c>
      <c r="S2034" s="13">
        <f t="shared" si="140"/>
        <v>42689.565671296295</v>
      </c>
      <c r="T2034">
        <f t="shared" si="141"/>
        <v>2016</v>
      </c>
      <c r="U2034" t="str">
        <f t="shared" si="142"/>
        <v>technology</v>
      </c>
    </row>
    <row r="2035" spans="1:21" ht="42.75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 s="10">
        <f t="shared" si="139"/>
        <v>282.72000000000003</v>
      </c>
      <c r="Q2035" t="s">
        <v>8318</v>
      </c>
      <c r="R2035" t="s">
        <v>8348</v>
      </c>
      <c r="S2035" s="13">
        <f t="shared" si="140"/>
        <v>41725.082384259258</v>
      </c>
      <c r="T2035">
        <f t="shared" si="141"/>
        <v>2014</v>
      </c>
      <c r="U2035" t="str">
        <f t="shared" si="142"/>
        <v>technology</v>
      </c>
    </row>
    <row r="2036" spans="1:21" ht="42.75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 s="10">
        <f t="shared" si="139"/>
        <v>593.94000000000005</v>
      </c>
      <c r="Q2036" t="s">
        <v>8318</v>
      </c>
      <c r="R2036" t="s">
        <v>8348</v>
      </c>
      <c r="S2036" s="13">
        <f t="shared" si="140"/>
        <v>42076.130011574074</v>
      </c>
      <c r="T2036">
        <f t="shared" si="141"/>
        <v>2015</v>
      </c>
      <c r="U2036" t="str">
        <f t="shared" si="142"/>
        <v>technology</v>
      </c>
    </row>
    <row r="2037" spans="1:21" ht="42.75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 s="10">
        <f t="shared" si="139"/>
        <v>262.16000000000003</v>
      </c>
      <c r="Q2037" t="s">
        <v>8318</v>
      </c>
      <c r="R2037" t="s">
        <v>8348</v>
      </c>
      <c r="S2037" s="13">
        <f t="shared" si="140"/>
        <v>42311.625081018516</v>
      </c>
      <c r="T2037">
        <f t="shared" si="141"/>
        <v>2015</v>
      </c>
      <c r="U2037" t="str">
        <f t="shared" si="142"/>
        <v>technology</v>
      </c>
    </row>
    <row r="2038" spans="1:21" ht="42.75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 s="10">
        <f t="shared" si="139"/>
        <v>46.58</v>
      </c>
      <c r="Q2038" t="s">
        <v>8318</v>
      </c>
      <c r="R2038" t="s">
        <v>8348</v>
      </c>
      <c r="S2038" s="13">
        <f t="shared" si="140"/>
        <v>41738.864803240744</v>
      </c>
      <c r="T2038">
        <f t="shared" si="141"/>
        <v>2014</v>
      </c>
      <c r="U2038" t="str">
        <f t="shared" si="142"/>
        <v>technology</v>
      </c>
    </row>
    <row r="2039" spans="1:21" ht="42.75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 s="10">
        <f t="shared" si="139"/>
        <v>70.040000000000006</v>
      </c>
      <c r="Q2039" t="s">
        <v>8318</v>
      </c>
      <c r="R2039" t="s">
        <v>8348</v>
      </c>
      <c r="S2039" s="13">
        <f t="shared" si="140"/>
        <v>41578.210104166668</v>
      </c>
      <c r="T2039">
        <f t="shared" si="141"/>
        <v>2013</v>
      </c>
      <c r="U2039" t="str">
        <f t="shared" si="142"/>
        <v>technology</v>
      </c>
    </row>
    <row r="2040" spans="1:21" ht="42.75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 s="10">
        <f t="shared" si="139"/>
        <v>164.91</v>
      </c>
      <c r="Q2040" t="s">
        <v>8318</v>
      </c>
      <c r="R2040" t="s">
        <v>8348</v>
      </c>
      <c r="S2040" s="13">
        <f t="shared" si="140"/>
        <v>41424.27107638889</v>
      </c>
      <c r="T2040">
        <f t="shared" si="141"/>
        <v>2013</v>
      </c>
      <c r="U2040" t="str">
        <f t="shared" si="142"/>
        <v>technology</v>
      </c>
    </row>
    <row r="2041" spans="1:21" ht="28.5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 s="10">
        <f t="shared" si="139"/>
        <v>449.26</v>
      </c>
      <c r="Q2041" t="s">
        <v>8318</v>
      </c>
      <c r="R2041" t="s">
        <v>8348</v>
      </c>
      <c r="S2041" s="13">
        <f t="shared" si="140"/>
        <v>42675.438946759255</v>
      </c>
      <c r="T2041">
        <f t="shared" si="141"/>
        <v>2016</v>
      </c>
      <c r="U2041" t="str">
        <f t="shared" si="142"/>
        <v>technology</v>
      </c>
    </row>
    <row r="2042" spans="1:21" ht="28.5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 s="10">
        <f t="shared" si="139"/>
        <v>27.47</v>
      </c>
      <c r="Q2042" t="s">
        <v>8318</v>
      </c>
      <c r="R2042" t="s">
        <v>8348</v>
      </c>
      <c r="S2042" s="13">
        <f t="shared" si="140"/>
        <v>41578.927118055559</v>
      </c>
      <c r="T2042">
        <f t="shared" si="141"/>
        <v>2013</v>
      </c>
      <c r="U2042" t="str">
        <f t="shared" si="142"/>
        <v>technology</v>
      </c>
    </row>
    <row r="2043" spans="1:21" ht="42.75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 s="10">
        <f t="shared" si="139"/>
        <v>143.97999999999999</v>
      </c>
      <c r="Q2043" t="s">
        <v>8318</v>
      </c>
      <c r="R2043" t="s">
        <v>8348</v>
      </c>
      <c r="S2043" s="13">
        <f t="shared" si="140"/>
        <v>42654.525775462964</v>
      </c>
      <c r="T2043">
        <f t="shared" si="141"/>
        <v>2016</v>
      </c>
      <c r="U2043" t="str">
        <f t="shared" si="142"/>
        <v>technology</v>
      </c>
    </row>
    <row r="2044" spans="1:21" ht="42.75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 s="10">
        <f t="shared" si="139"/>
        <v>88.24</v>
      </c>
      <c r="Q2044" t="s">
        <v>8318</v>
      </c>
      <c r="R2044" t="s">
        <v>8348</v>
      </c>
      <c r="S2044" s="13">
        <f t="shared" si="140"/>
        <v>42331.708032407405</v>
      </c>
      <c r="T2044">
        <f t="shared" si="141"/>
        <v>2015</v>
      </c>
      <c r="U2044" t="str">
        <f t="shared" si="142"/>
        <v>technology</v>
      </c>
    </row>
    <row r="2045" spans="1:21" ht="42.75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 s="10">
        <f t="shared" si="139"/>
        <v>36.33</v>
      </c>
      <c r="Q2045" t="s">
        <v>8318</v>
      </c>
      <c r="R2045" t="s">
        <v>8348</v>
      </c>
      <c r="S2045" s="13">
        <f t="shared" si="140"/>
        <v>42661.176817129628</v>
      </c>
      <c r="T2045">
        <f t="shared" si="141"/>
        <v>2016</v>
      </c>
      <c r="U2045" t="str">
        <f t="shared" si="142"/>
        <v>technology</v>
      </c>
    </row>
    <row r="2046" spans="1:21" ht="42.75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 s="10">
        <f t="shared" si="139"/>
        <v>90.18</v>
      </c>
      <c r="Q2046" t="s">
        <v>8318</v>
      </c>
      <c r="R2046" t="s">
        <v>8348</v>
      </c>
      <c r="S2046" s="13">
        <f t="shared" si="140"/>
        <v>42138.684189814812</v>
      </c>
      <c r="T2046">
        <f t="shared" si="141"/>
        <v>2015</v>
      </c>
      <c r="U2046" t="str">
        <f t="shared" si="142"/>
        <v>technology</v>
      </c>
    </row>
    <row r="2047" spans="1:21" ht="42.75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 s="10">
        <f t="shared" si="139"/>
        <v>152.62</v>
      </c>
      <c r="Q2047" t="s">
        <v>8318</v>
      </c>
      <c r="R2047" t="s">
        <v>8348</v>
      </c>
      <c r="S2047" s="13">
        <f t="shared" si="140"/>
        <v>41069.088506944441</v>
      </c>
      <c r="T2047">
        <f t="shared" si="141"/>
        <v>2012</v>
      </c>
      <c r="U2047" t="str">
        <f t="shared" si="142"/>
        <v>technology</v>
      </c>
    </row>
    <row r="2048" spans="1:21" ht="42.75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 s="10">
        <f t="shared" si="139"/>
        <v>55.81</v>
      </c>
      <c r="Q2048" t="s">
        <v>8318</v>
      </c>
      <c r="R2048" t="s">
        <v>8348</v>
      </c>
      <c r="S2048" s="13">
        <f t="shared" si="140"/>
        <v>41387.171805555554</v>
      </c>
      <c r="T2048">
        <f t="shared" si="141"/>
        <v>2013</v>
      </c>
      <c r="U2048" t="str">
        <f t="shared" si="142"/>
        <v>technology</v>
      </c>
    </row>
    <row r="2049" spans="1:21" ht="42.75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 s="10">
        <f t="shared" si="139"/>
        <v>227.85</v>
      </c>
      <c r="Q2049" t="s">
        <v>8318</v>
      </c>
      <c r="R2049" t="s">
        <v>8348</v>
      </c>
      <c r="S2049" s="13">
        <f t="shared" si="140"/>
        <v>42081.903587962966</v>
      </c>
      <c r="T2049">
        <f t="shared" si="141"/>
        <v>2015</v>
      </c>
      <c r="U2049" t="str">
        <f t="shared" si="142"/>
        <v>technology</v>
      </c>
    </row>
    <row r="2050" spans="1:21" ht="42.75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 s="10">
        <f t="shared" si="139"/>
        <v>91.83</v>
      </c>
      <c r="Q2050" t="s">
        <v>8318</v>
      </c>
      <c r="R2050" t="s">
        <v>8348</v>
      </c>
      <c r="S2050" s="13">
        <f t="shared" si="140"/>
        <v>41387.651516203703</v>
      </c>
      <c r="T2050">
        <f t="shared" si="141"/>
        <v>2013</v>
      </c>
      <c r="U2050" t="str">
        <f t="shared" si="142"/>
        <v>technology</v>
      </c>
    </row>
    <row r="2051" spans="1:2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 s="10">
        <f t="shared" ref="P2051:P2114" si="143">ROUND(E2051/L2051,2)</f>
        <v>80.989999999999995</v>
      </c>
      <c r="Q2051" t="s">
        <v>8318</v>
      </c>
      <c r="R2051" t="s">
        <v>8348</v>
      </c>
      <c r="S2051" s="13">
        <f t="shared" ref="S2051:S2114" si="144">(((J2051/60)/60)/24)+DATE(1970,1,1)</f>
        <v>41575.527349537035</v>
      </c>
      <c r="T2051">
        <f t="shared" ref="T2051:T2114" si="145">YEAR(S2051)</f>
        <v>2013</v>
      </c>
      <c r="U2051" t="str">
        <f t="shared" ref="U2051:U2114" si="146">LEFT(N2051,SEARCH("/",N2051)-1)</f>
        <v>technology</v>
      </c>
    </row>
    <row r="2052" spans="1:21" ht="42.75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 s="10">
        <f t="shared" si="143"/>
        <v>278.39</v>
      </c>
      <c r="Q2052" t="s">
        <v>8318</v>
      </c>
      <c r="R2052" t="s">
        <v>8348</v>
      </c>
      <c r="S2052" s="13">
        <f t="shared" si="144"/>
        <v>42115.071504629625</v>
      </c>
      <c r="T2052">
        <f t="shared" si="145"/>
        <v>2015</v>
      </c>
      <c r="U2052" t="str">
        <f t="shared" si="146"/>
        <v>technology</v>
      </c>
    </row>
    <row r="2053" spans="1:21" ht="42.75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 s="10">
        <f t="shared" si="143"/>
        <v>43.1</v>
      </c>
      <c r="Q2053" t="s">
        <v>8318</v>
      </c>
      <c r="R2053" t="s">
        <v>8348</v>
      </c>
      <c r="S2053" s="13">
        <f t="shared" si="144"/>
        <v>41604.022418981483</v>
      </c>
      <c r="T2053">
        <f t="shared" si="145"/>
        <v>2013</v>
      </c>
      <c r="U2053" t="str">
        <f t="shared" si="146"/>
        <v>technology</v>
      </c>
    </row>
    <row r="2054" spans="1:21" ht="42.75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 s="10">
        <f t="shared" si="143"/>
        <v>326.29000000000002</v>
      </c>
      <c r="Q2054" t="s">
        <v>8318</v>
      </c>
      <c r="R2054" t="s">
        <v>8348</v>
      </c>
      <c r="S2054" s="13">
        <f t="shared" si="144"/>
        <v>42375.08394675926</v>
      </c>
      <c r="T2054">
        <f t="shared" si="145"/>
        <v>2016</v>
      </c>
      <c r="U2054" t="str">
        <f t="shared" si="146"/>
        <v>technology</v>
      </c>
    </row>
    <row r="2055" spans="1:21" ht="42.75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 s="10">
        <f t="shared" si="143"/>
        <v>41.74</v>
      </c>
      <c r="Q2055" t="s">
        <v>8318</v>
      </c>
      <c r="R2055" t="s">
        <v>8348</v>
      </c>
      <c r="S2055" s="13">
        <f t="shared" si="144"/>
        <v>42303.617488425924</v>
      </c>
      <c r="T2055">
        <f t="shared" si="145"/>
        <v>2015</v>
      </c>
      <c r="U2055" t="str">
        <f t="shared" si="146"/>
        <v>technology</v>
      </c>
    </row>
    <row r="2056" spans="1:21" ht="42.75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 s="10">
        <f t="shared" si="143"/>
        <v>64.02</v>
      </c>
      <c r="Q2056" t="s">
        <v>8318</v>
      </c>
      <c r="R2056" t="s">
        <v>8348</v>
      </c>
      <c r="S2056" s="13">
        <f t="shared" si="144"/>
        <v>41731.520949074074</v>
      </c>
      <c r="T2056">
        <f t="shared" si="145"/>
        <v>2014</v>
      </c>
      <c r="U2056" t="str">
        <f t="shared" si="146"/>
        <v>technology</v>
      </c>
    </row>
    <row r="2057" spans="1:21" ht="42.75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 s="10">
        <f t="shared" si="143"/>
        <v>99.46</v>
      </c>
      <c r="Q2057" t="s">
        <v>8318</v>
      </c>
      <c r="R2057" t="s">
        <v>8348</v>
      </c>
      <c r="S2057" s="13">
        <f t="shared" si="144"/>
        <v>41946.674108796295</v>
      </c>
      <c r="T2057">
        <f t="shared" si="145"/>
        <v>2014</v>
      </c>
      <c r="U2057" t="str">
        <f t="shared" si="146"/>
        <v>technology</v>
      </c>
    </row>
    <row r="2058" spans="1:21" ht="42.75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 s="10">
        <f t="shared" si="143"/>
        <v>138.49</v>
      </c>
      <c r="Q2058" t="s">
        <v>8318</v>
      </c>
      <c r="R2058" t="s">
        <v>8348</v>
      </c>
      <c r="S2058" s="13">
        <f t="shared" si="144"/>
        <v>41351.76090277778</v>
      </c>
      <c r="T2058">
        <f t="shared" si="145"/>
        <v>2013</v>
      </c>
      <c r="U2058" t="str">
        <f t="shared" si="146"/>
        <v>technology</v>
      </c>
    </row>
    <row r="2059" spans="1:21" ht="42.75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 s="10">
        <f t="shared" si="143"/>
        <v>45.55</v>
      </c>
      <c r="Q2059" t="s">
        <v>8318</v>
      </c>
      <c r="R2059" t="s">
        <v>8348</v>
      </c>
      <c r="S2059" s="13">
        <f t="shared" si="144"/>
        <v>42396.494583333333</v>
      </c>
      <c r="T2059">
        <f t="shared" si="145"/>
        <v>2016</v>
      </c>
      <c r="U2059" t="str">
        <f t="shared" si="146"/>
        <v>technology</v>
      </c>
    </row>
    <row r="2060" spans="1:21" ht="28.5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 s="10">
        <f t="shared" si="143"/>
        <v>10.51</v>
      </c>
      <c r="Q2060" t="s">
        <v>8318</v>
      </c>
      <c r="R2060" t="s">
        <v>8348</v>
      </c>
      <c r="S2060" s="13">
        <f t="shared" si="144"/>
        <v>42026.370717592596</v>
      </c>
      <c r="T2060">
        <f t="shared" si="145"/>
        <v>2015</v>
      </c>
      <c r="U2060" t="str">
        <f t="shared" si="146"/>
        <v>technology</v>
      </c>
    </row>
    <row r="2061" spans="1:21" ht="42.75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 s="10">
        <f t="shared" si="143"/>
        <v>114.77</v>
      </c>
      <c r="Q2061" t="s">
        <v>8318</v>
      </c>
      <c r="R2061" t="s">
        <v>8348</v>
      </c>
      <c r="S2061" s="13">
        <f t="shared" si="144"/>
        <v>42361.602476851855</v>
      </c>
      <c r="T2061">
        <f t="shared" si="145"/>
        <v>2015</v>
      </c>
      <c r="U2061" t="str">
        <f t="shared" si="146"/>
        <v>technology</v>
      </c>
    </row>
    <row r="2062" spans="1:21" ht="42.75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 s="10">
        <f t="shared" si="143"/>
        <v>36</v>
      </c>
      <c r="Q2062" t="s">
        <v>8318</v>
      </c>
      <c r="R2062" t="s">
        <v>8348</v>
      </c>
      <c r="S2062" s="13">
        <f t="shared" si="144"/>
        <v>41783.642939814818</v>
      </c>
      <c r="T2062">
        <f t="shared" si="145"/>
        <v>2014</v>
      </c>
      <c r="U2062" t="str">
        <f t="shared" si="146"/>
        <v>technology</v>
      </c>
    </row>
    <row r="2063" spans="1:21" ht="42.75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 s="10">
        <f t="shared" si="143"/>
        <v>154.16999999999999</v>
      </c>
      <c r="Q2063" t="s">
        <v>8318</v>
      </c>
      <c r="R2063" t="s">
        <v>8348</v>
      </c>
      <c r="S2063" s="13">
        <f t="shared" si="144"/>
        <v>42705.764513888891</v>
      </c>
      <c r="T2063">
        <f t="shared" si="145"/>
        <v>2016</v>
      </c>
      <c r="U2063" t="str">
        <f t="shared" si="146"/>
        <v>technology</v>
      </c>
    </row>
    <row r="2064" spans="1:21" ht="42.75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 s="10">
        <f t="shared" si="143"/>
        <v>566.39</v>
      </c>
      <c r="Q2064" t="s">
        <v>8318</v>
      </c>
      <c r="R2064" t="s">
        <v>8348</v>
      </c>
      <c r="S2064" s="13">
        <f t="shared" si="144"/>
        <v>42423.3830787037</v>
      </c>
      <c r="T2064">
        <f t="shared" si="145"/>
        <v>2016</v>
      </c>
      <c r="U2064" t="str">
        <f t="shared" si="146"/>
        <v>technology</v>
      </c>
    </row>
    <row r="2065" spans="1:21" ht="28.5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 s="10">
        <f t="shared" si="143"/>
        <v>120.86</v>
      </c>
      <c r="Q2065" t="s">
        <v>8318</v>
      </c>
      <c r="R2065" t="s">
        <v>8348</v>
      </c>
      <c r="S2065" s="13">
        <f t="shared" si="144"/>
        <v>42472.73265046296</v>
      </c>
      <c r="T2065">
        <f t="shared" si="145"/>
        <v>2016</v>
      </c>
      <c r="U2065" t="str">
        <f t="shared" si="146"/>
        <v>technology</v>
      </c>
    </row>
    <row r="2066" spans="1:21" ht="42.75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 s="10">
        <f t="shared" si="143"/>
        <v>86.16</v>
      </c>
      <c r="Q2066" t="s">
        <v>8318</v>
      </c>
      <c r="R2066" t="s">
        <v>8348</v>
      </c>
      <c r="S2066" s="13">
        <f t="shared" si="144"/>
        <v>41389.364849537036</v>
      </c>
      <c r="T2066">
        <f t="shared" si="145"/>
        <v>2013</v>
      </c>
      <c r="U2066" t="str">
        <f t="shared" si="146"/>
        <v>technology</v>
      </c>
    </row>
    <row r="2067" spans="1:21" ht="42.75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 s="10">
        <f t="shared" si="143"/>
        <v>51.21</v>
      </c>
      <c r="Q2067" t="s">
        <v>8318</v>
      </c>
      <c r="R2067" t="s">
        <v>8348</v>
      </c>
      <c r="S2067" s="13">
        <f t="shared" si="144"/>
        <v>41603.333668981482</v>
      </c>
      <c r="T2067">
        <f t="shared" si="145"/>
        <v>2013</v>
      </c>
      <c r="U2067" t="str">
        <f t="shared" si="146"/>
        <v>technology</v>
      </c>
    </row>
    <row r="2068" spans="1:21" ht="42.75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 s="10">
        <f t="shared" si="143"/>
        <v>67.260000000000005</v>
      </c>
      <c r="Q2068" t="s">
        <v>8318</v>
      </c>
      <c r="R2068" t="s">
        <v>8348</v>
      </c>
      <c r="S2068" s="13">
        <f t="shared" si="144"/>
        <v>41844.771793981483</v>
      </c>
      <c r="T2068">
        <f t="shared" si="145"/>
        <v>2014</v>
      </c>
      <c r="U2068" t="str">
        <f t="shared" si="146"/>
        <v>technology</v>
      </c>
    </row>
    <row r="2069" spans="1:21" ht="42.75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 s="10">
        <f t="shared" si="143"/>
        <v>62.8</v>
      </c>
      <c r="Q2069" t="s">
        <v>8318</v>
      </c>
      <c r="R2069" t="s">
        <v>8348</v>
      </c>
      <c r="S2069" s="13">
        <f t="shared" si="144"/>
        <v>42115.853888888887</v>
      </c>
      <c r="T2069">
        <f t="shared" si="145"/>
        <v>2015</v>
      </c>
      <c r="U2069" t="str">
        <f t="shared" si="146"/>
        <v>technology</v>
      </c>
    </row>
    <row r="2070" spans="1:21" ht="42.75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 s="10">
        <f t="shared" si="143"/>
        <v>346.13</v>
      </c>
      <c r="Q2070" t="s">
        <v>8318</v>
      </c>
      <c r="R2070" t="s">
        <v>8348</v>
      </c>
      <c r="S2070" s="13">
        <f t="shared" si="144"/>
        <v>42633.841608796298</v>
      </c>
      <c r="T2070">
        <f t="shared" si="145"/>
        <v>2016</v>
      </c>
      <c r="U2070" t="str">
        <f t="shared" si="146"/>
        <v>technology</v>
      </c>
    </row>
    <row r="2071" spans="1:21" ht="42.75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 s="10">
        <f t="shared" si="143"/>
        <v>244.12</v>
      </c>
      <c r="Q2071" t="s">
        <v>8318</v>
      </c>
      <c r="R2071" t="s">
        <v>8348</v>
      </c>
      <c r="S2071" s="13">
        <f t="shared" si="144"/>
        <v>42340.972118055557</v>
      </c>
      <c r="T2071">
        <f t="shared" si="145"/>
        <v>2015</v>
      </c>
      <c r="U2071" t="str">
        <f t="shared" si="146"/>
        <v>technology</v>
      </c>
    </row>
    <row r="2072" spans="1:21" ht="42.75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 s="10">
        <f t="shared" si="143"/>
        <v>259.25</v>
      </c>
      <c r="Q2072" t="s">
        <v>8318</v>
      </c>
      <c r="R2072" t="s">
        <v>8348</v>
      </c>
      <c r="S2072" s="13">
        <f t="shared" si="144"/>
        <v>42519.6565162037</v>
      </c>
      <c r="T2072">
        <f t="shared" si="145"/>
        <v>2016</v>
      </c>
      <c r="U2072" t="str">
        <f t="shared" si="146"/>
        <v>technology</v>
      </c>
    </row>
    <row r="2073" spans="1:21" ht="42.75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 s="10">
        <f t="shared" si="143"/>
        <v>201.96</v>
      </c>
      <c r="Q2073" t="s">
        <v>8318</v>
      </c>
      <c r="R2073" t="s">
        <v>8348</v>
      </c>
      <c r="S2073" s="13">
        <f t="shared" si="144"/>
        <v>42600.278749999998</v>
      </c>
      <c r="T2073">
        <f t="shared" si="145"/>
        <v>2016</v>
      </c>
      <c r="U2073" t="str">
        <f t="shared" si="146"/>
        <v>technology</v>
      </c>
    </row>
    <row r="2074" spans="1:21" ht="42.75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 s="10">
        <f t="shared" si="143"/>
        <v>226.21</v>
      </c>
      <c r="Q2074" t="s">
        <v>8318</v>
      </c>
      <c r="R2074" t="s">
        <v>8348</v>
      </c>
      <c r="S2074" s="13">
        <f t="shared" si="144"/>
        <v>42467.581388888888</v>
      </c>
      <c r="T2074">
        <f t="shared" si="145"/>
        <v>2016</v>
      </c>
      <c r="U2074" t="str">
        <f t="shared" si="146"/>
        <v>technology</v>
      </c>
    </row>
    <row r="2075" spans="1:21" ht="42.75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 s="10">
        <f t="shared" si="143"/>
        <v>324.69</v>
      </c>
      <c r="Q2075" t="s">
        <v>8318</v>
      </c>
      <c r="R2075" t="s">
        <v>8348</v>
      </c>
      <c r="S2075" s="13">
        <f t="shared" si="144"/>
        <v>42087.668032407411</v>
      </c>
      <c r="T2075">
        <f t="shared" si="145"/>
        <v>2015</v>
      </c>
      <c r="U2075" t="str">
        <f t="shared" si="146"/>
        <v>technology</v>
      </c>
    </row>
    <row r="2076" spans="1:21" ht="28.5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 s="10">
        <f t="shared" si="143"/>
        <v>205</v>
      </c>
      <c r="Q2076" t="s">
        <v>8318</v>
      </c>
      <c r="R2076" t="s">
        <v>8348</v>
      </c>
      <c r="S2076" s="13">
        <f t="shared" si="144"/>
        <v>42466.826180555552</v>
      </c>
      <c r="T2076">
        <f t="shared" si="145"/>
        <v>2016</v>
      </c>
      <c r="U2076" t="str">
        <f t="shared" si="146"/>
        <v>technology</v>
      </c>
    </row>
    <row r="2077" spans="1:21" ht="42.75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 s="10">
        <f t="shared" si="143"/>
        <v>20.47</v>
      </c>
      <c r="Q2077" t="s">
        <v>8318</v>
      </c>
      <c r="R2077" t="s">
        <v>8348</v>
      </c>
      <c r="S2077" s="13">
        <f t="shared" si="144"/>
        <v>41450.681574074071</v>
      </c>
      <c r="T2077">
        <f t="shared" si="145"/>
        <v>2013</v>
      </c>
      <c r="U2077" t="str">
        <f t="shared" si="146"/>
        <v>technology</v>
      </c>
    </row>
    <row r="2078" spans="1:21" ht="28.5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 s="10">
        <f t="shared" si="143"/>
        <v>116.35</v>
      </c>
      <c r="Q2078" t="s">
        <v>8318</v>
      </c>
      <c r="R2078" t="s">
        <v>8348</v>
      </c>
      <c r="S2078" s="13">
        <f t="shared" si="144"/>
        <v>41803.880659722221</v>
      </c>
      <c r="T2078">
        <f t="shared" si="145"/>
        <v>2014</v>
      </c>
      <c r="U2078" t="str">
        <f t="shared" si="146"/>
        <v>technology</v>
      </c>
    </row>
    <row r="2079" spans="1:21" ht="42.75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 s="10">
        <f t="shared" si="143"/>
        <v>307.2</v>
      </c>
      <c r="Q2079" t="s">
        <v>8318</v>
      </c>
      <c r="R2079" t="s">
        <v>8348</v>
      </c>
      <c r="S2079" s="13">
        <f t="shared" si="144"/>
        <v>42103.042546296296</v>
      </c>
      <c r="T2079">
        <f t="shared" si="145"/>
        <v>2015</v>
      </c>
      <c r="U2079" t="str">
        <f t="shared" si="146"/>
        <v>technology</v>
      </c>
    </row>
    <row r="2080" spans="1:21" ht="42.75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 s="10">
        <f t="shared" si="143"/>
        <v>546.69000000000005</v>
      </c>
      <c r="Q2080" t="s">
        <v>8318</v>
      </c>
      <c r="R2080" t="s">
        <v>8348</v>
      </c>
      <c r="S2080" s="13">
        <f t="shared" si="144"/>
        <v>42692.771493055552</v>
      </c>
      <c r="T2080">
        <f t="shared" si="145"/>
        <v>2016</v>
      </c>
      <c r="U2080" t="str">
        <f t="shared" si="146"/>
        <v>technology</v>
      </c>
    </row>
    <row r="2081" spans="1:21" ht="42.75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 s="10">
        <f t="shared" si="143"/>
        <v>47.47</v>
      </c>
      <c r="Q2081" t="s">
        <v>8318</v>
      </c>
      <c r="R2081" t="s">
        <v>8348</v>
      </c>
      <c r="S2081" s="13">
        <f t="shared" si="144"/>
        <v>42150.71056712963</v>
      </c>
      <c r="T2081">
        <f t="shared" si="145"/>
        <v>2015</v>
      </c>
      <c r="U2081" t="str">
        <f t="shared" si="146"/>
        <v>technology</v>
      </c>
    </row>
    <row r="2082" spans="1:21" ht="42.75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 s="10">
        <f t="shared" si="143"/>
        <v>101.56</v>
      </c>
      <c r="Q2082" t="s">
        <v>8318</v>
      </c>
      <c r="R2082" t="s">
        <v>8348</v>
      </c>
      <c r="S2082" s="13">
        <f t="shared" si="144"/>
        <v>42289.957175925927</v>
      </c>
      <c r="T2082">
        <f t="shared" si="145"/>
        <v>2015</v>
      </c>
      <c r="U2082" t="str">
        <f t="shared" si="146"/>
        <v>technology</v>
      </c>
    </row>
    <row r="2083" spans="1:21" ht="42.75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 s="10">
        <f t="shared" si="143"/>
        <v>72.91</v>
      </c>
      <c r="Q2083" t="s">
        <v>8324</v>
      </c>
      <c r="R2083" t="s">
        <v>8328</v>
      </c>
      <c r="S2083" s="13">
        <f t="shared" si="144"/>
        <v>41004.156886574077</v>
      </c>
      <c r="T2083">
        <f t="shared" si="145"/>
        <v>2012</v>
      </c>
      <c r="U2083" t="str">
        <f t="shared" si="146"/>
        <v>music</v>
      </c>
    </row>
    <row r="2084" spans="1:21" ht="42.75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 s="10">
        <f t="shared" si="143"/>
        <v>43.71</v>
      </c>
      <c r="Q2084" t="s">
        <v>8324</v>
      </c>
      <c r="R2084" t="s">
        <v>8328</v>
      </c>
      <c r="S2084" s="13">
        <f t="shared" si="144"/>
        <v>40811.120324074072</v>
      </c>
      <c r="T2084">
        <f t="shared" si="145"/>
        <v>2011</v>
      </c>
      <c r="U2084" t="str">
        <f t="shared" si="146"/>
        <v>music</v>
      </c>
    </row>
    <row r="2085" spans="1:21" ht="42.75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 s="10">
        <f t="shared" si="143"/>
        <v>34</v>
      </c>
      <c r="Q2085" t="s">
        <v>8324</v>
      </c>
      <c r="R2085" t="s">
        <v>8328</v>
      </c>
      <c r="S2085" s="13">
        <f t="shared" si="144"/>
        <v>41034.72216435185</v>
      </c>
      <c r="T2085">
        <f t="shared" si="145"/>
        <v>2012</v>
      </c>
      <c r="U2085" t="str">
        <f t="shared" si="146"/>
        <v>music</v>
      </c>
    </row>
    <row r="2086" spans="1:21" ht="42.75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 s="10">
        <f t="shared" si="143"/>
        <v>70.650000000000006</v>
      </c>
      <c r="Q2086" t="s">
        <v>8324</v>
      </c>
      <c r="R2086" t="s">
        <v>8328</v>
      </c>
      <c r="S2086" s="13">
        <f t="shared" si="144"/>
        <v>41731.833124999997</v>
      </c>
      <c r="T2086">
        <f t="shared" si="145"/>
        <v>2014</v>
      </c>
      <c r="U2086" t="str">
        <f t="shared" si="146"/>
        <v>music</v>
      </c>
    </row>
    <row r="2087" spans="1:21" ht="42.75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 s="10">
        <f t="shared" si="143"/>
        <v>89.3</v>
      </c>
      <c r="Q2087" t="s">
        <v>8324</v>
      </c>
      <c r="R2087" t="s">
        <v>8328</v>
      </c>
      <c r="S2087" s="13">
        <f t="shared" si="144"/>
        <v>41075.835497685184</v>
      </c>
      <c r="T2087">
        <f t="shared" si="145"/>
        <v>2012</v>
      </c>
      <c r="U2087" t="str">
        <f t="shared" si="146"/>
        <v>music</v>
      </c>
    </row>
    <row r="2088" spans="1:21" ht="42.75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 s="10">
        <f t="shared" si="143"/>
        <v>115.09</v>
      </c>
      <c r="Q2088" t="s">
        <v>8324</v>
      </c>
      <c r="R2088" t="s">
        <v>8328</v>
      </c>
      <c r="S2088" s="13">
        <f t="shared" si="144"/>
        <v>40860.67050925926</v>
      </c>
      <c r="T2088">
        <f t="shared" si="145"/>
        <v>2011</v>
      </c>
      <c r="U2088" t="str">
        <f t="shared" si="146"/>
        <v>music</v>
      </c>
    </row>
    <row r="2089" spans="1:21" ht="42.75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 s="10">
        <f t="shared" si="143"/>
        <v>62.12</v>
      </c>
      <c r="Q2089" t="s">
        <v>8324</v>
      </c>
      <c r="R2089" t="s">
        <v>8328</v>
      </c>
      <c r="S2089" s="13">
        <f t="shared" si="144"/>
        <v>40764.204375000001</v>
      </c>
      <c r="T2089">
        <f t="shared" si="145"/>
        <v>2011</v>
      </c>
      <c r="U2089" t="str">
        <f t="shared" si="146"/>
        <v>music</v>
      </c>
    </row>
    <row r="2090" spans="1:21" ht="42.75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 s="10">
        <f t="shared" si="143"/>
        <v>46.2</v>
      </c>
      <c r="Q2090" t="s">
        <v>8324</v>
      </c>
      <c r="R2090" t="s">
        <v>8328</v>
      </c>
      <c r="S2090" s="13">
        <f t="shared" si="144"/>
        <v>40395.714722222219</v>
      </c>
      <c r="T2090">
        <f t="shared" si="145"/>
        <v>2010</v>
      </c>
      <c r="U2090" t="str">
        <f t="shared" si="146"/>
        <v>music</v>
      </c>
    </row>
    <row r="2091" spans="1:21" ht="28.5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 s="10">
        <f t="shared" si="143"/>
        <v>48.55</v>
      </c>
      <c r="Q2091" t="s">
        <v>8324</v>
      </c>
      <c r="R2091" t="s">
        <v>8328</v>
      </c>
      <c r="S2091" s="13">
        <f t="shared" si="144"/>
        <v>41453.076319444444</v>
      </c>
      <c r="T2091">
        <f t="shared" si="145"/>
        <v>2013</v>
      </c>
      <c r="U2091" t="str">
        <f t="shared" si="146"/>
        <v>music</v>
      </c>
    </row>
    <row r="2092" spans="1:21" ht="42.75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 s="10">
        <f t="shared" si="143"/>
        <v>57.52</v>
      </c>
      <c r="Q2092" t="s">
        <v>8324</v>
      </c>
      <c r="R2092" t="s">
        <v>8328</v>
      </c>
      <c r="S2092" s="13">
        <f t="shared" si="144"/>
        <v>41299.381423611114</v>
      </c>
      <c r="T2092">
        <f t="shared" si="145"/>
        <v>2013</v>
      </c>
      <c r="U2092" t="str">
        <f t="shared" si="146"/>
        <v>music</v>
      </c>
    </row>
    <row r="2093" spans="1:21" ht="42.75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 s="10">
        <f t="shared" si="143"/>
        <v>88.15</v>
      </c>
      <c r="Q2093" t="s">
        <v>8324</v>
      </c>
      <c r="R2093" t="s">
        <v>8328</v>
      </c>
      <c r="S2093" s="13">
        <f t="shared" si="144"/>
        <v>40555.322662037033</v>
      </c>
      <c r="T2093">
        <f t="shared" si="145"/>
        <v>2011</v>
      </c>
      <c r="U2093" t="str">
        <f t="shared" si="146"/>
        <v>music</v>
      </c>
    </row>
    <row r="2094" spans="1:21" ht="42.75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 s="10">
        <f t="shared" si="143"/>
        <v>110.49</v>
      </c>
      <c r="Q2094" t="s">
        <v>8324</v>
      </c>
      <c r="R2094" t="s">
        <v>8328</v>
      </c>
      <c r="S2094" s="13">
        <f t="shared" si="144"/>
        <v>40763.707546296297</v>
      </c>
      <c r="T2094">
        <f t="shared" si="145"/>
        <v>2011</v>
      </c>
      <c r="U2094" t="str">
        <f t="shared" si="146"/>
        <v>music</v>
      </c>
    </row>
    <row r="2095" spans="1:21" ht="42.75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 s="10">
        <f t="shared" si="143"/>
        <v>66.83</v>
      </c>
      <c r="Q2095" t="s">
        <v>8324</v>
      </c>
      <c r="R2095" t="s">
        <v>8328</v>
      </c>
      <c r="S2095" s="13">
        <f t="shared" si="144"/>
        <v>41205.854537037041</v>
      </c>
      <c r="T2095">
        <f t="shared" si="145"/>
        <v>2012</v>
      </c>
      <c r="U2095" t="str">
        <f t="shared" si="146"/>
        <v>music</v>
      </c>
    </row>
    <row r="2096" spans="1:21" ht="42.75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 s="10">
        <f t="shared" si="143"/>
        <v>58.6</v>
      </c>
      <c r="Q2096" t="s">
        <v>8324</v>
      </c>
      <c r="R2096" t="s">
        <v>8328</v>
      </c>
      <c r="S2096" s="13">
        <f t="shared" si="144"/>
        <v>40939.02002314815</v>
      </c>
      <c r="T2096">
        <f t="shared" si="145"/>
        <v>2012</v>
      </c>
      <c r="U2096" t="str">
        <f t="shared" si="146"/>
        <v>music</v>
      </c>
    </row>
    <row r="2097" spans="1:21" ht="42.75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 s="10">
        <f t="shared" si="143"/>
        <v>113.64</v>
      </c>
      <c r="Q2097" t="s">
        <v>8324</v>
      </c>
      <c r="R2097" t="s">
        <v>8328</v>
      </c>
      <c r="S2097" s="13">
        <f t="shared" si="144"/>
        <v>40758.733483796292</v>
      </c>
      <c r="T2097">
        <f t="shared" si="145"/>
        <v>2011</v>
      </c>
      <c r="U2097" t="str">
        <f t="shared" si="146"/>
        <v>music</v>
      </c>
    </row>
    <row r="2098" spans="1:21" ht="42.75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 s="10">
        <f t="shared" si="143"/>
        <v>43.57</v>
      </c>
      <c r="Q2098" t="s">
        <v>8324</v>
      </c>
      <c r="R2098" t="s">
        <v>8328</v>
      </c>
      <c r="S2098" s="13">
        <f t="shared" si="144"/>
        <v>41192.758506944447</v>
      </c>
      <c r="T2098">
        <f t="shared" si="145"/>
        <v>2012</v>
      </c>
      <c r="U2098" t="str">
        <f t="shared" si="146"/>
        <v>music</v>
      </c>
    </row>
    <row r="2099" spans="1:21" ht="42.75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 s="10">
        <f t="shared" si="143"/>
        <v>78.95</v>
      </c>
      <c r="Q2099" t="s">
        <v>8324</v>
      </c>
      <c r="R2099" t="s">
        <v>8328</v>
      </c>
      <c r="S2099" s="13">
        <f t="shared" si="144"/>
        <v>40818.58489583333</v>
      </c>
      <c r="T2099">
        <f t="shared" si="145"/>
        <v>2011</v>
      </c>
      <c r="U2099" t="str">
        <f t="shared" si="146"/>
        <v>music</v>
      </c>
    </row>
    <row r="2100" spans="1:21" ht="42.75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 s="10">
        <f t="shared" si="143"/>
        <v>188.13</v>
      </c>
      <c r="Q2100" t="s">
        <v>8324</v>
      </c>
      <c r="R2100" t="s">
        <v>8328</v>
      </c>
      <c r="S2100" s="13">
        <f t="shared" si="144"/>
        <v>40946.11383101852</v>
      </c>
      <c r="T2100">
        <f t="shared" si="145"/>
        <v>2012</v>
      </c>
      <c r="U2100" t="str">
        <f t="shared" si="146"/>
        <v>music</v>
      </c>
    </row>
    <row r="2101" spans="1:2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 s="10">
        <f t="shared" si="143"/>
        <v>63.03</v>
      </c>
      <c r="Q2101" t="s">
        <v>8324</v>
      </c>
      <c r="R2101" t="s">
        <v>8328</v>
      </c>
      <c r="S2101" s="13">
        <f t="shared" si="144"/>
        <v>42173.746342592596</v>
      </c>
      <c r="T2101">
        <f t="shared" si="145"/>
        <v>2015</v>
      </c>
      <c r="U2101" t="str">
        <f t="shared" si="146"/>
        <v>music</v>
      </c>
    </row>
    <row r="2102" spans="1:21" ht="42.75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 s="10">
        <f t="shared" si="143"/>
        <v>30.37</v>
      </c>
      <c r="Q2102" t="s">
        <v>8324</v>
      </c>
      <c r="R2102" t="s">
        <v>8328</v>
      </c>
      <c r="S2102" s="13">
        <f t="shared" si="144"/>
        <v>41074.834965277776</v>
      </c>
      <c r="T2102">
        <f t="shared" si="145"/>
        <v>2012</v>
      </c>
      <c r="U2102" t="str">
        <f t="shared" si="146"/>
        <v>music</v>
      </c>
    </row>
    <row r="2103" spans="1:21" ht="42.75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 s="10">
        <f t="shared" si="143"/>
        <v>51.48</v>
      </c>
      <c r="Q2103" t="s">
        <v>8324</v>
      </c>
      <c r="R2103" t="s">
        <v>8328</v>
      </c>
      <c r="S2103" s="13">
        <f t="shared" si="144"/>
        <v>40892.149467592593</v>
      </c>
      <c r="T2103">
        <f t="shared" si="145"/>
        <v>2011</v>
      </c>
      <c r="U2103" t="str">
        <f t="shared" si="146"/>
        <v>music</v>
      </c>
    </row>
    <row r="2104" spans="1:21" ht="42.75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 s="10">
        <f t="shared" si="143"/>
        <v>35.79</v>
      </c>
      <c r="Q2104" t="s">
        <v>8324</v>
      </c>
      <c r="R2104" t="s">
        <v>8328</v>
      </c>
      <c r="S2104" s="13">
        <f t="shared" si="144"/>
        <v>40638.868611111109</v>
      </c>
      <c r="T2104">
        <f t="shared" si="145"/>
        <v>2011</v>
      </c>
      <c r="U2104" t="str">
        <f t="shared" si="146"/>
        <v>music</v>
      </c>
    </row>
    <row r="2105" spans="1:21" ht="28.5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 s="10">
        <f t="shared" si="143"/>
        <v>98.82</v>
      </c>
      <c r="Q2105" t="s">
        <v>8324</v>
      </c>
      <c r="R2105" t="s">
        <v>8328</v>
      </c>
      <c r="S2105" s="13">
        <f t="shared" si="144"/>
        <v>41192.754942129628</v>
      </c>
      <c r="T2105">
        <f t="shared" si="145"/>
        <v>2012</v>
      </c>
      <c r="U2105" t="str">
        <f t="shared" si="146"/>
        <v>music</v>
      </c>
    </row>
    <row r="2106" spans="1:21" ht="42.75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 s="10">
        <f t="shared" si="143"/>
        <v>28</v>
      </c>
      <c r="Q2106" t="s">
        <v>8324</v>
      </c>
      <c r="R2106" t="s">
        <v>8328</v>
      </c>
      <c r="S2106" s="13">
        <f t="shared" si="144"/>
        <v>41394.074467592596</v>
      </c>
      <c r="T2106">
        <f t="shared" si="145"/>
        <v>2013</v>
      </c>
      <c r="U2106" t="str">
        <f t="shared" si="146"/>
        <v>music</v>
      </c>
    </row>
    <row r="2107" spans="1:21" ht="28.5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 s="10">
        <f t="shared" si="143"/>
        <v>51.31</v>
      </c>
      <c r="Q2107" t="s">
        <v>8324</v>
      </c>
      <c r="R2107" t="s">
        <v>8328</v>
      </c>
      <c r="S2107" s="13">
        <f t="shared" si="144"/>
        <v>41951.788807870369</v>
      </c>
      <c r="T2107">
        <f t="shared" si="145"/>
        <v>2014</v>
      </c>
      <c r="U2107" t="str">
        <f t="shared" si="146"/>
        <v>music</v>
      </c>
    </row>
    <row r="2108" spans="1:21" ht="42.75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 s="10">
        <f t="shared" si="143"/>
        <v>53.52</v>
      </c>
      <c r="Q2108" t="s">
        <v>8324</v>
      </c>
      <c r="R2108" t="s">
        <v>8328</v>
      </c>
      <c r="S2108" s="13">
        <f t="shared" si="144"/>
        <v>41270.21497685185</v>
      </c>
      <c r="T2108">
        <f t="shared" si="145"/>
        <v>2012</v>
      </c>
      <c r="U2108" t="str">
        <f t="shared" si="146"/>
        <v>music</v>
      </c>
    </row>
    <row r="2109" spans="1:21" ht="42.75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 s="10">
        <f t="shared" si="143"/>
        <v>37.15</v>
      </c>
      <c r="Q2109" t="s">
        <v>8324</v>
      </c>
      <c r="R2109" t="s">
        <v>8328</v>
      </c>
      <c r="S2109" s="13">
        <f t="shared" si="144"/>
        <v>41934.71056712963</v>
      </c>
      <c r="T2109">
        <f t="shared" si="145"/>
        <v>2014</v>
      </c>
      <c r="U2109" t="str">
        <f t="shared" si="146"/>
        <v>music</v>
      </c>
    </row>
    <row r="2110" spans="1:21" ht="42.75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 s="10">
        <f t="shared" si="143"/>
        <v>89.9</v>
      </c>
      <c r="Q2110" t="s">
        <v>8324</v>
      </c>
      <c r="R2110" t="s">
        <v>8328</v>
      </c>
      <c r="S2110" s="13">
        <f t="shared" si="144"/>
        <v>41135.175694444442</v>
      </c>
      <c r="T2110">
        <f t="shared" si="145"/>
        <v>2012</v>
      </c>
      <c r="U2110" t="str">
        <f t="shared" si="146"/>
        <v>music</v>
      </c>
    </row>
    <row r="2111" spans="1:21" ht="28.5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 s="10">
        <f t="shared" si="143"/>
        <v>106.53</v>
      </c>
      <c r="Q2111" t="s">
        <v>8324</v>
      </c>
      <c r="R2111" t="s">
        <v>8328</v>
      </c>
      <c r="S2111" s="13">
        <f t="shared" si="144"/>
        <v>42160.708530092597</v>
      </c>
      <c r="T2111">
        <f t="shared" si="145"/>
        <v>2015</v>
      </c>
      <c r="U2111" t="str">
        <f t="shared" si="146"/>
        <v>music</v>
      </c>
    </row>
    <row r="2112" spans="1:21" ht="28.5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 s="10">
        <f t="shared" si="143"/>
        <v>52.82</v>
      </c>
      <c r="Q2112" t="s">
        <v>8324</v>
      </c>
      <c r="R2112" t="s">
        <v>8328</v>
      </c>
      <c r="S2112" s="13">
        <f t="shared" si="144"/>
        <v>41759.670937499999</v>
      </c>
      <c r="T2112">
        <f t="shared" si="145"/>
        <v>2014</v>
      </c>
      <c r="U2112" t="str">
        <f t="shared" si="146"/>
        <v>music</v>
      </c>
    </row>
    <row r="2113" spans="1:21" ht="42.75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 s="10">
        <f t="shared" si="143"/>
        <v>54.62</v>
      </c>
      <c r="Q2113" t="s">
        <v>8324</v>
      </c>
      <c r="R2113" t="s">
        <v>8328</v>
      </c>
      <c r="S2113" s="13">
        <f t="shared" si="144"/>
        <v>40703.197048611109</v>
      </c>
      <c r="T2113">
        <f t="shared" si="145"/>
        <v>2011</v>
      </c>
      <c r="U2113" t="str">
        <f t="shared" si="146"/>
        <v>music</v>
      </c>
    </row>
    <row r="2114" spans="1:21" ht="42.75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 s="10">
        <f t="shared" si="143"/>
        <v>27.27</v>
      </c>
      <c r="Q2114" t="s">
        <v>8324</v>
      </c>
      <c r="R2114" t="s">
        <v>8328</v>
      </c>
      <c r="S2114" s="13">
        <f t="shared" si="144"/>
        <v>41365.928159722222</v>
      </c>
      <c r="T2114">
        <f t="shared" si="145"/>
        <v>2013</v>
      </c>
      <c r="U2114" t="str">
        <f t="shared" si="146"/>
        <v>music</v>
      </c>
    </row>
    <row r="2115" spans="1:21" ht="28.5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 s="10">
        <f t="shared" ref="P2115:P2178" si="147">ROUND(E2115/L2115,2)</f>
        <v>68.599999999999994</v>
      </c>
      <c r="Q2115" t="s">
        <v>8324</v>
      </c>
      <c r="R2115" t="s">
        <v>8328</v>
      </c>
      <c r="S2115" s="13">
        <f t="shared" ref="S2115:S2178" si="148">(((J2115/60)/60)/24)+DATE(1970,1,1)</f>
        <v>41870.86546296296</v>
      </c>
      <c r="T2115">
        <f t="shared" ref="T2115:T2178" si="149">YEAR(S2115)</f>
        <v>2014</v>
      </c>
      <c r="U2115" t="str">
        <f t="shared" ref="U2115:U2178" si="150">LEFT(N2115,SEARCH("/",N2115)-1)</f>
        <v>music</v>
      </c>
    </row>
    <row r="2116" spans="1:21" ht="42.75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 s="10">
        <f t="shared" si="147"/>
        <v>35.61</v>
      </c>
      <c r="Q2116" t="s">
        <v>8324</v>
      </c>
      <c r="R2116" t="s">
        <v>8328</v>
      </c>
      <c r="S2116" s="13">
        <f t="shared" si="148"/>
        <v>40458.815625000003</v>
      </c>
      <c r="T2116">
        <f t="shared" si="149"/>
        <v>2010</v>
      </c>
      <c r="U2116" t="str">
        <f t="shared" si="150"/>
        <v>music</v>
      </c>
    </row>
    <row r="2117" spans="1:21" ht="42.75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 s="10">
        <f t="shared" si="147"/>
        <v>94.03</v>
      </c>
      <c r="Q2117" t="s">
        <v>8324</v>
      </c>
      <c r="R2117" t="s">
        <v>8328</v>
      </c>
      <c r="S2117" s="13">
        <f t="shared" si="148"/>
        <v>40564.081030092595</v>
      </c>
      <c r="T2117">
        <f t="shared" si="149"/>
        <v>2011</v>
      </c>
      <c r="U2117" t="str">
        <f t="shared" si="150"/>
        <v>music</v>
      </c>
    </row>
    <row r="2118" spans="1:21" ht="42.75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 s="10">
        <f t="shared" si="147"/>
        <v>526.46</v>
      </c>
      <c r="Q2118" t="s">
        <v>8324</v>
      </c>
      <c r="R2118" t="s">
        <v>8328</v>
      </c>
      <c r="S2118" s="13">
        <f t="shared" si="148"/>
        <v>41136.777812500004</v>
      </c>
      <c r="T2118">
        <f t="shared" si="149"/>
        <v>2012</v>
      </c>
      <c r="U2118" t="str">
        <f t="shared" si="150"/>
        <v>music</v>
      </c>
    </row>
    <row r="2119" spans="1:21" ht="42.75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 s="10">
        <f t="shared" si="147"/>
        <v>50.66</v>
      </c>
      <c r="Q2119" t="s">
        <v>8324</v>
      </c>
      <c r="R2119" t="s">
        <v>8328</v>
      </c>
      <c r="S2119" s="13">
        <f t="shared" si="148"/>
        <v>42290.059594907405</v>
      </c>
      <c r="T2119">
        <f t="shared" si="149"/>
        <v>2015</v>
      </c>
      <c r="U2119" t="str">
        <f t="shared" si="150"/>
        <v>music</v>
      </c>
    </row>
    <row r="2120" spans="1:21" ht="28.5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 s="10">
        <f t="shared" si="147"/>
        <v>79.180000000000007</v>
      </c>
      <c r="Q2120" t="s">
        <v>8324</v>
      </c>
      <c r="R2120" t="s">
        <v>8328</v>
      </c>
      <c r="S2120" s="13">
        <f t="shared" si="148"/>
        <v>40718.839537037034</v>
      </c>
      <c r="T2120">
        <f t="shared" si="149"/>
        <v>2011</v>
      </c>
      <c r="U2120" t="str">
        <f t="shared" si="150"/>
        <v>music</v>
      </c>
    </row>
    <row r="2121" spans="1:21" ht="42.75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 s="10">
        <f t="shared" si="147"/>
        <v>91.59</v>
      </c>
      <c r="Q2121" t="s">
        <v>8324</v>
      </c>
      <c r="R2121" t="s">
        <v>8328</v>
      </c>
      <c r="S2121" s="13">
        <f t="shared" si="148"/>
        <v>41107.130150462966</v>
      </c>
      <c r="T2121">
        <f t="shared" si="149"/>
        <v>2012</v>
      </c>
      <c r="U2121" t="str">
        <f t="shared" si="150"/>
        <v>music</v>
      </c>
    </row>
    <row r="2122" spans="1:21" ht="42.75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 s="10">
        <f t="shared" si="147"/>
        <v>116.96</v>
      </c>
      <c r="Q2122" t="s">
        <v>8324</v>
      </c>
      <c r="R2122" t="s">
        <v>8328</v>
      </c>
      <c r="S2122" s="13">
        <f t="shared" si="148"/>
        <v>41591.964537037034</v>
      </c>
      <c r="T2122">
        <f t="shared" si="149"/>
        <v>2013</v>
      </c>
      <c r="U2122" t="str">
        <f t="shared" si="150"/>
        <v>music</v>
      </c>
    </row>
    <row r="2123" spans="1:21" ht="28.5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 s="10">
        <f t="shared" si="147"/>
        <v>28.4</v>
      </c>
      <c r="Q2123" t="s">
        <v>8332</v>
      </c>
      <c r="R2123" t="s">
        <v>8333</v>
      </c>
      <c r="S2123" s="13">
        <f t="shared" si="148"/>
        <v>42716.7424537037</v>
      </c>
      <c r="T2123">
        <f t="shared" si="149"/>
        <v>2016</v>
      </c>
      <c r="U2123" t="str">
        <f t="shared" si="150"/>
        <v>games</v>
      </c>
    </row>
    <row r="2124" spans="1:21" ht="28.5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 s="10">
        <f t="shared" si="147"/>
        <v>103.33</v>
      </c>
      <c r="Q2124" t="s">
        <v>8332</v>
      </c>
      <c r="R2124" t="s">
        <v>8333</v>
      </c>
      <c r="S2124" s="13">
        <f t="shared" si="148"/>
        <v>42712.300567129627</v>
      </c>
      <c r="T2124">
        <f t="shared" si="149"/>
        <v>2016</v>
      </c>
      <c r="U2124" t="str">
        <f t="shared" si="150"/>
        <v>games</v>
      </c>
    </row>
    <row r="2125" spans="1:21" ht="57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 s="10">
        <f t="shared" si="147"/>
        <v>10</v>
      </c>
      <c r="Q2125" t="s">
        <v>8332</v>
      </c>
      <c r="R2125" t="s">
        <v>8333</v>
      </c>
      <c r="S2125" s="13">
        <f t="shared" si="148"/>
        <v>40198.424849537041</v>
      </c>
      <c r="T2125">
        <f t="shared" si="149"/>
        <v>2010</v>
      </c>
      <c r="U2125" t="str">
        <f t="shared" si="150"/>
        <v>games</v>
      </c>
    </row>
    <row r="2126" spans="1:21" ht="42.75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 s="10">
        <f t="shared" si="147"/>
        <v>23</v>
      </c>
      <c r="Q2126" t="s">
        <v>8332</v>
      </c>
      <c r="R2126" t="s">
        <v>8333</v>
      </c>
      <c r="S2126" s="13">
        <f t="shared" si="148"/>
        <v>40464.028182870366</v>
      </c>
      <c r="T2126">
        <f t="shared" si="149"/>
        <v>2010</v>
      </c>
      <c r="U2126" t="str">
        <f t="shared" si="150"/>
        <v>games</v>
      </c>
    </row>
    <row r="2127" spans="1:21" ht="42.75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 s="10">
        <f t="shared" si="147"/>
        <v>31.56</v>
      </c>
      <c r="Q2127" t="s">
        <v>8332</v>
      </c>
      <c r="R2127" t="s">
        <v>8333</v>
      </c>
      <c r="S2127" s="13">
        <f t="shared" si="148"/>
        <v>42191.023530092592</v>
      </c>
      <c r="T2127">
        <f t="shared" si="149"/>
        <v>2015</v>
      </c>
      <c r="U2127" t="str">
        <f t="shared" si="150"/>
        <v>games</v>
      </c>
    </row>
    <row r="2128" spans="1:21" ht="42.75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 s="10">
        <f t="shared" si="147"/>
        <v>5</v>
      </c>
      <c r="Q2128" t="s">
        <v>8332</v>
      </c>
      <c r="R2128" t="s">
        <v>8333</v>
      </c>
      <c r="S2128" s="13">
        <f t="shared" si="148"/>
        <v>41951.973229166666</v>
      </c>
      <c r="T2128">
        <f t="shared" si="149"/>
        <v>2014</v>
      </c>
      <c r="U2128" t="str">
        <f t="shared" si="150"/>
        <v>games</v>
      </c>
    </row>
    <row r="2129" spans="1:21" ht="28.5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 s="10">
        <f t="shared" si="147"/>
        <v>34.22</v>
      </c>
      <c r="Q2129" t="s">
        <v>8332</v>
      </c>
      <c r="R2129" t="s">
        <v>8333</v>
      </c>
      <c r="S2129" s="13">
        <f t="shared" si="148"/>
        <v>42045.50535879629</v>
      </c>
      <c r="T2129">
        <f t="shared" si="149"/>
        <v>2015</v>
      </c>
      <c r="U2129" t="str">
        <f t="shared" si="150"/>
        <v>games</v>
      </c>
    </row>
    <row r="2130" spans="1:21" ht="42.75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 s="10">
        <f t="shared" si="147"/>
        <v>25</v>
      </c>
      <c r="Q2130" t="s">
        <v>8332</v>
      </c>
      <c r="R2130" t="s">
        <v>8333</v>
      </c>
      <c r="S2130" s="13">
        <f t="shared" si="148"/>
        <v>41843.772789351853</v>
      </c>
      <c r="T2130">
        <f t="shared" si="149"/>
        <v>2014</v>
      </c>
      <c r="U2130" t="str">
        <f t="shared" si="150"/>
        <v>games</v>
      </c>
    </row>
    <row r="2131" spans="1:21" ht="42.75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 s="10">
        <f t="shared" si="147"/>
        <v>19.670000000000002</v>
      </c>
      <c r="Q2131" t="s">
        <v>8332</v>
      </c>
      <c r="R2131" t="s">
        <v>8333</v>
      </c>
      <c r="S2131" s="13">
        <f t="shared" si="148"/>
        <v>42409.024305555555</v>
      </c>
      <c r="T2131">
        <f t="shared" si="149"/>
        <v>2016</v>
      </c>
      <c r="U2131" t="str">
        <f t="shared" si="150"/>
        <v>games</v>
      </c>
    </row>
    <row r="2132" spans="1:21" ht="28.5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 s="10">
        <f t="shared" si="147"/>
        <v>21.25</v>
      </c>
      <c r="Q2132" t="s">
        <v>8332</v>
      </c>
      <c r="R2132" t="s">
        <v>8333</v>
      </c>
      <c r="S2132" s="13">
        <f t="shared" si="148"/>
        <v>41832.086377314816</v>
      </c>
      <c r="T2132">
        <f t="shared" si="149"/>
        <v>2014</v>
      </c>
      <c r="U2132" t="str">
        <f t="shared" si="150"/>
        <v>games</v>
      </c>
    </row>
    <row r="2133" spans="1:21" ht="42.75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 s="10">
        <f t="shared" si="147"/>
        <v>8.33</v>
      </c>
      <c r="Q2133" t="s">
        <v>8332</v>
      </c>
      <c r="R2133" t="s">
        <v>8333</v>
      </c>
      <c r="S2133" s="13">
        <f t="shared" si="148"/>
        <v>42167.207071759258</v>
      </c>
      <c r="T2133">
        <f t="shared" si="149"/>
        <v>2015</v>
      </c>
      <c r="U2133" t="str">
        <f t="shared" si="150"/>
        <v>games</v>
      </c>
    </row>
    <row r="2134" spans="1:21" ht="42.75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 s="10">
        <f t="shared" si="147"/>
        <v>21.34</v>
      </c>
      <c r="Q2134" t="s">
        <v>8332</v>
      </c>
      <c r="R2134" t="s">
        <v>8333</v>
      </c>
      <c r="S2134" s="13">
        <f t="shared" si="148"/>
        <v>41643.487175925926</v>
      </c>
      <c r="T2134">
        <f t="shared" si="149"/>
        <v>2014</v>
      </c>
      <c r="U2134" t="str">
        <f t="shared" si="150"/>
        <v>games</v>
      </c>
    </row>
    <row r="2135" spans="1:21" ht="42.75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 s="10">
        <f t="shared" si="147"/>
        <v>5.33</v>
      </c>
      <c r="Q2135" t="s">
        <v>8332</v>
      </c>
      <c r="R2135" t="s">
        <v>8333</v>
      </c>
      <c r="S2135" s="13">
        <f t="shared" si="148"/>
        <v>40619.097210648149</v>
      </c>
      <c r="T2135">
        <f t="shared" si="149"/>
        <v>2011</v>
      </c>
      <c r="U2135" t="str">
        <f t="shared" si="150"/>
        <v>games</v>
      </c>
    </row>
    <row r="2136" spans="1:21" ht="42.75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 s="10">
        <f t="shared" si="147"/>
        <v>34.67</v>
      </c>
      <c r="Q2136" t="s">
        <v>8332</v>
      </c>
      <c r="R2136" t="s">
        <v>8333</v>
      </c>
      <c r="S2136" s="13">
        <f t="shared" si="148"/>
        <v>41361.886469907404</v>
      </c>
      <c r="T2136">
        <f t="shared" si="149"/>
        <v>2013</v>
      </c>
      <c r="U2136" t="str">
        <f t="shared" si="150"/>
        <v>games</v>
      </c>
    </row>
    <row r="2137" spans="1:21" ht="42.75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 s="10">
        <f t="shared" si="147"/>
        <v>21.73</v>
      </c>
      <c r="Q2137" t="s">
        <v>8332</v>
      </c>
      <c r="R2137" t="s">
        <v>8333</v>
      </c>
      <c r="S2137" s="13">
        <f t="shared" si="148"/>
        <v>41156.963344907403</v>
      </c>
      <c r="T2137">
        <f t="shared" si="149"/>
        <v>2012</v>
      </c>
      <c r="U2137" t="str">
        <f t="shared" si="150"/>
        <v>games</v>
      </c>
    </row>
    <row r="2138" spans="1:21" ht="42.75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 s="10">
        <f t="shared" si="147"/>
        <v>11.92</v>
      </c>
      <c r="Q2138" t="s">
        <v>8332</v>
      </c>
      <c r="R2138" t="s">
        <v>8333</v>
      </c>
      <c r="S2138" s="13">
        <f t="shared" si="148"/>
        <v>41536.509097222224</v>
      </c>
      <c r="T2138">
        <f t="shared" si="149"/>
        <v>2013</v>
      </c>
      <c r="U2138" t="str">
        <f t="shared" si="150"/>
        <v>games</v>
      </c>
    </row>
    <row r="2139" spans="1:21" ht="42.75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 s="10">
        <f t="shared" si="147"/>
        <v>26.6</v>
      </c>
      <c r="Q2139" t="s">
        <v>8332</v>
      </c>
      <c r="R2139" t="s">
        <v>8333</v>
      </c>
      <c r="S2139" s="13">
        <f t="shared" si="148"/>
        <v>41948.771168981482</v>
      </c>
      <c r="T2139">
        <f t="shared" si="149"/>
        <v>2014</v>
      </c>
      <c r="U2139" t="str">
        <f t="shared" si="150"/>
        <v>games</v>
      </c>
    </row>
    <row r="2140" spans="1:21" ht="28.5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 s="10">
        <f t="shared" si="147"/>
        <v>10.67</v>
      </c>
      <c r="Q2140" t="s">
        <v>8332</v>
      </c>
      <c r="R2140" t="s">
        <v>8333</v>
      </c>
      <c r="S2140" s="13">
        <f t="shared" si="148"/>
        <v>41557.013182870374</v>
      </c>
      <c r="T2140">
        <f t="shared" si="149"/>
        <v>2013</v>
      </c>
      <c r="U2140" t="str">
        <f t="shared" si="150"/>
        <v>games</v>
      </c>
    </row>
    <row r="2141" spans="1:21" ht="42.75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 s="10">
        <f t="shared" si="147"/>
        <v>29.04</v>
      </c>
      <c r="Q2141" t="s">
        <v>8332</v>
      </c>
      <c r="R2141" t="s">
        <v>8333</v>
      </c>
      <c r="S2141" s="13">
        <f t="shared" si="148"/>
        <v>42647.750092592592</v>
      </c>
      <c r="T2141">
        <f t="shared" si="149"/>
        <v>2016</v>
      </c>
      <c r="U2141" t="str">
        <f t="shared" si="150"/>
        <v>games</v>
      </c>
    </row>
    <row r="2142" spans="1:21" ht="42.75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 s="10">
        <f t="shared" si="147"/>
        <v>50.91</v>
      </c>
      <c r="Q2142" t="s">
        <v>8332</v>
      </c>
      <c r="R2142" t="s">
        <v>8333</v>
      </c>
      <c r="S2142" s="13">
        <f t="shared" si="148"/>
        <v>41255.833611111113</v>
      </c>
      <c r="T2142">
        <f t="shared" si="149"/>
        <v>2012</v>
      </c>
      <c r="U2142" t="str">
        <f t="shared" si="150"/>
        <v>games</v>
      </c>
    </row>
    <row r="2143" spans="1:21" ht="42.75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 s="10" t="e">
        <f t="shared" si="147"/>
        <v>#DIV/0!</v>
      </c>
      <c r="Q2143" t="s">
        <v>8332</v>
      </c>
      <c r="R2143" t="s">
        <v>8333</v>
      </c>
      <c r="S2143" s="13">
        <f t="shared" si="148"/>
        <v>41927.235636574071</v>
      </c>
      <c r="T2143">
        <f t="shared" si="149"/>
        <v>2014</v>
      </c>
      <c r="U2143" t="str">
        <f t="shared" si="150"/>
        <v>games</v>
      </c>
    </row>
    <row r="2144" spans="1:21" ht="42.75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 s="10">
        <f t="shared" si="147"/>
        <v>50.08</v>
      </c>
      <c r="Q2144" t="s">
        <v>8332</v>
      </c>
      <c r="R2144" t="s">
        <v>8333</v>
      </c>
      <c r="S2144" s="13">
        <f t="shared" si="148"/>
        <v>42340.701504629629</v>
      </c>
      <c r="T2144">
        <f t="shared" si="149"/>
        <v>2015</v>
      </c>
      <c r="U2144" t="str">
        <f t="shared" si="150"/>
        <v>games</v>
      </c>
    </row>
    <row r="2145" spans="1:21" ht="42.75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 s="10">
        <f t="shared" si="147"/>
        <v>45</v>
      </c>
      <c r="Q2145" t="s">
        <v>8332</v>
      </c>
      <c r="R2145" t="s">
        <v>8333</v>
      </c>
      <c r="S2145" s="13">
        <f t="shared" si="148"/>
        <v>40332.886712962965</v>
      </c>
      <c r="T2145">
        <f t="shared" si="149"/>
        <v>2010</v>
      </c>
      <c r="U2145" t="str">
        <f t="shared" si="150"/>
        <v>games</v>
      </c>
    </row>
    <row r="2146" spans="1:21" ht="28.5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 s="10">
        <f t="shared" si="147"/>
        <v>25.29</v>
      </c>
      <c r="Q2146" t="s">
        <v>8332</v>
      </c>
      <c r="R2146" t="s">
        <v>8333</v>
      </c>
      <c r="S2146" s="13">
        <f t="shared" si="148"/>
        <v>41499.546759259261</v>
      </c>
      <c r="T2146">
        <f t="shared" si="149"/>
        <v>2013</v>
      </c>
      <c r="U2146" t="str">
        <f t="shared" si="150"/>
        <v>games</v>
      </c>
    </row>
    <row r="2147" spans="1:21" ht="42.75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 s="10">
        <f t="shared" si="147"/>
        <v>51.29</v>
      </c>
      <c r="Q2147" t="s">
        <v>8332</v>
      </c>
      <c r="R2147" t="s">
        <v>8333</v>
      </c>
      <c r="S2147" s="13">
        <f t="shared" si="148"/>
        <v>41575.237430555557</v>
      </c>
      <c r="T2147">
        <f t="shared" si="149"/>
        <v>2013</v>
      </c>
      <c r="U2147" t="str">
        <f t="shared" si="150"/>
        <v>games</v>
      </c>
    </row>
    <row r="2148" spans="1:21" ht="42.75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 s="10">
        <f t="shared" si="147"/>
        <v>1</v>
      </c>
      <c r="Q2148" t="s">
        <v>8332</v>
      </c>
      <c r="R2148" t="s">
        <v>8333</v>
      </c>
      <c r="S2148" s="13">
        <f t="shared" si="148"/>
        <v>42397.679513888885</v>
      </c>
      <c r="T2148">
        <f t="shared" si="149"/>
        <v>2016</v>
      </c>
      <c r="U2148" t="str">
        <f t="shared" si="150"/>
        <v>games</v>
      </c>
    </row>
    <row r="2149" spans="1:2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 s="10">
        <f t="shared" si="147"/>
        <v>49.38</v>
      </c>
      <c r="Q2149" t="s">
        <v>8332</v>
      </c>
      <c r="R2149" t="s">
        <v>8333</v>
      </c>
      <c r="S2149" s="13">
        <f t="shared" si="148"/>
        <v>41927.295694444445</v>
      </c>
      <c r="T2149">
        <f t="shared" si="149"/>
        <v>2014</v>
      </c>
      <c r="U2149" t="str">
        <f t="shared" si="150"/>
        <v>games</v>
      </c>
    </row>
    <row r="2150" spans="1:21" ht="42.75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 s="10">
        <f t="shared" si="147"/>
        <v>1</v>
      </c>
      <c r="Q2150" t="s">
        <v>8332</v>
      </c>
      <c r="R2150" t="s">
        <v>8333</v>
      </c>
      <c r="S2150" s="13">
        <f t="shared" si="148"/>
        <v>42066.733587962968</v>
      </c>
      <c r="T2150">
        <f t="shared" si="149"/>
        <v>2015</v>
      </c>
      <c r="U2150" t="str">
        <f t="shared" si="150"/>
        <v>games</v>
      </c>
    </row>
    <row r="2151" spans="1:21" ht="42.75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 s="10" t="e">
        <f t="shared" si="147"/>
        <v>#DIV/0!</v>
      </c>
      <c r="Q2151" t="s">
        <v>8332</v>
      </c>
      <c r="R2151" t="s">
        <v>8333</v>
      </c>
      <c r="S2151" s="13">
        <f t="shared" si="148"/>
        <v>40355.024953703702</v>
      </c>
      <c r="T2151">
        <f t="shared" si="149"/>
        <v>2010</v>
      </c>
      <c r="U2151" t="str">
        <f t="shared" si="150"/>
        <v>games</v>
      </c>
    </row>
    <row r="2152" spans="1:2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 s="10">
        <f t="shared" si="147"/>
        <v>101.25</v>
      </c>
      <c r="Q2152" t="s">
        <v>8332</v>
      </c>
      <c r="R2152" t="s">
        <v>8333</v>
      </c>
      <c r="S2152" s="13">
        <f t="shared" si="148"/>
        <v>42534.284710648149</v>
      </c>
      <c r="T2152">
        <f t="shared" si="149"/>
        <v>2016</v>
      </c>
      <c r="U2152" t="str">
        <f t="shared" si="150"/>
        <v>games</v>
      </c>
    </row>
    <row r="2153" spans="1:21" ht="42.75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 s="10">
        <f t="shared" si="147"/>
        <v>19.670000000000002</v>
      </c>
      <c r="Q2153" t="s">
        <v>8332</v>
      </c>
      <c r="R2153" t="s">
        <v>8333</v>
      </c>
      <c r="S2153" s="13">
        <f t="shared" si="148"/>
        <v>42520.847384259265</v>
      </c>
      <c r="T2153">
        <f t="shared" si="149"/>
        <v>2016</v>
      </c>
      <c r="U2153" t="str">
        <f t="shared" si="150"/>
        <v>games</v>
      </c>
    </row>
    <row r="2154" spans="1:21" ht="42.75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 s="10">
        <f t="shared" si="147"/>
        <v>12.5</v>
      </c>
      <c r="Q2154" t="s">
        <v>8332</v>
      </c>
      <c r="R2154" t="s">
        <v>8333</v>
      </c>
      <c r="S2154" s="13">
        <f t="shared" si="148"/>
        <v>41683.832280092596</v>
      </c>
      <c r="T2154">
        <f t="shared" si="149"/>
        <v>2014</v>
      </c>
      <c r="U2154" t="str">
        <f t="shared" si="150"/>
        <v>games</v>
      </c>
    </row>
    <row r="2155" spans="1:21" ht="42.75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 s="10">
        <f t="shared" si="147"/>
        <v>8.5</v>
      </c>
      <c r="Q2155" t="s">
        <v>8332</v>
      </c>
      <c r="R2155" t="s">
        <v>8333</v>
      </c>
      <c r="S2155" s="13">
        <f t="shared" si="148"/>
        <v>41974.911087962959</v>
      </c>
      <c r="T2155">
        <f t="shared" si="149"/>
        <v>2014</v>
      </c>
      <c r="U2155" t="str">
        <f t="shared" si="150"/>
        <v>games</v>
      </c>
    </row>
    <row r="2156" spans="1:21" ht="28.5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 s="10">
        <f t="shared" si="147"/>
        <v>1</v>
      </c>
      <c r="Q2156" t="s">
        <v>8332</v>
      </c>
      <c r="R2156" t="s">
        <v>8333</v>
      </c>
      <c r="S2156" s="13">
        <f t="shared" si="148"/>
        <v>41647.632256944446</v>
      </c>
      <c r="T2156">
        <f t="shared" si="149"/>
        <v>2014</v>
      </c>
      <c r="U2156" t="str">
        <f t="shared" si="150"/>
        <v>games</v>
      </c>
    </row>
    <row r="2157" spans="1:21" ht="42.75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 s="10">
        <f t="shared" si="147"/>
        <v>23</v>
      </c>
      <c r="Q2157" t="s">
        <v>8332</v>
      </c>
      <c r="R2157" t="s">
        <v>8333</v>
      </c>
      <c r="S2157" s="13">
        <f t="shared" si="148"/>
        <v>42430.747511574074</v>
      </c>
      <c r="T2157">
        <f t="shared" si="149"/>
        <v>2016</v>
      </c>
      <c r="U2157" t="str">
        <f t="shared" si="150"/>
        <v>games</v>
      </c>
    </row>
    <row r="2158" spans="1:21" ht="42.75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 s="10">
        <f t="shared" si="147"/>
        <v>17.989999999999998</v>
      </c>
      <c r="Q2158" t="s">
        <v>8332</v>
      </c>
      <c r="R2158" t="s">
        <v>8333</v>
      </c>
      <c r="S2158" s="13">
        <f t="shared" si="148"/>
        <v>41488.85423611111</v>
      </c>
      <c r="T2158">
        <f t="shared" si="149"/>
        <v>2013</v>
      </c>
      <c r="U2158" t="str">
        <f t="shared" si="150"/>
        <v>games</v>
      </c>
    </row>
    <row r="2159" spans="1:21" ht="28.5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 s="10">
        <f t="shared" si="147"/>
        <v>370.95</v>
      </c>
      <c r="Q2159" t="s">
        <v>8332</v>
      </c>
      <c r="R2159" t="s">
        <v>8333</v>
      </c>
      <c r="S2159" s="13">
        <f t="shared" si="148"/>
        <v>42694.98128472222</v>
      </c>
      <c r="T2159">
        <f t="shared" si="149"/>
        <v>2016</v>
      </c>
      <c r="U2159" t="str">
        <f t="shared" si="150"/>
        <v>games</v>
      </c>
    </row>
    <row r="2160" spans="1:21" ht="42.75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 s="10">
        <f t="shared" si="147"/>
        <v>63.57</v>
      </c>
      <c r="Q2160" t="s">
        <v>8332</v>
      </c>
      <c r="R2160" t="s">
        <v>8333</v>
      </c>
      <c r="S2160" s="13">
        <f t="shared" si="148"/>
        <v>41264.853865740741</v>
      </c>
      <c r="T2160">
        <f t="shared" si="149"/>
        <v>2012</v>
      </c>
      <c r="U2160" t="str">
        <f t="shared" si="150"/>
        <v>games</v>
      </c>
    </row>
    <row r="2161" spans="1:21" ht="57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 s="10">
        <f t="shared" si="147"/>
        <v>13</v>
      </c>
      <c r="Q2161" t="s">
        <v>8332</v>
      </c>
      <c r="R2161" t="s">
        <v>8333</v>
      </c>
      <c r="S2161" s="13">
        <f t="shared" si="148"/>
        <v>40710.731180555551</v>
      </c>
      <c r="T2161">
        <f t="shared" si="149"/>
        <v>2011</v>
      </c>
      <c r="U2161" t="str">
        <f t="shared" si="150"/>
        <v>games</v>
      </c>
    </row>
    <row r="2162" spans="1:21" ht="42.75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 s="10">
        <f t="shared" si="147"/>
        <v>5.31</v>
      </c>
      <c r="Q2162" t="s">
        <v>8332</v>
      </c>
      <c r="R2162" t="s">
        <v>8333</v>
      </c>
      <c r="S2162" s="13">
        <f t="shared" si="148"/>
        <v>41018.711863425924</v>
      </c>
      <c r="T2162">
        <f t="shared" si="149"/>
        <v>2012</v>
      </c>
      <c r="U2162" t="str">
        <f t="shared" si="150"/>
        <v>games</v>
      </c>
    </row>
    <row r="2163" spans="1:21" ht="28.5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 s="10">
        <f t="shared" si="147"/>
        <v>35.619999999999997</v>
      </c>
      <c r="Q2163" t="s">
        <v>8324</v>
      </c>
      <c r="R2163" t="s">
        <v>8325</v>
      </c>
      <c r="S2163" s="13">
        <f t="shared" si="148"/>
        <v>42240.852534722217</v>
      </c>
      <c r="T2163">
        <f t="shared" si="149"/>
        <v>2015</v>
      </c>
      <c r="U2163" t="str">
        <f t="shared" si="150"/>
        <v>music</v>
      </c>
    </row>
    <row r="2164" spans="1:21" ht="42.75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 s="10">
        <f t="shared" si="147"/>
        <v>87.1</v>
      </c>
      <c r="Q2164" t="s">
        <v>8324</v>
      </c>
      <c r="R2164" t="s">
        <v>8325</v>
      </c>
      <c r="S2164" s="13">
        <f t="shared" si="148"/>
        <v>41813.766099537039</v>
      </c>
      <c r="T2164">
        <f t="shared" si="149"/>
        <v>2014</v>
      </c>
      <c r="U2164" t="str">
        <f t="shared" si="150"/>
        <v>music</v>
      </c>
    </row>
    <row r="2165" spans="1:21" ht="42.75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 s="10">
        <f t="shared" si="147"/>
        <v>75.11</v>
      </c>
      <c r="Q2165" t="s">
        <v>8324</v>
      </c>
      <c r="R2165" t="s">
        <v>8325</v>
      </c>
      <c r="S2165" s="13">
        <f t="shared" si="148"/>
        <v>42111.899537037039</v>
      </c>
      <c r="T2165">
        <f t="shared" si="149"/>
        <v>2015</v>
      </c>
      <c r="U2165" t="str">
        <f t="shared" si="150"/>
        <v>music</v>
      </c>
    </row>
    <row r="2166" spans="1:21" ht="28.5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 s="10">
        <f t="shared" si="147"/>
        <v>68.010000000000005</v>
      </c>
      <c r="Q2166" t="s">
        <v>8324</v>
      </c>
      <c r="R2166" t="s">
        <v>8325</v>
      </c>
      <c r="S2166" s="13">
        <f t="shared" si="148"/>
        <v>42515.71775462963</v>
      </c>
      <c r="T2166">
        <f t="shared" si="149"/>
        <v>2016</v>
      </c>
      <c r="U2166" t="str">
        <f t="shared" si="150"/>
        <v>music</v>
      </c>
    </row>
    <row r="2167" spans="1:21" ht="42.75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 s="10">
        <f t="shared" si="147"/>
        <v>29.62</v>
      </c>
      <c r="Q2167" t="s">
        <v>8324</v>
      </c>
      <c r="R2167" t="s">
        <v>8325</v>
      </c>
      <c r="S2167" s="13">
        <f t="shared" si="148"/>
        <v>42438.667071759264</v>
      </c>
      <c r="T2167">
        <f t="shared" si="149"/>
        <v>2016</v>
      </c>
      <c r="U2167" t="str">
        <f t="shared" si="150"/>
        <v>music</v>
      </c>
    </row>
    <row r="2168" spans="1:21" ht="42.75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 s="10">
        <f t="shared" si="147"/>
        <v>91.63</v>
      </c>
      <c r="Q2168" t="s">
        <v>8324</v>
      </c>
      <c r="R2168" t="s">
        <v>8325</v>
      </c>
      <c r="S2168" s="13">
        <f t="shared" si="148"/>
        <v>41933.838171296295</v>
      </c>
      <c r="T2168">
        <f t="shared" si="149"/>
        <v>2014</v>
      </c>
      <c r="U2168" t="str">
        <f t="shared" si="150"/>
        <v>music</v>
      </c>
    </row>
    <row r="2169" spans="1:21" ht="28.5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 s="10">
        <f t="shared" si="147"/>
        <v>22.5</v>
      </c>
      <c r="Q2169" t="s">
        <v>8324</v>
      </c>
      <c r="R2169" t="s">
        <v>8325</v>
      </c>
      <c r="S2169" s="13">
        <f t="shared" si="148"/>
        <v>41153.066400462965</v>
      </c>
      <c r="T2169">
        <f t="shared" si="149"/>
        <v>2012</v>
      </c>
      <c r="U2169" t="str">
        <f t="shared" si="150"/>
        <v>music</v>
      </c>
    </row>
    <row r="2170" spans="1:21" ht="28.5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 s="10">
        <f t="shared" si="147"/>
        <v>64.37</v>
      </c>
      <c r="Q2170" t="s">
        <v>8324</v>
      </c>
      <c r="R2170" t="s">
        <v>8325</v>
      </c>
      <c r="S2170" s="13">
        <f t="shared" si="148"/>
        <v>42745.600243055553</v>
      </c>
      <c r="T2170">
        <f t="shared" si="149"/>
        <v>2017</v>
      </c>
      <c r="U2170" t="str">
        <f t="shared" si="150"/>
        <v>music</v>
      </c>
    </row>
    <row r="2171" spans="1:21" ht="42.75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 s="10">
        <f t="shared" si="147"/>
        <v>21.86</v>
      </c>
      <c r="Q2171" t="s">
        <v>8324</v>
      </c>
      <c r="R2171" t="s">
        <v>8325</v>
      </c>
      <c r="S2171" s="13">
        <f t="shared" si="148"/>
        <v>42793.700821759259</v>
      </c>
      <c r="T2171">
        <f t="shared" si="149"/>
        <v>2017</v>
      </c>
      <c r="U2171" t="str">
        <f t="shared" si="150"/>
        <v>music</v>
      </c>
    </row>
    <row r="2172" spans="1:21" ht="42.75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 s="10">
        <f t="shared" si="147"/>
        <v>33.32</v>
      </c>
      <c r="Q2172" t="s">
        <v>8324</v>
      </c>
      <c r="R2172" t="s">
        <v>8325</v>
      </c>
      <c r="S2172" s="13">
        <f t="shared" si="148"/>
        <v>42198.750254629631</v>
      </c>
      <c r="T2172">
        <f t="shared" si="149"/>
        <v>2015</v>
      </c>
      <c r="U2172" t="str">
        <f t="shared" si="150"/>
        <v>music</v>
      </c>
    </row>
    <row r="2173" spans="1:21" ht="42.75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 s="10">
        <f t="shared" si="147"/>
        <v>90.28</v>
      </c>
      <c r="Q2173" t="s">
        <v>8324</v>
      </c>
      <c r="R2173" t="s">
        <v>8325</v>
      </c>
      <c r="S2173" s="13">
        <f t="shared" si="148"/>
        <v>42141.95711805555</v>
      </c>
      <c r="T2173">
        <f t="shared" si="149"/>
        <v>2015</v>
      </c>
      <c r="U2173" t="str">
        <f t="shared" si="150"/>
        <v>music</v>
      </c>
    </row>
    <row r="2174" spans="1:21" ht="42.75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 s="10">
        <f t="shared" si="147"/>
        <v>76.92</v>
      </c>
      <c r="Q2174" t="s">
        <v>8324</v>
      </c>
      <c r="R2174" t="s">
        <v>8325</v>
      </c>
      <c r="S2174" s="13">
        <f t="shared" si="148"/>
        <v>42082.580092592587</v>
      </c>
      <c r="T2174">
        <f t="shared" si="149"/>
        <v>2015</v>
      </c>
      <c r="U2174" t="str">
        <f t="shared" si="150"/>
        <v>music</v>
      </c>
    </row>
    <row r="2175" spans="1:21" ht="42.75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 s="10">
        <f t="shared" si="147"/>
        <v>59.23</v>
      </c>
      <c r="Q2175" t="s">
        <v>8324</v>
      </c>
      <c r="R2175" t="s">
        <v>8325</v>
      </c>
      <c r="S2175" s="13">
        <f t="shared" si="148"/>
        <v>41495.692627314813</v>
      </c>
      <c r="T2175">
        <f t="shared" si="149"/>
        <v>2013</v>
      </c>
      <c r="U2175" t="str">
        <f t="shared" si="150"/>
        <v>music</v>
      </c>
    </row>
    <row r="2176" spans="1:21" ht="42.75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 s="10">
        <f t="shared" si="147"/>
        <v>65.38</v>
      </c>
      <c r="Q2176" t="s">
        <v>8324</v>
      </c>
      <c r="R2176" t="s">
        <v>8325</v>
      </c>
      <c r="S2176" s="13">
        <f t="shared" si="148"/>
        <v>42465.542905092589</v>
      </c>
      <c r="T2176">
        <f t="shared" si="149"/>
        <v>2016</v>
      </c>
      <c r="U2176" t="str">
        <f t="shared" si="150"/>
        <v>music</v>
      </c>
    </row>
    <row r="2177" spans="1:21" ht="42.75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 s="10">
        <f t="shared" si="147"/>
        <v>67.31</v>
      </c>
      <c r="Q2177" t="s">
        <v>8324</v>
      </c>
      <c r="R2177" t="s">
        <v>8325</v>
      </c>
      <c r="S2177" s="13">
        <f t="shared" si="148"/>
        <v>42565.009097222224</v>
      </c>
      <c r="T2177">
        <f t="shared" si="149"/>
        <v>2016</v>
      </c>
      <c r="U2177" t="str">
        <f t="shared" si="150"/>
        <v>music</v>
      </c>
    </row>
    <row r="2178" spans="1:21" ht="42.75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 s="10">
        <f t="shared" si="147"/>
        <v>88.75</v>
      </c>
      <c r="Q2178" t="s">
        <v>8324</v>
      </c>
      <c r="R2178" t="s">
        <v>8325</v>
      </c>
      <c r="S2178" s="13">
        <f t="shared" si="148"/>
        <v>42096.633206018523</v>
      </c>
      <c r="T2178">
        <f t="shared" si="149"/>
        <v>2015</v>
      </c>
      <c r="U2178" t="str">
        <f t="shared" si="150"/>
        <v>music</v>
      </c>
    </row>
    <row r="2179" spans="1:21" ht="57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 s="10">
        <f t="shared" ref="P2179:P2242" si="151">ROUND(E2179/L2179,2)</f>
        <v>65.87</v>
      </c>
      <c r="Q2179" t="s">
        <v>8324</v>
      </c>
      <c r="R2179" t="s">
        <v>8325</v>
      </c>
      <c r="S2179" s="13">
        <f t="shared" ref="S2179:S2242" si="152">(((J2179/60)/60)/24)+DATE(1970,1,1)</f>
        <v>42502.250775462962</v>
      </c>
      <c r="T2179">
        <f t="shared" ref="T2179:T2242" si="153">YEAR(S2179)</f>
        <v>2016</v>
      </c>
      <c r="U2179" t="str">
        <f t="shared" ref="U2179:U2242" si="154">LEFT(N2179,SEARCH("/",N2179)-1)</f>
        <v>music</v>
      </c>
    </row>
    <row r="2180" spans="1:21" ht="42.75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 s="10">
        <f t="shared" si="151"/>
        <v>40.35</v>
      </c>
      <c r="Q2180" t="s">
        <v>8324</v>
      </c>
      <c r="R2180" t="s">
        <v>8325</v>
      </c>
      <c r="S2180" s="13">
        <f t="shared" si="152"/>
        <v>42723.63653935185</v>
      </c>
      <c r="T2180">
        <f t="shared" si="153"/>
        <v>2016</v>
      </c>
      <c r="U2180" t="str">
        <f t="shared" si="154"/>
        <v>music</v>
      </c>
    </row>
    <row r="2181" spans="1:21" ht="28.5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 s="10">
        <f t="shared" si="151"/>
        <v>76.86</v>
      </c>
      <c r="Q2181" t="s">
        <v>8324</v>
      </c>
      <c r="R2181" t="s">
        <v>8325</v>
      </c>
      <c r="S2181" s="13">
        <f t="shared" si="152"/>
        <v>42075.171203703707</v>
      </c>
      <c r="T2181">
        <f t="shared" si="153"/>
        <v>2015</v>
      </c>
      <c r="U2181" t="str">
        <f t="shared" si="154"/>
        <v>music</v>
      </c>
    </row>
    <row r="2182" spans="1:21" ht="28.5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 s="10">
        <f t="shared" si="151"/>
        <v>68.709999999999994</v>
      </c>
      <c r="Q2182" t="s">
        <v>8324</v>
      </c>
      <c r="R2182" t="s">
        <v>8325</v>
      </c>
      <c r="S2182" s="13">
        <f t="shared" si="152"/>
        <v>42279.669768518521</v>
      </c>
      <c r="T2182">
        <f t="shared" si="153"/>
        <v>2015</v>
      </c>
      <c r="U2182" t="str">
        <f t="shared" si="154"/>
        <v>music</v>
      </c>
    </row>
    <row r="2183" spans="1:21" ht="42.75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 s="10">
        <f t="shared" si="151"/>
        <v>57.77</v>
      </c>
      <c r="Q2183" t="s">
        <v>8332</v>
      </c>
      <c r="R2183" t="s">
        <v>8350</v>
      </c>
      <c r="S2183" s="13">
        <f t="shared" si="152"/>
        <v>42773.005243055552</v>
      </c>
      <c r="T2183">
        <f t="shared" si="153"/>
        <v>2017</v>
      </c>
      <c r="U2183" t="str">
        <f t="shared" si="154"/>
        <v>games</v>
      </c>
    </row>
    <row r="2184" spans="1:21" ht="42.75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 s="10">
        <f t="shared" si="151"/>
        <v>44.17</v>
      </c>
      <c r="Q2184" t="s">
        <v>8332</v>
      </c>
      <c r="R2184" t="s">
        <v>8350</v>
      </c>
      <c r="S2184" s="13">
        <f t="shared" si="152"/>
        <v>41879.900752314818</v>
      </c>
      <c r="T2184">
        <f t="shared" si="153"/>
        <v>2014</v>
      </c>
      <c r="U2184" t="str">
        <f t="shared" si="154"/>
        <v>games</v>
      </c>
    </row>
    <row r="2185" spans="1:21" ht="42.75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 s="10">
        <f t="shared" si="151"/>
        <v>31.57</v>
      </c>
      <c r="Q2185" t="s">
        <v>8332</v>
      </c>
      <c r="R2185" t="s">
        <v>8350</v>
      </c>
      <c r="S2185" s="13">
        <f t="shared" si="152"/>
        <v>42745.365474537044</v>
      </c>
      <c r="T2185">
        <f t="shared" si="153"/>
        <v>2017</v>
      </c>
      <c r="U2185" t="str">
        <f t="shared" si="154"/>
        <v>games</v>
      </c>
    </row>
    <row r="2186" spans="1:21" ht="42.75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 s="10">
        <f t="shared" si="151"/>
        <v>107.05</v>
      </c>
      <c r="Q2186" t="s">
        <v>8332</v>
      </c>
      <c r="R2186" t="s">
        <v>8350</v>
      </c>
      <c r="S2186" s="13">
        <f t="shared" si="152"/>
        <v>42380.690289351856</v>
      </c>
      <c r="T2186">
        <f t="shared" si="153"/>
        <v>2016</v>
      </c>
      <c r="U2186" t="str">
        <f t="shared" si="154"/>
        <v>games</v>
      </c>
    </row>
    <row r="2187" spans="1:21" ht="42.75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 s="10">
        <f t="shared" si="151"/>
        <v>149.03</v>
      </c>
      <c r="Q2187" t="s">
        <v>8332</v>
      </c>
      <c r="R2187" t="s">
        <v>8350</v>
      </c>
      <c r="S2187" s="13">
        <f t="shared" si="152"/>
        <v>41319.349988425929</v>
      </c>
      <c r="T2187">
        <f t="shared" si="153"/>
        <v>2013</v>
      </c>
      <c r="U2187" t="str">
        <f t="shared" si="154"/>
        <v>games</v>
      </c>
    </row>
    <row r="2188" spans="1:21" ht="28.5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 s="10">
        <f t="shared" si="151"/>
        <v>55.96</v>
      </c>
      <c r="Q2188" t="s">
        <v>8332</v>
      </c>
      <c r="R2188" t="s">
        <v>8350</v>
      </c>
      <c r="S2188" s="13">
        <f t="shared" si="152"/>
        <v>42583.615081018521</v>
      </c>
      <c r="T2188">
        <f t="shared" si="153"/>
        <v>2016</v>
      </c>
      <c r="U2188" t="str">
        <f t="shared" si="154"/>
        <v>games</v>
      </c>
    </row>
    <row r="2189" spans="1:21" ht="42.75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 s="10">
        <f t="shared" si="151"/>
        <v>56.97</v>
      </c>
      <c r="Q2189" t="s">
        <v>8332</v>
      </c>
      <c r="R2189" t="s">
        <v>8350</v>
      </c>
      <c r="S2189" s="13">
        <f t="shared" si="152"/>
        <v>42068.209097222221</v>
      </c>
      <c r="T2189">
        <f t="shared" si="153"/>
        <v>2015</v>
      </c>
      <c r="U2189" t="str">
        <f t="shared" si="154"/>
        <v>games</v>
      </c>
    </row>
    <row r="2190" spans="1:21" ht="42.75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 s="10">
        <f t="shared" si="151"/>
        <v>44.06</v>
      </c>
      <c r="Q2190" t="s">
        <v>8332</v>
      </c>
      <c r="R2190" t="s">
        <v>8350</v>
      </c>
      <c r="S2190" s="13">
        <f t="shared" si="152"/>
        <v>42633.586122685185</v>
      </c>
      <c r="T2190">
        <f t="shared" si="153"/>
        <v>2016</v>
      </c>
      <c r="U2190" t="str">
        <f t="shared" si="154"/>
        <v>games</v>
      </c>
    </row>
    <row r="2191" spans="1:21" ht="42.75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 s="10">
        <f t="shared" si="151"/>
        <v>68.63</v>
      </c>
      <c r="Q2191" t="s">
        <v>8332</v>
      </c>
      <c r="R2191" t="s">
        <v>8350</v>
      </c>
      <c r="S2191" s="13">
        <f t="shared" si="152"/>
        <v>42467.788194444445</v>
      </c>
      <c r="T2191">
        <f t="shared" si="153"/>
        <v>2016</v>
      </c>
      <c r="U2191" t="str">
        <f t="shared" si="154"/>
        <v>games</v>
      </c>
    </row>
    <row r="2192" spans="1:21" ht="42.75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 s="10">
        <f t="shared" si="151"/>
        <v>65.319999999999993</v>
      </c>
      <c r="Q2192" t="s">
        <v>8332</v>
      </c>
      <c r="R2192" t="s">
        <v>8350</v>
      </c>
      <c r="S2192" s="13">
        <f t="shared" si="152"/>
        <v>42417.625046296293</v>
      </c>
      <c r="T2192">
        <f t="shared" si="153"/>
        <v>2016</v>
      </c>
      <c r="U2192" t="str">
        <f t="shared" si="154"/>
        <v>games</v>
      </c>
    </row>
    <row r="2193" spans="1:21" ht="42.75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 s="10">
        <f t="shared" si="151"/>
        <v>35.92</v>
      </c>
      <c r="Q2193" t="s">
        <v>8332</v>
      </c>
      <c r="R2193" t="s">
        <v>8350</v>
      </c>
      <c r="S2193" s="13">
        <f t="shared" si="152"/>
        <v>42768.833645833336</v>
      </c>
      <c r="T2193">
        <f t="shared" si="153"/>
        <v>2017</v>
      </c>
      <c r="U2193" t="str">
        <f t="shared" si="154"/>
        <v>games</v>
      </c>
    </row>
    <row r="2194" spans="1:21" ht="42.75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 s="10">
        <f t="shared" si="151"/>
        <v>40.07</v>
      </c>
      <c r="Q2194" t="s">
        <v>8332</v>
      </c>
      <c r="R2194" t="s">
        <v>8350</v>
      </c>
      <c r="S2194" s="13">
        <f t="shared" si="152"/>
        <v>42691.8512037037</v>
      </c>
      <c r="T2194">
        <f t="shared" si="153"/>
        <v>2016</v>
      </c>
      <c r="U2194" t="str">
        <f t="shared" si="154"/>
        <v>games</v>
      </c>
    </row>
    <row r="2195" spans="1:21" ht="42.75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 s="10">
        <f t="shared" si="151"/>
        <v>75.650000000000006</v>
      </c>
      <c r="Q2195" t="s">
        <v>8332</v>
      </c>
      <c r="R2195" t="s">
        <v>8350</v>
      </c>
      <c r="S2195" s="13">
        <f t="shared" si="152"/>
        <v>42664.405925925923</v>
      </c>
      <c r="T2195">
        <f t="shared" si="153"/>
        <v>2016</v>
      </c>
      <c r="U2195" t="str">
        <f t="shared" si="154"/>
        <v>games</v>
      </c>
    </row>
    <row r="2196" spans="1:21" ht="42.75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 s="10">
        <f t="shared" si="151"/>
        <v>61.2</v>
      </c>
      <c r="Q2196" t="s">
        <v>8332</v>
      </c>
      <c r="R2196" t="s">
        <v>8350</v>
      </c>
      <c r="S2196" s="13">
        <f t="shared" si="152"/>
        <v>42425.757986111115</v>
      </c>
      <c r="T2196">
        <f t="shared" si="153"/>
        <v>2016</v>
      </c>
      <c r="U2196" t="str">
        <f t="shared" si="154"/>
        <v>games</v>
      </c>
    </row>
    <row r="2197" spans="1:21" ht="28.5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 s="10">
        <f t="shared" si="151"/>
        <v>48.13</v>
      </c>
      <c r="Q2197" t="s">
        <v>8332</v>
      </c>
      <c r="R2197" t="s">
        <v>8350</v>
      </c>
      <c r="S2197" s="13">
        <f t="shared" si="152"/>
        <v>42197.771990740745</v>
      </c>
      <c r="T2197">
        <f t="shared" si="153"/>
        <v>2015</v>
      </c>
      <c r="U2197" t="str">
        <f t="shared" si="154"/>
        <v>games</v>
      </c>
    </row>
    <row r="2198" spans="1:21" ht="28.5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 s="10">
        <f t="shared" si="151"/>
        <v>68.11</v>
      </c>
      <c r="Q2198" t="s">
        <v>8332</v>
      </c>
      <c r="R2198" t="s">
        <v>8350</v>
      </c>
      <c r="S2198" s="13">
        <f t="shared" si="152"/>
        <v>42675.487291666665</v>
      </c>
      <c r="T2198">
        <f t="shared" si="153"/>
        <v>2016</v>
      </c>
      <c r="U2198" t="str">
        <f t="shared" si="154"/>
        <v>games</v>
      </c>
    </row>
    <row r="2199" spans="1:21" ht="42.75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 s="10">
        <f t="shared" si="151"/>
        <v>65.89</v>
      </c>
      <c r="Q2199" t="s">
        <v>8332</v>
      </c>
      <c r="R2199" t="s">
        <v>8350</v>
      </c>
      <c r="S2199" s="13">
        <f t="shared" si="152"/>
        <v>42033.584016203706</v>
      </c>
      <c r="T2199">
        <f t="shared" si="153"/>
        <v>2015</v>
      </c>
      <c r="U2199" t="str">
        <f t="shared" si="154"/>
        <v>games</v>
      </c>
    </row>
    <row r="2200" spans="1:21" ht="42.75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 s="10">
        <f t="shared" si="151"/>
        <v>81.650000000000006</v>
      </c>
      <c r="Q2200" t="s">
        <v>8332</v>
      </c>
      <c r="R2200" t="s">
        <v>8350</v>
      </c>
      <c r="S2200" s="13">
        <f t="shared" si="152"/>
        <v>42292.513888888891</v>
      </c>
      <c r="T2200">
        <f t="shared" si="153"/>
        <v>2015</v>
      </c>
      <c r="U2200" t="str">
        <f t="shared" si="154"/>
        <v>games</v>
      </c>
    </row>
    <row r="2201" spans="1:21" ht="28.5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 s="10">
        <f t="shared" si="151"/>
        <v>52.7</v>
      </c>
      <c r="Q2201" t="s">
        <v>8332</v>
      </c>
      <c r="R2201" t="s">
        <v>8350</v>
      </c>
      <c r="S2201" s="13">
        <f t="shared" si="152"/>
        <v>42262.416643518518</v>
      </c>
      <c r="T2201">
        <f t="shared" si="153"/>
        <v>2015</v>
      </c>
      <c r="U2201" t="str">
        <f t="shared" si="154"/>
        <v>games</v>
      </c>
    </row>
    <row r="2202" spans="1:21" ht="42.75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 s="10">
        <f t="shared" si="151"/>
        <v>41.23</v>
      </c>
      <c r="Q2202" t="s">
        <v>8332</v>
      </c>
      <c r="R2202" t="s">
        <v>8350</v>
      </c>
      <c r="S2202" s="13">
        <f t="shared" si="152"/>
        <v>42163.625787037032</v>
      </c>
      <c r="T2202">
        <f t="shared" si="153"/>
        <v>2015</v>
      </c>
      <c r="U2202" t="str">
        <f t="shared" si="154"/>
        <v>games</v>
      </c>
    </row>
    <row r="2203" spans="1:21" ht="42.75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 s="10">
        <f t="shared" si="151"/>
        <v>15.04</v>
      </c>
      <c r="Q2203" t="s">
        <v>8324</v>
      </c>
      <c r="R2203" t="s">
        <v>8329</v>
      </c>
      <c r="S2203" s="13">
        <f t="shared" si="152"/>
        <v>41276.846817129634</v>
      </c>
      <c r="T2203">
        <f t="shared" si="153"/>
        <v>2013</v>
      </c>
      <c r="U2203" t="str">
        <f t="shared" si="154"/>
        <v>music</v>
      </c>
    </row>
    <row r="2204" spans="1:21" ht="28.5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 s="10">
        <f t="shared" si="151"/>
        <v>39.07</v>
      </c>
      <c r="Q2204" t="s">
        <v>8324</v>
      </c>
      <c r="R2204" t="s">
        <v>8329</v>
      </c>
      <c r="S2204" s="13">
        <f t="shared" si="152"/>
        <v>41184.849166666667</v>
      </c>
      <c r="T2204">
        <f t="shared" si="153"/>
        <v>2012</v>
      </c>
      <c r="U2204" t="str">
        <f t="shared" si="154"/>
        <v>music</v>
      </c>
    </row>
    <row r="2205" spans="1:21" ht="42.75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 s="10">
        <f t="shared" si="151"/>
        <v>43.82</v>
      </c>
      <c r="Q2205" t="s">
        <v>8324</v>
      </c>
      <c r="R2205" t="s">
        <v>8329</v>
      </c>
      <c r="S2205" s="13">
        <f t="shared" si="152"/>
        <v>42241.85974537037</v>
      </c>
      <c r="T2205">
        <f t="shared" si="153"/>
        <v>2015</v>
      </c>
      <c r="U2205" t="str">
        <f t="shared" si="154"/>
        <v>music</v>
      </c>
    </row>
    <row r="2206" spans="1:21" ht="42.75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 s="10">
        <f t="shared" si="151"/>
        <v>27.3</v>
      </c>
      <c r="Q2206" t="s">
        <v>8324</v>
      </c>
      <c r="R2206" t="s">
        <v>8329</v>
      </c>
      <c r="S2206" s="13">
        <f t="shared" si="152"/>
        <v>41312.311562499999</v>
      </c>
      <c r="T2206">
        <f t="shared" si="153"/>
        <v>2013</v>
      </c>
      <c r="U2206" t="str">
        <f t="shared" si="154"/>
        <v>music</v>
      </c>
    </row>
    <row r="2207" spans="1:21" ht="42.75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 s="10">
        <f t="shared" si="151"/>
        <v>42.22</v>
      </c>
      <c r="Q2207" t="s">
        <v>8324</v>
      </c>
      <c r="R2207" t="s">
        <v>8329</v>
      </c>
      <c r="S2207" s="13">
        <f t="shared" si="152"/>
        <v>41031.82163194444</v>
      </c>
      <c r="T2207">
        <f t="shared" si="153"/>
        <v>2012</v>
      </c>
      <c r="U2207" t="str">
        <f t="shared" si="154"/>
        <v>music</v>
      </c>
    </row>
    <row r="2208" spans="1:21" ht="42.75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 s="10">
        <f t="shared" si="151"/>
        <v>33.24</v>
      </c>
      <c r="Q2208" t="s">
        <v>8324</v>
      </c>
      <c r="R2208" t="s">
        <v>8329</v>
      </c>
      <c r="S2208" s="13">
        <f t="shared" si="152"/>
        <v>40997.257222222222</v>
      </c>
      <c r="T2208">
        <f t="shared" si="153"/>
        <v>2012</v>
      </c>
      <c r="U2208" t="str">
        <f t="shared" si="154"/>
        <v>music</v>
      </c>
    </row>
    <row r="2209" spans="1:21" ht="42.75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 s="10">
        <f t="shared" si="151"/>
        <v>285.70999999999998</v>
      </c>
      <c r="Q2209" t="s">
        <v>8324</v>
      </c>
      <c r="R2209" t="s">
        <v>8329</v>
      </c>
      <c r="S2209" s="13">
        <f t="shared" si="152"/>
        <v>41564.194131944445</v>
      </c>
      <c r="T2209">
        <f t="shared" si="153"/>
        <v>2013</v>
      </c>
      <c r="U2209" t="str">
        <f t="shared" si="154"/>
        <v>music</v>
      </c>
    </row>
    <row r="2210" spans="1:21" ht="42.75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 s="10">
        <f t="shared" si="151"/>
        <v>42.33</v>
      </c>
      <c r="Q2210" t="s">
        <v>8324</v>
      </c>
      <c r="R2210" t="s">
        <v>8329</v>
      </c>
      <c r="S2210" s="13">
        <f t="shared" si="152"/>
        <v>40946.882245370369</v>
      </c>
      <c r="T2210">
        <f t="shared" si="153"/>
        <v>2012</v>
      </c>
      <c r="U2210" t="str">
        <f t="shared" si="154"/>
        <v>music</v>
      </c>
    </row>
    <row r="2211" spans="1:21" ht="28.5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 s="10">
        <f t="shared" si="151"/>
        <v>50.27</v>
      </c>
      <c r="Q2211" t="s">
        <v>8324</v>
      </c>
      <c r="R2211" t="s">
        <v>8329</v>
      </c>
      <c r="S2211" s="13">
        <f t="shared" si="152"/>
        <v>41732.479675925926</v>
      </c>
      <c r="T2211">
        <f t="shared" si="153"/>
        <v>2014</v>
      </c>
      <c r="U2211" t="str">
        <f t="shared" si="154"/>
        <v>music</v>
      </c>
    </row>
    <row r="2212" spans="1:21" ht="42.75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 s="10">
        <f t="shared" si="151"/>
        <v>61.9</v>
      </c>
      <c r="Q2212" t="s">
        <v>8324</v>
      </c>
      <c r="R2212" t="s">
        <v>8329</v>
      </c>
      <c r="S2212" s="13">
        <f t="shared" si="152"/>
        <v>40956.066087962965</v>
      </c>
      <c r="T2212">
        <f t="shared" si="153"/>
        <v>2012</v>
      </c>
      <c r="U2212" t="str">
        <f t="shared" si="154"/>
        <v>music</v>
      </c>
    </row>
    <row r="2213" spans="1:21" ht="42.75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 s="10">
        <f t="shared" si="151"/>
        <v>40.75</v>
      </c>
      <c r="Q2213" t="s">
        <v>8324</v>
      </c>
      <c r="R2213" t="s">
        <v>8329</v>
      </c>
      <c r="S2213" s="13">
        <f t="shared" si="152"/>
        <v>41716.785011574073</v>
      </c>
      <c r="T2213">
        <f t="shared" si="153"/>
        <v>2014</v>
      </c>
      <c r="U2213" t="str">
        <f t="shared" si="154"/>
        <v>music</v>
      </c>
    </row>
    <row r="2214" spans="1:21" ht="42.75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 s="10">
        <f t="shared" si="151"/>
        <v>55.8</v>
      </c>
      <c r="Q2214" t="s">
        <v>8324</v>
      </c>
      <c r="R2214" t="s">
        <v>8329</v>
      </c>
      <c r="S2214" s="13">
        <f t="shared" si="152"/>
        <v>41548.747418981482</v>
      </c>
      <c r="T2214">
        <f t="shared" si="153"/>
        <v>2013</v>
      </c>
      <c r="U2214" t="str">
        <f t="shared" si="154"/>
        <v>music</v>
      </c>
    </row>
    <row r="2215" spans="1:21" ht="57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 s="10">
        <f t="shared" si="151"/>
        <v>10</v>
      </c>
      <c r="Q2215" t="s">
        <v>8324</v>
      </c>
      <c r="R2215" t="s">
        <v>8329</v>
      </c>
      <c r="S2215" s="13">
        <f t="shared" si="152"/>
        <v>42109.826145833329</v>
      </c>
      <c r="T2215">
        <f t="shared" si="153"/>
        <v>2015</v>
      </c>
      <c r="U2215" t="str">
        <f t="shared" si="154"/>
        <v>music</v>
      </c>
    </row>
    <row r="2216" spans="1:21" ht="42.75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 s="10">
        <f t="shared" si="151"/>
        <v>73.13</v>
      </c>
      <c r="Q2216" t="s">
        <v>8324</v>
      </c>
      <c r="R2216" t="s">
        <v>8329</v>
      </c>
      <c r="S2216" s="13">
        <f t="shared" si="152"/>
        <v>41646.792222222226</v>
      </c>
      <c r="T2216">
        <f t="shared" si="153"/>
        <v>2014</v>
      </c>
      <c r="U2216" t="str">
        <f t="shared" si="154"/>
        <v>music</v>
      </c>
    </row>
    <row r="2217" spans="1:21" ht="28.5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 s="10">
        <f t="shared" si="151"/>
        <v>26.06</v>
      </c>
      <c r="Q2217" t="s">
        <v>8324</v>
      </c>
      <c r="R2217" t="s">
        <v>8329</v>
      </c>
      <c r="S2217" s="13">
        <f t="shared" si="152"/>
        <v>40958.717268518521</v>
      </c>
      <c r="T2217">
        <f t="shared" si="153"/>
        <v>2012</v>
      </c>
      <c r="U2217" t="str">
        <f t="shared" si="154"/>
        <v>music</v>
      </c>
    </row>
    <row r="2218" spans="1:21" ht="42.75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 s="10">
        <f t="shared" si="151"/>
        <v>22.64</v>
      </c>
      <c r="Q2218" t="s">
        <v>8324</v>
      </c>
      <c r="R2218" t="s">
        <v>8329</v>
      </c>
      <c r="S2218" s="13">
        <f t="shared" si="152"/>
        <v>42194.751678240747</v>
      </c>
      <c r="T2218">
        <f t="shared" si="153"/>
        <v>2015</v>
      </c>
      <c r="U2218" t="str">
        <f t="shared" si="154"/>
        <v>music</v>
      </c>
    </row>
    <row r="2219" spans="1:21" ht="42.75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 s="10">
        <f t="shared" si="151"/>
        <v>47.22</v>
      </c>
      <c r="Q2219" t="s">
        <v>8324</v>
      </c>
      <c r="R2219" t="s">
        <v>8329</v>
      </c>
      <c r="S2219" s="13">
        <f t="shared" si="152"/>
        <v>42299.776770833334</v>
      </c>
      <c r="T2219">
        <f t="shared" si="153"/>
        <v>2015</v>
      </c>
      <c r="U2219" t="str">
        <f t="shared" si="154"/>
        <v>music</v>
      </c>
    </row>
    <row r="2220" spans="1:21" ht="42.75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 s="10">
        <f t="shared" si="151"/>
        <v>32.32</v>
      </c>
      <c r="Q2220" t="s">
        <v>8324</v>
      </c>
      <c r="R2220" t="s">
        <v>8329</v>
      </c>
      <c r="S2220" s="13">
        <f t="shared" si="152"/>
        <v>41127.812303240738</v>
      </c>
      <c r="T2220">
        <f t="shared" si="153"/>
        <v>2012</v>
      </c>
      <c r="U2220" t="str">
        <f t="shared" si="154"/>
        <v>music</v>
      </c>
    </row>
    <row r="2221" spans="1:21" ht="42.75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 s="10">
        <f t="shared" si="151"/>
        <v>53.42</v>
      </c>
      <c r="Q2221" t="s">
        <v>8324</v>
      </c>
      <c r="R2221" t="s">
        <v>8329</v>
      </c>
      <c r="S2221" s="13">
        <f t="shared" si="152"/>
        <v>42205.718888888892</v>
      </c>
      <c r="T2221">
        <f t="shared" si="153"/>
        <v>2015</v>
      </c>
      <c r="U2221" t="str">
        <f t="shared" si="154"/>
        <v>music</v>
      </c>
    </row>
    <row r="2222" spans="1:21" ht="42.75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 s="10">
        <f t="shared" si="151"/>
        <v>51.3</v>
      </c>
      <c r="Q2222" t="s">
        <v>8324</v>
      </c>
      <c r="R2222" t="s">
        <v>8329</v>
      </c>
      <c r="S2222" s="13">
        <f t="shared" si="152"/>
        <v>41452.060601851852</v>
      </c>
      <c r="T2222">
        <f t="shared" si="153"/>
        <v>2013</v>
      </c>
      <c r="U2222" t="str">
        <f t="shared" si="154"/>
        <v>music</v>
      </c>
    </row>
    <row r="2223" spans="1:21" ht="42.75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 s="10">
        <f t="shared" si="151"/>
        <v>37.200000000000003</v>
      </c>
      <c r="Q2223" t="s">
        <v>8332</v>
      </c>
      <c r="R2223" t="s">
        <v>8350</v>
      </c>
      <c r="S2223" s="13">
        <f t="shared" si="152"/>
        <v>42452.666770833333</v>
      </c>
      <c r="T2223">
        <f t="shared" si="153"/>
        <v>2016</v>
      </c>
      <c r="U2223" t="str">
        <f t="shared" si="154"/>
        <v>games</v>
      </c>
    </row>
    <row r="2224" spans="1:21" ht="42.75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 s="10">
        <f t="shared" si="151"/>
        <v>27.1</v>
      </c>
      <c r="Q2224" t="s">
        <v>8332</v>
      </c>
      <c r="R2224" t="s">
        <v>8350</v>
      </c>
      <c r="S2224" s="13">
        <f t="shared" si="152"/>
        <v>40906.787581018521</v>
      </c>
      <c r="T2224">
        <f t="shared" si="153"/>
        <v>2011</v>
      </c>
      <c r="U2224" t="str">
        <f t="shared" si="154"/>
        <v>games</v>
      </c>
    </row>
    <row r="2225" spans="1:21" ht="42.75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 s="10">
        <f t="shared" si="151"/>
        <v>206.31</v>
      </c>
      <c r="Q2225" t="s">
        <v>8332</v>
      </c>
      <c r="R2225" t="s">
        <v>8350</v>
      </c>
      <c r="S2225" s="13">
        <f t="shared" si="152"/>
        <v>42152.640833333338</v>
      </c>
      <c r="T2225">
        <f t="shared" si="153"/>
        <v>2015</v>
      </c>
      <c r="U2225" t="str">
        <f t="shared" si="154"/>
        <v>games</v>
      </c>
    </row>
    <row r="2226" spans="1:21" ht="42.75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 s="10">
        <f t="shared" si="151"/>
        <v>82.15</v>
      </c>
      <c r="Q2226" t="s">
        <v>8332</v>
      </c>
      <c r="R2226" t="s">
        <v>8350</v>
      </c>
      <c r="S2226" s="13">
        <f t="shared" si="152"/>
        <v>42644.667534722219</v>
      </c>
      <c r="T2226">
        <f t="shared" si="153"/>
        <v>2016</v>
      </c>
      <c r="U2226" t="str">
        <f t="shared" si="154"/>
        <v>games</v>
      </c>
    </row>
    <row r="2227" spans="1:21" ht="42.75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 s="10">
        <f t="shared" si="151"/>
        <v>164.8</v>
      </c>
      <c r="Q2227" t="s">
        <v>8332</v>
      </c>
      <c r="R2227" t="s">
        <v>8350</v>
      </c>
      <c r="S2227" s="13">
        <f t="shared" si="152"/>
        <v>41873.79184027778</v>
      </c>
      <c r="T2227">
        <f t="shared" si="153"/>
        <v>2014</v>
      </c>
      <c r="U2227" t="str">
        <f t="shared" si="154"/>
        <v>games</v>
      </c>
    </row>
    <row r="2228" spans="1:21" ht="42.75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 s="10">
        <f t="shared" si="151"/>
        <v>60.82</v>
      </c>
      <c r="Q2228" t="s">
        <v>8332</v>
      </c>
      <c r="R2228" t="s">
        <v>8350</v>
      </c>
      <c r="S2228" s="13">
        <f t="shared" si="152"/>
        <v>42381.79886574074</v>
      </c>
      <c r="T2228">
        <f t="shared" si="153"/>
        <v>2016</v>
      </c>
      <c r="U2228" t="str">
        <f t="shared" si="154"/>
        <v>games</v>
      </c>
    </row>
    <row r="2229" spans="1:21" ht="42.75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 s="10">
        <f t="shared" si="151"/>
        <v>67.97</v>
      </c>
      <c r="Q2229" t="s">
        <v>8332</v>
      </c>
      <c r="R2229" t="s">
        <v>8350</v>
      </c>
      <c r="S2229" s="13">
        <f t="shared" si="152"/>
        <v>41561.807349537034</v>
      </c>
      <c r="T2229">
        <f t="shared" si="153"/>
        <v>2013</v>
      </c>
      <c r="U2229" t="str">
        <f t="shared" si="154"/>
        <v>games</v>
      </c>
    </row>
    <row r="2230" spans="1:21" ht="42.75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 s="10">
        <f t="shared" si="151"/>
        <v>81.56</v>
      </c>
      <c r="Q2230" t="s">
        <v>8332</v>
      </c>
      <c r="R2230" t="s">
        <v>8350</v>
      </c>
      <c r="S2230" s="13">
        <f t="shared" si="152"/>
        <v>42202.278194444443</v>
      </c>
      <c r="T2230">
        <f t="shared" si="153"/>
        <v>2015</v>
      </c>
      <c r="U2230" t="str">
        <f t="shared" si="154"/>
        <v>games</v>
      </c>
    </row>
    <row r="2231" spans="1:21" ht="42.75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 s="10">
        <f t="shared" si="151"/>
        <v>25.43</v>
      </c>
      <c r="Q2231" t="s">
        <v>8332</v>
      </c>
      <c r="R2231" t="s">
        <v>8350</v>
      </c>
      <c r="S2231" s="13">
        <f t="shared" si="152"/>
        <v>41484.664247685185</v>
      </c>
      <c r="T2231">
        <f t="shared" si="153"/>
        <v>2013</v>
      </c>
      <c r="U2231" t="str">
        <f t="shared" si="154"/>
        <v>games</v>
      </c>
    </row>
    <row r="2232" spans="1:21" ht="42.75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 s="10">
        <f t="shared" si="151"/>
        <v>21.5</v>
      </c>
      <c r="Q2232" t="s">
        <v>8332</v>
      </c>
      <c r="R2232" t="s">
        <v>8350</v>
      </c>
      <c r="S2232" s="13">
        <f t="shared" si="152"/>
        <v>41724.881099537037</v>
      </c>
      <c r="T2232">
        <f t="shared" si="153"/>
        <v>2014</v>
      </c>
      <c r="U2232" t="str">
        <f t="shared" si="154"/>
        <v>games</v>
      </c>
    </row>
    <row r="2233" spans="1:21" ht="42.75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 s="10">
        <f t="shared" si="151"/>
        <v>27.23</v>
      </c>
      <c r="Q2233" t="s">
        <v>8332</v>
      </c>
      <c r="R2233" t="s">
        <v>8350</v>
      </c>
      <c r="S2233" s="13">
        <f t="shared" si="152"/>
        <v>41423.910891203705</v>
      </c>
      <c r="T2233">
        <f t="shared" si="153"/>
        <v>2013</v>
      </c>
      <c r="U2233" t="str">
        <f t="shared" si="154"/>
        <v>games</v>
      </c>
    </row>
    <row r="2234" spans="1:21" ht="42.75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 s="10">
        <f t="shared" si="151"/>
        <v>25.09</v>
      </c>
      <c r="Q2234" t="s">
        <v>8332</v>
      </c>
      <c r="R2234" t="s">
        <v>8350</v>
      </c>
      <c r="S2234" s="13">
        <f t="shared" si="152"/>
        <v>41806.794074074074</v>
      </c>
      <c r="T2234">
        <f t="shared" si="153"/>
        <v>2014</v>
      </c>
      <c r="U2234" t="str">
        <f t="shared" si="154"/>
        <v>games</v>
      </c>
    </row>
    <row r="2235" spans="1:21" ht="42.75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 s="10">
        <f t="shared" si="151"/>
        <v>21.23</v>
      </c>
      <c r="Q2235" t="s">
        <v>8332</v>
      </c>
      <c r="R2235" t="s">
        <v>8350</v>
      </c>
      <c r="S2235" s="13">
        <f t="shared" si="152"/>
        <v>42331.378923611104</v>
      </c>
      <c r="T2235">
        <f t="shared" si="153"/>
        <v>2015</v>
      </c>
      <c r="U2235" t="str">
        <f t="shared" si="154"/>
        <v>games</v>
      </c>
    </row>
    <row r="2236" spans="1:21" ht="42.75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 s="10">
        <f t="shared" si="151"/>
        <v>41.61</v>
      </c>
      <c r="Q2236" t="s">
        <v>8332</v>
      </c>
      <c r="R2236" t="s">
        <v>8350</v>
      </c>
      <c r="S2236" s="13">
        <f t="shared" si="152"/>
        <v>42710.824618055558</v>
      </c>
      <c r="T2236">
        <f t="shared" si="153"/>
        <v>2016</v>
      </c>
      <c r="U2236" t="str">
        <f t="shared" si="154"/>
        <v>games</v>
      </c>
    </row>
    <row r="2237" spans="1:21" ht="28.5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 s="10">
        <f t="shared" si="151"/>
        <v>135.59</v>
      </c>
      <c r="Q2237" t="s">
        <v>8332</v>
      </c>
      <c r="R2237" t="s">
        <v>8350</v>
      </c>
      <c r="S2237" s="13">
        <f t="shared" si="152"/>
        <v>42062.022118055553</v>
      </c>
      <c r="T2237">
        <f t="shared" si="153"/>
        <v>2015</v>
      </c>
      <c r="U2237" t="str">
        <f t="shared" si="154"/>
        <v>games</v>
      </c>
    </row>
    <row r="2238" spans="1:21" ht="42.75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 s="10">
        <f t="shared" si="151"/>
        <v>22.12</v>
      </c>
      <c r="Q2238" t="s">
        <v>8332</v>
      </c>
      <c r="R2238" t="s">
        <v>8350</v>
      </c>
      <c r="S2238" s="13">
        <f t="shared" si="152"/>
        <v>42371.617164351846</v>
      </c>
      <c r="T2238">
        <f t="shared" si="153"/>
        <v>2016</v>
      </c>
      <c r="U2238" t="str">
        <f t="shared" si="154"/>
        <v>games</v>
      </c>
    </row>
    <row r="2239" spans="1:21" ht="42.75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 s="10">
        <f t="shared" si="151"/>
        <v>64.63</v>
      </c>
      <c r="Q2239" t="s">
        <v>8332</v>
      </c>
      <c r="R2239" t="s">
        <v>8350</v>
      </c>
      <c r="S2239" s="13">
        <f t="shared" si="152"/>
        <v>41915.003275462965</v>
      </c>
      <c r="T2239">
        <f t="shared" si="153"/>
        <v>2014</v>
      </c>
      <c r="U2239" t="str">
        <f t="shared" si="154"/>
        <v>games</v>
      </c>
    </row>
    <row r="2240" spans="1:21" ht="28.5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 s="10">
        <f t="shared" si="151"/>
        <v>69.569999999999993</v>
      </c>
      <c r="Q2240" t="s">
        <v>8332</v>
      </c>
      <c r="R2240" t="s">
        <v>8350</v>
      </c>
      <c r="S2240" s="13">
        <f t="shared" si="152"/>
        <v>42774.621712962966</v>
      </c>
      <c r="T2240">
        <f t="shared" si="153"/>
        <v>2017</v>
      </c>
      <c r="U2240" t="str">
        <f t="shared" si="154"/>
        <v>games</v>
      </c>
    </row>
    <row r="2241" spans="1:21" ht="28.5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 s="10">
        <f t="shared" si="151"/>
        <v>75.13</v>
      </c>
      <c r="Q2241" t="s">
        <v>8332</v>
      </c>
      <c r="R2241" t="s">
        <v>8350</v>
      </c>
      <c r="S2241" s="13">
        <f t="shared" si="152"/>
        <v>41572.958495370374</v>
      </c>
      <c r="T2241">
        <f t="shared" si="153"/>
        <v>2013</v>
      </c>
      <c r="U2241" t="str">
        <f t="shared" si="154"/>
        <v>games</v>
      </c>
    </row>
    <row r="2242" spans="1:21" ht="42.75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 s="10">
        <f t="shared" si="151"/>
        <v>140.97999999999999</v>
      </c>
      <c r="Q2242" t="s">
        <v>8332</v>
      </c>
      <c r="R2242" t="s">
        <v>8350</v>
      </c>
      <c r="S2242" s="13">
        <f t="shared" si="152"/>
        <v>42452.825740740736</v>
      </c>
      <c r="T2242">
        <f t="shared" si="153"/>
        <v>2016</v>
      </c>
      <c r="U2242" t="str">
        <f t="shared" si="154"/>
        <v>games</v>
      </c>
    </row>
    <row r="2243" spans="1:21" ht="42.75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 s="10">
        <f t="shared" ref="P2243:P2306" si="155">ROUND(E2243/L2243,2)</f>
        <v>49.47</v>
      </c>
      <c r="Q2243" t="s">
        <v>8332</v>
      </c>
      <c r="R2243" t="s">
        <v>8350</v>
      </c>
      <c r="S2243" s="13">
        <f t="shared" ref="S2243:S2306" si="156">(((J2243/60)/60)/24)+DATE(1970,1,1)</f>
        <v>42766.827546296292</v>
      </c>
      <c r="T2243">
        <f t="shared" ref="T2243:T2306" si="157">YEAR(S2243)</f>
        <v>2017</v>
      </c>
      <c r="U2243" t="str">
        <f t="shared" ref="U2243:U2306" si="158">LEFT(N2243,SEARCH("/",N2243)-1)</f>
        <v>games</v>
      </c>
    </row>
    <row r="2244" spans="1:21" ht="28.5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 s="10">
        <f t="shared" si="155"/>
        <v>53.87</v>
      </c>
      <c r="Q2244" t="s">
        <v>8332</v>
      </c>
      <c r="R2244" t="s">
        <v>8350</v>
      </c>
      <c r="S2244" s="13">
        <f t="shared" si="156"/>
        <v>41569.575613425928</v>
      </c>
      <c r="T2244">
        <f t="shared" si="157"/>
        <v>2013</v>
      </c>
      <c r="U2244" t="str">
        <f t="shared" si="158"/>
        <v>games</v>
      </c>
    </row>
    <row r="2245" spans="1:21" ht="42.75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 s="10">
        <f t="shared" si="155"/>
        <v>4.57</v>
      </c>
      <c r="Q2245" t="s">
        <v>8332</v>
      </c>
      <c r="R2245" t="s">
        <v>8350</v>
      </c>
      <c r="S2245" s="13">
        <f t="shared" si="156"/>
        <v>42800.751041666663</v>
      </c>
      <c r="T2245">
        <f t="shared" si="157"/>
        <v>2017</v>
      </c>
      <c r="U2245" t="str">
        <f t="shared" si="158"/>
        <v>games</v>
      </c>
    </row>
    <row r="2246" spans="1:21" ht="42.75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 s="10">
        <f t="shared" si="155"/>
        <v>65</v>
      </c>
      <c r="Q2246" t="s">
        <v>8332</v>
      </c>
      <c r="R2246" t="s">
        <v>8350</v>
      </c>
      <c r="S2246" s="13">
        <f t="shared" si="156"/>
        <v>42647.818819444445</v>
      </c>
      <c r="T2246">
        <f t="shared" si="157"/>
        <v>2016</v>
      </c>
      <c r="U2246" t="str">
        <f t="shared" si="158"/>
        <v>games</v>
      </c>
    </row>
    <row r="2247" spans="1:21" ht="42.75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 s="10">
        <f t="shared" si="155"/>
        <v>53.48</v>
      </c>
      <c r="Q2247" t="s">
        <v>8332</v>
      </c>
      <c r="R2247" t="s">
        <v>8350</v>
      </c>
      <c r="S2247" s="13">
        <f t="shared" si="156"/>
        <v>41660.708530092597</v>
      </c>
      <c r="T2247">
        <f t="shared" si="157"/>
        <v>2014</v>
      </c>
      <c r="U2247" t="str">
        <f t="shared" si="158"/>
        <v>games</v>
      </c>
    </row>
    <row r="2248" spans="1:21" ht="42.75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 s="10">
        <f t="shared" si="155"/>
        <v>43.91</v>
      </c>
      <c r="Q2248" t="s">
        <v>8332</v>
      </c>
      <c r="R2248" t="s">
        <v>8350</v>
      </c>
      <c r="S2248" s="13">
        <f t="shared" si="156"/>
        <v>42221.79178240741</v>
      </c>
      <c r="T2248">
        <f t="shared" si="157"/>
        <v>2015</v>
      </c>
      <c r="U2248" t="str">
        <f t="shared" si="158"/>
        <v>games</v>
      </c>
    </row>
    <row r="2249" spans="1:21" ht="28.5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 s="10">
        <f t="shared" si="155"/>
        <v>50.85</v>
      </c>
      <c r="Q2249" t="s">
        <v>8332</v>
      </c>
      <c r="R2249" t="s">
        <v>8350</v>
      </c>
      <c r="S2249" s="13">
        <f t="shared" si="156"/>
        <v>42200.666261574079</v>
      </c>
      <c r="T2249">
        <f t="shared" si="157"/>
        <v>2015</v>
      </c>
      <c r="U2249" t="str">
        <f t="shared" si="158"/>
        <v>games</v>
      </c>
    </row>
    <row r="2250" spans="1:21" ht="42.75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 s="10">
        <f t="shared" si="155"/>
        <v>58.63</v>
      </c>
      <c r="Q2250" t="s">
        <v>8332</v>
      </c>
      <c r="R2250" t="s">
        <v>8350</v>
      </c>
      <c r="S2250" s="13">
        <f t="shared" si="156"/>
        <v>42688.875902777778</v>
      </c>
      <c r="T2250">
        <f t="shared" si="157"/>
        <v>2016</v>
      </c>
      <c r="U2250" t="str">
        <f t="shared" si="158"/>
        <v>games</v>
      </c>
    </row>
    <row r="2251" spans="1:21" ht="42.75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 s="10">
        <f t="shared" si="155"/>
        <v>32.82</v>
      </c>
      <c r="Q2251" t="s">
        <v>8332</v>
      </c>
      <c r="R2251" t="s">
        <v>8350</v>
      </c>
      <c r="S2251" s="13">
        <f t="shared" si="156"/>
        <v>41336.703298611108</v>
      </c>
      <c r="T2251">
        <f t="shared" si="157"/>
        <v>2013</v>
      </c>
      <c r="U2251" t="str">
        <f t="shared" si="158"/>
        <v>games</v>
      </c>
    </row>
    <row r="2252" spans="1:21" ht="42.75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 s="10">
        <f t="shared" si="155"/>
        <v>426.93</v>
      </c>
      <c r="Q2252" t="s">
        <v>8332</v>
      </c>
      <c r="R2252" t="s">
        <v>8350</v>
      </c>
      <c r="S2252" s="13">
        <f t="shared" si="156"/>
        <v>42677.005474537036</v>
      </c>
      <c r="T2252">
        <f t="shared" si="157"/>
        <v>2016</v>
      </c>
      <c r="U2252" t="str">
        <f t="shared" si="158"/>
        <v>games</v>
      </c>
    </row>
    <row r="2253" spans="1:21" ht="42.75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 s="10">
        <f t="shared" si="155"/>
        <v>23.81</v>
      </c>
      <c r="Q2253" t="s">
        <v>8332</v>
      </c>
      <c r="R2253" t="s">
        <v>8350</v>
      </c>
      <c r="S2253" s="13">
        <f t="shared" si="156"/>
        <v>41846.34579861111</v>
      </c>
      <c r="T2253">
        <f t="shared" si="157"/>
        <v>2014</v>
      </c>
      <c r="U2253" t="str">
        <f t="shared" si="158"/>
        <v>games</v>
      </c>
    </row>
    <row r="2254" spans="1:21" ht="42.75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 s="10">
        <f t="shared" si="155"/>
        <v>98.41</v>
      </c>
      <c r="Q2254" t="s">
        <v>8332</v>
      </c>
      <c r="R2254" t="s">
        <v>8350</v>
      </c>
      <c r="S2254" s="13">
        <f t="shared" si="156"/>
        <v>42573.327986111108</v>
      </c>
      <c r="T2254">
        <f t="shared" si="157"/>
        <v>2016</v>
      </c>
      <c r="U2254" t="str">
        <f t="shared" si="158"/>
        <v>games</v>
      </c>
    </row>
    <row r="2255" spans="1:21" ht="42.75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 s="10">
        <f t="shared" si="155"/>
        <v>107.32</v>
      </c>
      <c r="Q2255" t="s">
        <v>8332</v>
      </c>
      <c r="R2255" t="s">
        <v>8350</v>
      </c>
      <c r="S2255" s="13">
        <f t="shared" si="156"/>
        <v>42296.631331018521</v>
      </c>
      <c r="T2255">
        <f t="shared" si="157"/>
        <v>2015</v>
      </c>
      <c r="U2255" t="str">
        <f t="shared" si="158"/>
        <v>games</v>
      </c>
    </row>
    <row r="2256" spans="1:21" ht="28.5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 s="10">
        <f t="shared" si="155"/>
        <v>11.67</v>
      </c>
      <c r="Q2256" t="s">
        <v>8332</v>
      </c>
      <c r="R2256" t="s">
        <v>8350</v>
      </c>
      <c r="S2256" s="13">
        <f t="shared" si="156"/>
        <v>42752.647777777776</v>
      </c>
      <c r="T2256">
        <f t="shared" si="157"/>
        <v>2017</v>
      </c>
      <c r="U2256" t="str">
        <f t="shared" si="158"/>
        <v>games</v>
      </c>
    </row>
    <row r="2257" spans="1:21" ht="28.5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 s="10">
        <f t="shared" si="155"/>
        <v>41.78</v>
      </c>
      <c r="Q2257" t="s">
        <v>8332</v>
      </c>
      <c r="R2257" t="s">
        <v>8350</v>
      </c>
      <c r="S2257" s="13">
        <f t="shared" si="156"/>
        <v>42467.951979166668</v>
      </c>
      <c r="T2257">
        <f t="shared" si="157"/>
        <v>2016</v>
      </c>
      <c r="U2257" t="str">
        <f t="shared" si="158"/>
        <v>games</v>
      </c>
    </row>
    <row r="2258" spans="1:21" ht="42.75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 s="10">
        <f t="shared" si="155"/>
        <v>21.38</v>
      </c>
      <c r="Q2258" t="s">
        <v>8332</v>
      </c>
      <c r="R2258" t="s">
        <v>8350</v>
      </c>
      <c r="S2258" s="13">
        <f t="shared" si="156"/>
        <v>42682.451921296291</v>
      </c>
      <c r="T2258">
        <f t="shared" si="157"/>
        <v>2016</v>
      </c>
      <c r="U2258" t="str">
        <f t="shared" si="158"/>
        <v>games</v>
      </c>
    </row>
    <row r="2259" spans="1:21" ht="42.75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 s="10">
        <f t="shared" si="155"/>
        <v>94.1</v>
      </c>
      <c r="Q2259" t="s">
        <v>8332</v>
      </c>
      <c r="R2259" t="s">
        <v>8350</v>
      </c>
      <c r="S2259" s="13">
        <f t="shared" si="156"/>
        <v>42505.936678240745</v>
      </c>
      <c r="T2259">
        <f t="shared" si="157"/>
        <v>2016</v>
      </c>
      <c r="U2259" t="str">
        <f t="shared" si="158"/>
        <v>games</v>
      </c>
    </row>
    <row r="2260" spans="1:21" ht="28.5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 s="10">
        <f t="shared" si="155"/>
        <v>15.72</v>
      </c>
      <c r="Q2260" t="s">
        <v>8332</v>
      </c>
      <c r="R2260" t="s">
        <v>8350</v>
      </c>
      <c r="S2260" s="13">
        <f t="shared" si="156"/>
        <v>42136.75100694444</v>
      </c>
      <c r="T2260">
        <f t="shared" si="157"/>
        <v>2015</v>
      </c>
      <c r="U2260" t="str">
        <f t="shared" si="158"/>
        <v>games</v>
      </c>
    </row>
    <row r="2261" spans="1:21" ht="42.75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 s="10">
        <f t="shared" si="155"/>
        <v>90.64</v>
      </c>
      <c r="Q2261" t="s">
        <v>8332</v>
      </c>
      <c r="R2261" t="s">
        <v>8350</v>
      </c>
      <c r="S2261" s="13">
        <f t="shared" si="156"/>
        <v>42702.804814814815</v>
      </c>
      <c r="T2261">
        <f t="shared" si="157"/>
        <v>2016</v>
      </c>
      <c r="U2261" t="str">
        <f t="shared" si="158"/>
        <v>games</v>
      </c>
    </row>
    <row r="2262" spans="1:21" ht="42.75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 s="10">
        <f t="shared" si="155"/>
        <v>97.3</v>
      </c>
      <c r="Q2262" t="s">
        <v>8332</v>
      </c>
      <c r="R2262" t="s">
        <v>8350</v>
      </c>
      <c r="S2262" s="13">
        <f t="shared" si="156"/>
        <v>41695.016782407409</v>
      </c>
      <c r="T2262">
        <f t="shared" si="157"/>
        <v>2014</v>
      </c>
      <c r="U2262" t="str">
        <f t="shared" si="158"/>
        <v>games</v>
      </c>
    </row>
    <row r="2263" spans="1:21" ht="42.75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 s="10">
        <f t="shared" si="155"/>
        <v>37.119999999999997</v>
      </c>
      <c r="Q2263" t="s">
        <v>8332</v>
      </c>
      <c r="R2263" t="s">
        <v>8350</v>
      </c>
      <c r="S2263" s="13">
        <f t="shared" si="156"/>
        <v>42759.724768518514</v>
      </c>
      <c r="T2263">
        <f t="shared" si="157"/>
        <v>2017</v>
      </c>
      <c r="U2263" t="str">
        <f t="shared" si="158"/>
        <v>games</v>
      </c>
    </row>
    <row r="2264" spans="1:21" ht="28.5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 s="10">
        <f t="shared" si="155"/>
        <v>28.1</v>
      </c>
      <c r="Q2264" t="s">
        <v>8332</v>
      </c>
      <c r="R2264" t="s">
        <v>8350</v>
      </c>
      <c r="S2264" s="13">
        <f t="shared" si="156"/>
        <v>41926.585162037038</v>
      </c>
      <c r="T2264">
        <f t="shared" si="157"/>
        <v>2014</v>
      </c>
      <c r="U2264" t="str">
        <f t="shared" si="158"/>
        <v>games</v>
      </c>
    </row>
    <row r="2265" spans="1:21" ht="42.75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 s="10">
        <f t="shared" si="155"/>
        <v>144.43</v>
      </c>
      <c r="Q2265" t="s">
        <v>8332</v>
      </c>
      <c r="R2265" t="s">
        <v>8350</v>
      </c>
      <c r="S2265" s="13">
        <f t="shared" si="156"/>
        <v>42014.832326388889</v>
      </c>
      <c r="T2265">
        <f t="shared" si="157"/>
        <v>2015</v>
      </c>
      <c r="U2265" t="str">
        <f t="shared" si="158"/>
        <v>games</v>
      </c>
    </row>
    <row r="2266" spans="1:21" ht="42.75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 s="10">
        <f t="shared" si="155"/>
        <v>24.27</v>
      </c>
      <c r="Q2266" t="s">
        <v>8332</v>
      </c>
      <c r="R2266" t="s">
        <v>8350</v>
      </c>
      <c r="S2266" s="13">
        <f t="shared" si="156"/>
        <v>42496.582337962958</v>
      </c>
      <c r="T2266">
        <f t="shared" si="157"/>
        <v>2016</v>
      </c>
      <c r="U2266" t="str">
        <f t="shared" si="158"/>
        <v>games</v>
      </c>
    </row>
    <row r="2267" spans="1:21" ht="42.75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 s="10">
        <f t="shared" si="155"/>
        <v>35.119999999999997</v>
      </c>
      <c r="Q2267" t="s">
        <v>8332</v>
      </c>
      <c r="R2267" t="s">
        <v>8350</v>
      </c>
      <c r="S2267" s="13">
        <f t="shared" si="156"/>
        <v>42689.853090277778</v>
      </c>
      <c r="T2267">
        <f t="shared" si="157"/>
        <v>2016</v>
      </c>
      <c r="U2267" t="str">
        <f t="shared" si="158"/>
        <v>games</v>
      </c>
    </row>
    <row r="2268" spans="1:21" ht="42.75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 s="10">
        <f t="shared" si="155"/>
        <v>24.76</v>
      </c>
      <c r="Q2268" t="s">
        <v>8332</v>
      </c>
      <c r="R2268" t="s">
        <v>8350</v>
      </c>
      <c r="S2268" s="13">
        <f t="shared" si="156"/>
        <v>42469.874907407408</v>
      </c>
      <c r="T2268">
        <f t="shared" si="157"/>
        <v>2016</v>
      </c>
      <c r="U2268" t="str">
        <f t="shared" si="158"/>
        <v>games</v>
      </c>
    </row>
    <row r="2269" spans="1:21" ht="42.75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 s="10">
        <f t="shared" si="155"/>
        <v>188.38</v>
      </c>
      <c r="Q2269" t="s">
        <v>8332</v>
      </c>
      <c r="R2269" t="s">
        <v>8350</v>
      </c>
      <c r="S2269" s="13">
        <f t="shared" si="156"/>
        <v>41968.829826388886</v>
      </c>
      <c r="T2269">
        <f t="shared" si="157"/>
        <v>2014</v>
      </c>
      <c r="U2269" t="str">
        <f t="shared" si="158"/>
        <v>games</v>
      </c>
    </row>
    <row r="2270" spans="1:21" ht="42.75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 s="10">
        <f t="shared" si="155"/>
        <v>148.08000000000001</v>
      </c>
      <c r="Q2270" t="s">
        <v>8332</v>
      </c>
      <c r="R2270" t="s">
        <v>8350</v>
      </c>
      <c r="S2270" s="13">
        <f t="shared" si="156"/>
        <v>42776.082349537035</v>
      </c>
      <c r="T2270">
        <f t="shared" si="157"/>
        <v>2017</v>
      </c>
      <c r="U2270" t="str">
        <f t="shared" si="158"/>
        <v>games</v>
      </c>
    </row>
    <row r="2271" spans="1:21" ht="42.75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 s="10">
        <f t="shared" si="155"/>
        <v>49.93</v>
      </c>
      <c r="Q2271" t="s">
        <v>8332</v>
      </c>
      <c r="R2271" t="s">
        <v>8350</v>
      </c>
      <c r="S2271" s="13">
        <f t="shared" si="156"/>
        <v>42776.704432870371</v>
      </c>
      <c r="T2271">
        <f t="shared" si="157"/>
        <v>2017</v>
      </c>
      <c r="U2271" t="str">
        <f t="shared" si="158"/>
        <v>games</v>
      </c>
    </row>
    <row r="2272" spans="1:21" ht="42.75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 s="10">
        <f t="shared" si="155"/>
        <v>107.82</v>
      </c>
      <c r="Q2272" t="s">
        <v>8332</v>
      </c>
      <c r="R2272" t="s">
        <v>8350</v>
      </c>
      <c r="S2272" s="13">
        <f t="shared" si="156"/>
        <v>42725.869363425925</v>
      </c>
      <c r="T2272">
        <f t="shared" si="157"/>
        <v>2016</v>
      </c>
      <c r="U2272" t="str">
        <f t="shared" si="158"/>
        <v>games</v>
      </c>
    </row>
    <row r="2273" spans="1:21" ht="42.75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 s="10">
        <f t="shared" si="155"/>
        <v>42.63</v>
      </c>
      <c r="Q2273" t="s">
        <v>8332</v>
      </c>
      <c r="R2273" t="s">
        <v>8350</v>
      </c>
      <c r="S2273" s="13">
        <f t="shared" si="156"/>
        <v>42684.000046296293</v>
      </c>
      <c r="T2273">
        <f t="shared" si="157"/>
        <v>2016</v>
      </c>
      <c r="U2273" t="str">
        <f t="shared" si="158"/>
        <v>games</v>
      </c>
    </row>
    <row r="2274" spans="1:21" ht="42.75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 s="10">
        <f t="shared" si="155"/>
        <v>14.37</v>
      </c>
      <c r="Q2274" t="s">
        <v>8332</v>
      </c>
      <c r="R2274" t="s">
        <v>8350</v>
      </c>
      <c r="S2274" s="13">
        <f t="shared" si="156"/>
        <v>42315.699490740735</v>
      </c>
      <c r="T2274">
        <f t="shared" si="157"/>
        <v>2015</v>
      </c>
      <c r="U2274" t="str">
        <f t="shared" si="158"/>
        <v>games</v>
      </c>
    </row>
    <row r="2275" spans="1:21" ht="42.75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 s="10">
        <f t="shared" si="155"/>
        <v>37.479999999999997</v>
      </c>
      <c r="Q2275" t="s">
        <v>8332</v>
      </c>
      <c r="R2275" t="s">
        <v>8350</v>
      </c>
      <c r="S2275" s="13">
        <f t="shared" si="156"/>
        <v>42781.549097222218</v>
      </c>
      <c r="T2275">
        <f t="shared" si="157"/>
        <v>2017</v>
      </c>
      <c r="U2275" t="str">
        <f t="shared" si="158"/>
        <v>games</v>
      </c>
    </row>
    <row r="2276" spans="1:21" ht="57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 s="10">
        <f t="shared" si="155"/>
        <v>30.2</v>
      </c>
      <c r="Q2276" t="s">
        <v>8332</v>
      </c>
      <c r="R2276" t="s">
        <v>8350</v>
      </c>
      <c r="S2276" s="13">
        <f t="shared" si="156"/>
        <v>41663.500659722224</v>
      </c>
      <c r="T2276">
        <f t="shared" si="157"/>
        <v>2014</v>
      </c>
      <c r="U2276" t="str">
        <f t="shared" si="158"/>
        <v>games</v>
      </c>
    </row>
    <row r="2277" spans="1:21" ht="42.75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 s="10">
        <f t="shared" si="155"/>
        <v>33.549999999999997</v>
      </c>
      <c r="Q2277" t="s">
        <v>8332</v>
      </c>
      <c r="R2277" t="s">
        <v>8350</v>
      </c>
      <c r="S2277" s="13">
        <f t="shared" si="156"/>
        <v>41965.616655092599</v>
      </c>
      <c r="T2277">
        <f t="shared" si="157"/>
        <v>2014</v>
      </c>
      <c r="U2277" t="str">
        <f t="shared" si="158"/>
        <v>games</v>
      </c>
    </row>
    <row r="2278" spans="1:21" ht="42.75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 s="10">
        <f t="shared" si="155"/>
        <v>64.75</v>
      </c>
      <c r="Q2278" t="s">
        <v>8332</v>
      </c>
      <c r="R2278" t="s">
        <v>8350</v>
      </c>
      <c r="S2278" s="13">
        <f t="shared" si="156"/>
        <v>41614.651493055557</v>
      </c>
      <c r="T2278">
        <f t="shared" si="157"/>
        <v>2013</v>
      </c>
      <c r="U2278" t="str">
        <f t="shared" si="158"/>
        <v>games</v>
      </c>
    </row>
    <row r="2279" spans="1:21" ht="42.75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 s="10">
        <f t="shared" si="155"/>
        <v>57.93</v>
      </c>
      <c r="Q2279" t="s">
        <v>8332</v>
      </c>
      <c r="R2279" t="s">
        <v>8350</v>
      </c>
      <c r="S2279" s="13">
        <f t="shared" si="156"/>
        <v>40936.678506944445</v>
      </c>
      <c r="T2279">
        <f t="shared" si="157"/>
        <v>2012</v>
      </c>
      <c r="U2279" t="str">
        <f t="shared" si="158"/>
        <v>games</v>
      </c>
    </row>
    <row r="2280" spans="1:21" ht="28.5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 s="10">
        <f t="shared" si="155"/>
        <v>53.08</v>
      </c>
      <c r="Q2280" t="s">
        <v>8332</v>
      </c>
      <c r="R2280" t="s">
        <v>8350</v>
      </c>
      <c r="S2280" s="13">
        <f t="shared" si="156"/>
        <v>42338.709108796291</v>
      </c>
      <c r="T2280">
        <f t="shared" si="157"/>
        <v>2015</v>
      </c>
      <c r="U2280" t="str">
        <f t="shared" si="158"/>
        <v>games</v>
      </c>
    </row>
    <row r="2281" spans="1:21" ht="42.75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 s="10">
        <f t="shared" si="155"/>
        <v>48.06</v>
      </c>
      <c r="Q2281" t="s">
        <v>8332</v>
      </c>
      <c r="R2281" t="s">
        <v>8350</v>
      </c>
      <c r="S2281" s="13">
        <f t="shared" si="156"/>
        <v>42020.806701388887</v>
      </c>
      <c r="T2281">
        <f t="shared" si="157"/>
        <v>2015</v>
      </c>
      <c r="U2281" t="str">
        <f t="shared" si="158"/>
        <v>games</v>
      </c>
    </row>
    <row r="2282" spans="1:21" ht="42.75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 s="10">
        <f t="shared" si="155"/>
        <v>82.4</v>
      </c>
      <c r="Q2282" t="s">
        <v>8332</v>
      </c>
      <c r="R2282" t="s">
        <v>8350</v>
      </c>
      <c r="S2282" s="13">
        <f t="shared" si="156"/>
        <v>42234.624895833331</v>
      </c>
      <c r="T2282">
        <f t="shared" si="157"/>
        <v>2015</v>
      </c>
      <c r="U2282" t="str">
        <f t="shared" si="158"/>
        <v>games</v>
      </c>
    </row>
    <row r="2283" spans="1:21" ht="42.75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 s="10">
        <f t="shared" si="155"/>
        <v>50.45</v>
      </c>
      <c r="Q2283" t="s">
        <v>8324</v>
      </c>
      <c r="R2283" t="s">
        <v>8325</v>
      </c>
      <c r="S2283" s="13">
        <f t="shared" si="156"/>
        <v>40687.285844907405</v>
      </c>
      <c r="T2283">
        <f t="shared" si="157"/>
        <v>2011</v>
      </c>
      <c r="U2283" t="str">
        <f t="shared" si="158"/>
        <v>music</v>
      </c>
    </row>
    <row r="2284" spans="1:21" ht="28.5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 s="10">
        <f t="shared" si="155"/>
        <v>115.83</v>
      </c>
      <c r="Q2284" t="s">
        <v>8324</v>
      </c>
      <c r="R2284" t="s">
        <v>8325</v>
      </c>
      <c r="S2284" s="13">
        <f t="shared" si="156"/>
        <v>42323.17460648148</v>
      </c>
      <c r="T2284">
        <f t="shared" si="157"/>
        <v>2015</v>
      </c>
      <c r="U2284" t="str">
        <f t="shared" si="158"/>
        <v>music</v>
      </c>
    </row>
    <row r="2285" spans="1:21" ht="42.75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 s="10">
        <f t="shared" si="155"/>
        <v>63.03</v>
      </c>
      <c r="Q2285" t="s">
        <v>8324</v>
      </c>
      <c r="R2285" t="s">
        <v>8325</v>
      </c>
      <c r="S2285" s="13">
        <f t="shared" si="156"/>
        <v>40978.125046296293</v>
      </c>
      <c r="T2285">
        <f t="shared" si="157"/>
        <v>2012</v>
      </c>
      <c r="U2285" t="str">
        <f t="shared" si="158"/>
        <v>music</v>
      </c>
    </row>
    <row r="2286" spans="1:21" ht="28.5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 s="10">
        <f t="shared" si="155"/>
        <v>108.02</v>
      </c>
      <c r="Q2286" t="s">
        <v>8324</v>
      </c>
      <c r="R2286" t="s">
        <v>8325</v>
      </c>
      <c r="S2286" s="13">
        <f t="shared" si="156"/>
        <v>40585.796817129631</v>
      </c>
      <c r="T2286">
        <f t="shared" si="157"/>
        <v>2011</v>
      </c>
      <c r="U2286" t="str">
        <f t="shared" si="158"/>
        <v>music</v>
      </c>
    </row>
    <row r="2287" spans="1:21" ht="42.75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 s="10">
        <f t="shared" si="155"/>
        <v>46.09</v>
      </c>
      <c r="Q2287" t="s">
        <v>8324</v>
      </c>
      <c r="R2287" t="s">
        <v>8325</v>
      </c>
      <c r="S2287" s="13">
        <f t="shared" si="156"/>
        <v>41059.185682870368</v>
      </c>
      <c r="T2287">
        <f t="shared" si="157"/>
        <v>2012</v>
      </c>
      <c r="U2287" t="str">
        <f t="shared" si="158"/>
        <v>music</v>
      </c>
    </row>
    <row r="2288" spans="1:21" ht="42.75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 s="10">
        <f t="shared" si="155"/>
        <v>107.21</v>
      </c>
      <c r="Q2288" t="s">
        <v>8324</v>
      </c>
      <c r="R2288" t="s">
        <v>8325</v>
      </c>
      <c r="S2288" s="13">
        <f t="shared" si="156"/>
        <v>41494.963587962964</v>
      </c>
      <c r="T2288">
        <f t="shared" si="157"/>
        <v>2013</v>
      </c>
      <c r="U2288" t="str">
        <f t="shared" si="158"/>
        <v>music</v>
      </c>
    </row>
    <row r="2289" spans="1:21" ht="42.75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 s="10">
        <f t="shared" si="155"/>
        <v>50.93</v>
      </c>
      <c r="Q2289" t="s">
        <v>8324</v>
      </c>
      <c r="R2289" t="s">
        <v>8325</v>
      </c>
      <c r="S2289" s="13">
        <f t="shared" si="156"/>
        <v>41792.667361111111</v>
      </c>
      <c r="T2289">
        <f t="shared" si="157"/>
        <v>2014</v>
      </c>
      <c r="U2289" t="str">
        <f t="shared" si="158"/>
        <v>music</v>
      </c>
    </row>
    <row r="2290" spans="1:21" ht="42.75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 s="10">
        <f t="shared" si="155"/>
        <v>40.04</v>
      </c>
      <c r="Q2290" t="s">
        <v>8324</v>
      </c>
      <c r="R2290" t="s">
        <v>8325</v>
      </c>
      <c r="S2290" s="13">
        <f t="shared" si="156"/>
        <v>41067.827418981484</v>
      </c>
      <c r="T2290">
        <f t="shared" si="157"/>
        <v>2012</v>
      </c>
      <c r="U2290" t="str">
        <f t="shared" si="158"/>
        <v>music</v>
      </c>
    </row>
    <row r="2291" spans="1:21" ht="42.75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 s="10">
        <f t="shared" si="155"/>
        <v>64.44</v>
      </c>
      <c r="Q2291" t="s">
        <v>8324</v>
      </c>
      <c r="R2291" t="s">
        <v>8325</v>
      </c>
      <c r="S2291" s="13">
        <f t="shared" si="156"/>
        <v>41571.998379629629</v>
      </c>
      <c r="T2291">
        <f t="shared" si="157"/>
        <v>2013</v>
      </c>
      <c r="U2291" t="str">
        <f t="shared" si="158"/>
        <v>music</v>
      </c>
    </row>
    <row r="2292" spans="1:21" ht="42.75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 s="10">
        <f t="shared" si="155"/>
        <v>53.83</v>
      </c>
      <c r="Q2292" t="s">
        <v>8324</v>
      </c>
      <c r="R2292" t="s">
        <v>8325</v>
      </c>
      <c r="S2292" s="13">
        <f t="shared" si="156"/>
        <v>40070.253819444442</v>
      </c>
      <c r="T2292">
        <f t="shared" si="157"/>
        <v>2009</v>
      </c>
      <c r="U2292" t="str">
        <f t="shared" si="158"/>
        <v>music</v>
      </c>
    </row>
    <row r="2293" spans="1:21" ht="42.75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 s="10">
        <f t="shared" si="155"/>
        <v>100.47</v>
      </c>
      <c r="Q2293" t="s">
        <v>8324</v>
      </c>
      <c r="R2293" t="s">
        <v>8325</v>
      </c>
      <c r="S2293" s="13">
        <f t="shared" si="156"/>
        <v>40987.977060185185</v>
      </c>
      <c r="T2293">
        <f t="shared" si="157"/>
        <v>2012</v>
      </c>
      <c r="U2293" t="str">
        <f t="shared" si="158"/>
        <v>music</v>
      </c>
    </row>
    <row r="2294" spans="1:21" ht="42.75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 s="10">
        <f t="shared" si="155"/>
        <v>46.63</v>
      </c>
      <c r="Q2294" t="s">
        <v>8324</v>
      </c>
      <c r="R2294" t="s">
        <v>8325</v>
      </c>
      <c r="S2294" s="13">
        <f t="shared" si="156"/>
        <v>40987.697638888887</v>
      </c>
      <c r="T2294">
        <f t="shared" si="157"/>
        <v>2012</v>
      </c>
      <c r="U2294" t="str">
        <f t="shared" si="158"/>
        <v>music</v>
      </c>
    </row>
    <row r="2295" spans="1:21" ht="28.5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 s="10">
        <f t="shared" si="155"/>
        <v>34.07</v>
      </c>
      <c r="Q2295" t="s">
        <v>8324</v>
      </c>
      <c r="R2295" t="s">
        <v>8325</v>
      </c>
      <c r="S2295" s="13">
        <f t="shared" si="156"/>
        <v>41151.708321759259</v>
      </c>
      <c r="T2295">
        <f t="shared" si="157"/>
        <v>2012</v>
      </c>
      <c r="U2295" t="str">
        <f t="shared" si="158"/>
        <v>music</v>
      </c>
    </row>
    <row r="2296" spans="1:21" ht="42.75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 s="10">
        <f t="shared" si="155"/>
        <v>65.209999999999994</v>
      </c>
      <c r="Q2296" t="s">
        <v>8324</v>
      </c>
      <c r="R2296" t="s">
        <v>8325</v>
      </c>
      <c r="S2296" s="13">
        <f t="shared" si="156"/>
        <v>41264.72314814815</v>
      </c>
      <c r="T2296">
        <f t="shared" si="157"/>
        <v>2012</v>
      </c>
      <c r="U2296" t="str">
        <f t="shared" si="158"/>
        <v>music</v>
      </c>
    </row>
    <row r="2297" spans="1:21" ht="42.75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 s="10">
        <f t="shared" si="155"/>
        <v>44.21</v>
      </c>
      <c r="Q2297" t="s">
        <v>8324</v>
      </c>
      <c r="R2297" t="s">
        <v>8325</v>
      </c>
      <c r="S2297" s="13">
        <f t="shared" si="156"/>
        <v>41270.954351851848</v>
      </c>
      <c r="T2297">
        <f t="shared" si="157"/>
        <v>2012</v>
      </c>
      <c r="U2297" t="str">
        <f t="shared" si="158"/>
        <v>music</v>
      </c>
    </row>
    <row r="2298" spans="1:21" ht="42.75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 s="10">
        <f t="shared" si="155"/>
        <v>71.97</v>
      </c>
      <c r="Q2298" t="s">
        <v>8324</v>
      </c>
      <c r="R2298" t="s">
        <v>8325</v>
      </c>
      <c r="S2298" s="13">
        <f t="shared" si="156"/>
        <v>40927.731782407405</v>
      </c>
      <c r="T2298">
        <f t="shared" si="157"/>
        <v>2012</v>
      </c>
      <c r="U2298" t="str">
        <f t="shared" si="158"/>
        <v>music</v>
      </c>
    </row>
    <row r="2299" spans="1:21" ht="28.5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 s="10">
        <f t="shared" si="155"/>
        <v>52.95</v>
      </c>
      <c r="Q2299" t="s">
        <v>8324</v>
      </c>
      <c r="R2299" t="s">
        <v>8325</v>
      </c>
      <c r="S2299" s="13">
        <f t="shared" si="156"/>
        <v>40948.042233796295</v>
      </c>
      <c r="T2299">
        <f t="shared" si="157"/>
        <v>2012</v>
      </c>
      <c r="U2299" t="str">
        <f t="shared" si="158"/>
        <v>music</v>
      </c>
    </row>
    <row r="2300" spans="1:21" ht="42.75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 s="10">
        <f t="shared" si="155"/>
        <v>109.45</v>
      </c>
      <c r="Q2300" t="s">
        <v>8324</v>
      </c>
      <c r="R2300" t="s">
        <v>8325</v>
      </c>
      <c r="S2300" s="13">
        <f t="shared" si="156"/>
        <v>41694.84065972222</v>
      </c>
      <c r="T2300">
        <f t="shared" si="157"/>
        <v>2014</v>
      </c>
      <c r="U2300" t="str">
        <f t="shared" si="158"/>
        <v>music</v>
      </c>
    </row>
    <row r="2301" spans="1:21" ht="28.5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 s="10">
        <f t="shared" si="155"/>
        <v>75.040000000000006</v>
      </c>
      <c r="Q2301" t="s">
        <v>8324</v>
      </c>
      <c r="R2301" t="s">
        <v>8325</v>
      </c>
      <c r="S2301" s="13">
        <f t="shared" si="156"/>
        <v>40565.032511574071</v>
      </c>
      <c r="T2301">
        <f t="shared" si="157"/>
        <v>2011</v>
      </c>
      <c r="U2301" t="str">
        <f t="shared" si="158"/>
        <v>music</v>
      </c>
    </row>
    <row r="2302" spans="1:21" ht="42.75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 s="10">
        <f t="shared" si="155"/>
        <v>115.71</v>
      </c>
      <c r="Q2302" t="s">
        <v>8324</v>
      </c>
      <c r="R2302" t="s">
        <v>8325</v>
      </c>
      <c r="S2302" s="13">
        <f t="shared" si="156"/>
        <v>41074.727037037039</v>
      </c>
      <c r="T2302">
        <f t="shared" si="157"/>
        <v>2012</v>
      </c>
      <c r="U2302" t="str">
        <f t="shared" si="158"/>
        <v>music</v>
      </c>
    </row>
    <row r="2303" spans="1:21" ht="28.5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 s="10">
        <f t="shared" si="155"/>
        <v>31.66</v>
      </c>
      <c r="Q2303" t="s">
        <v>8324</v>
      </c>
      <c r="R2303" t="s">
        <v>8328</v>
      </c>
      <c r="S2303" s="13">
        <f t="shared" si="156"/>
        <v>41416.146944444445</v>
      </c>
      <c r="T2303">
        <f t="shared" si="157"/>
        <v>2013</v>
      </c>
      <c r="U2303" t="str">
        <f t="shared" si="158"/>
        <v>music</v>
      </c>
    </row>
    <row r="2304" spans="1:21" ht="42.75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 s="10">
        <f t="shared" si="155"/>
        <v>46.18</v>
      </c>
      <c r="Q2304" t="s">
        <v>8324</v>
      </c>
      <c r="R2304" t="s">
        <v>8328</v>
      </c>
      <c r="S2304" s="13">
        <f t="shared" si="156"/>
        <v>41605.868449074071</v>
      </c>
      <c r="T2304">
        <f t="shared" si="157"/>
        <v>2013</v>
      </c>
      <c r="U2304" t="str">
        <f t="shared" si="158"/>
        <v>music</v>
      </c>
    </row>
    <row r="2305" spans="1:21" ht="42.75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 s="10">
        <f t="shared" si="155"/>
        <v>68.48</v>
      </c>
      <c r="Q2305" t="s">
        <v>8324</v>
      </c>
      <c r="R2305" t="s">
        <v>8328</v>
      </c>
      <c r="S2305" s="13">
        <f t="shared" si="156"/>
        <v>40850.111064814817</v>
      </c>
      <c r="T2305">
        <f t="shared" si="157"/>
        <v>2011</v>
      </c>
      <c r="U2305" t="str">
        <f t="shared" si="158"/>
        <v>music</v>
      </c>
    </row>
    <row r="2306" spans="1:21" ht="42.75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 s="10">
        <f t="shared" si="155"/>
        <v>53.47</v>
      </c>
      <c r="Q2306" t="s">
        <v>8324</v>
      </c>
      <c r="R2306" t="s">
        <v>8328</v>
      </c>
      <c r="S2306" s="13">
        <f t="shared" si="156"/>
        <v>40502.815868055557</v>
      </c>
      <c r="T2306">
        <f t="shared" si="157"/>
        <v>2010</v>
      </c>
      <c r="U2306" t="str">
        <f t="shared" si="158"/>
        <v>music</v>
      </c>
    </row>
    <row r="2307" spans="1:21" ht="42.75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 s="10">
        <f t="shared" ref="P2307:P2370" si="159">ROUND(E2307/L2307,2)</f>
        <v>109.11</v>
      </c>
      <c r="Q2307" t="s">
        <v>8324</v>
      </c>
      <c r="R2307" t="s">
        <v>8328</v>
      </c>
      <c r="S2307" s="13">
        <f t="shared" ref="S2307:S2370" si="160">(((J2307/60)/60)/24)+DATE(1970,1,1)</f>
        <v>41834.695277777777</v>
      </c>
      <c r="T2307">
        <f t="shared" ref="T2307:T2370" si="161">YEAR(S2307)</f>
        <v>2014</v>
      </c>
      <c r="U2307" t="str">
        <f t="shared" ref="U2307:U2370" si="162">LEFT(N2307,SEARCH("/",N2307)-1)</f>
        <v>music</v>
      </c>
    </row>
    <row r="2308" spans="1:21" ht="42.75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 s="10">
        <f t="shared" si="159"/>
        <v>51.19</v>
      </c>
      <c r="Q2308" t="s">
        <v>8324</v>
      </c>
      <c r="R2308" t="s">
        <v>8328</v>
      </c>
      <c r="S2308" s="13">
        <f t="shared" si="160"/>
        <v>40948.16815972222</v>
      </c>
      <c r="T2308">
        <f t="shared" si="161"/>
        <v>2012</v>
      </c>
      <c r="U2308" t="str">
        <f t="shared" si="162"/>
        <v>music</v>
      </c>
    </row>
    <row r="2309" spans="1:21" ht="42.75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 s="10">
        <f t="shared" si="159"/>
        <v>27.94</v>
      </c>
      <c r="Q2309" t="s">
        <v>8324</v>
      </c>
      <c r="R2309" t="s">
        <v>8328</v>
      </c>
      <c r="S2309" s="13">
        <f t="shared" si="160"/>
        <v>41004.802465277775</v>
      </c>
      <c r="T2309">
        <f t="shared" si="161"/>
        <v>2012</v>
      </c>
      <c r="U2309" t="str">
        <f t="shared" si="162"/>
        <v>music</v>
      </c>
    </row>
    <row r="2310" spans="1:21" ht="42.75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 s="10">
        <f t="shared" si="159"/>
        <v>82.5</v>
      </c>
      <c r="Q2310" t="s">
        <v>8324</v>
      </c>
      <c r="R2310" t="s">
        <v>8328</v>
      </c>
      <c r="S2310" s="13">
        <f t="shared" si="160"/>
        <v>41851.962916666671</v>
      </c>
      <c r="T2310">
        <f t="shared" si="161"/>
        <v>2014</v>
      </c>
      <c r="U2310" t="str">
        <f t="shared" si="162"/>
        <v>music</v>
      </c>
    </row>
    <row r="2311" spans="1:21" ht="42.75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 s="10">
        <f t="shared" si="159"/>
        <v>59.82</v>
      </c>
      <c r="Q2311" t="s">
        <v>8324</v>
      </c>
      <c r="R2311" t="s">
        <v>8328</v>
      </c>
      <c r="S2311" s="13">
        <f t="shared" si="160"/>
        <v>41307.987696759257</v>
      </c>
      <c r="T2311">
        <f t="shared" si="161"/>
        <v>2013</v>
      </c>
      <c r="U2311" t="str">
        <f t="shared" si="162"/>
        <v>music</v>
      </c>
    </row>
    <row r="2312" spans="1:21" ht="42.75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 s="10">
        <f t="shared" si="159"/>
        <v>64.819999999999993</v>
      </c>
      <c r="Q2312" t="s">
        <v>8324</v>
      </c>
      <c r="R2312" t="s">
        <v>8328</v>
      </c>
      <c r="S2312" s="13">
        <f t="shared" si="160"/>
        <v>41324.79415509259</v>
      </c>
      <c r="T2312">
        <f t="shared" si="161"/>
        <v>2013</v>
      </c>
      <c r="U2312" t="str">
        <f t="shared" si="162"/>
        <v>music</v>
      </c>
    </row>
    <row r="2313" spans="1:21" ht="42.75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 s="10">
        <f t="shared" si="159"/>
        <v>90.1</v>
      </c>
      <c r="Q2313" t="s">
        <v>8324</v>
      </c>
      <c r="R2313" t="s">
        <v>8328</v>
      </c>
      <c r="S2313" s="13">
        <f t="shared" si="160"/>
        <v>41736.004502314812</v>
      </c>
      <c r="T2313">
        <f t="shared" si="161"/>
        <v>2014</v>
      </c>
      <c r="U2313" t="str">
        <f t="shared" si="162"/>
        <v>music</v>
      </c>
    </row>
    <row r="2314" spans="1:21" ht="42.75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 s="10">
        <f t="shared" si="159"/>
        <v>40.96</v>
      </c>
      <c r="Q2314" t="s">
        <v>8324</v>
      </c>
      <c r="R2314" t="s">
        <v>8328</v>
      </c>
      <c r="S2314" s="13">
        <f t="shared" si="160"/>
        <v>41716.632847222223</v>
      </c>
      <c r="T2314">
        <f t="shared" si="161"/>
        <v>2014</v>
      </c>
      <c r="U2314" t="str">
        <f t="shared" si="162"/>
        <v>music</v>
      </c>
    </row>
    <row r="2315" spans="1:21" ht="28.5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 s="10">
        <f t="shared" si="159"/>
        <v>56</v>
      </c>
      <c r="Q2315" t="s">
        <v>8324</v>
      </c>
      <c r="R2315" t="s">
        <v>8328</v>
      </c>
      <c r="S2315" s="13">
        <f t="shared" si="160"/>
        <v>41002.958634259259</v>
      </c>
      <c r="T2315">
        <f t="shared" si="161"/>
        <v>2012</v>
      </c>
      <c r="U2315" t="str">
        <f t="shared" si="162"/>
        <v>music</v>
      </c>
    </row>
    <row r="2316" spans="1:21" ht="42.75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 s="10">
        <f t="shared" si="159"/>
        <v>37.67</v>
      </c>
      <c r="Q2316" t="s">
        <v>8324</v>
      </c>
      <c r="R2316" t="s">
        <v>8328</v>
      </c>
      <c r="S2316" s="13">
        <f t="shared" si="160"/>
        <v>41037.551585648151</v>
      </c>
      <c r="T2316">
        <f t="shared" si="161"/>
        <v>2012</v>
      </c>
      <c r="U2316" t="str">
        <f t="shared" si="162"/>
        <v>music</v>
      </c>
    </row>
    <row r="2317" spans="1:21" ht="28.5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 s="10">
        <f t="shared" si="159"/>
        <v>40.08</v>
      </c>
      <c r="Q2317" t="s">
        <v>8324</v>
      </c>
      <c r="R2317" t="s">
        <v>8328</v>
      </c>
      <c r="S2317" s="13">
        <f t="shared" si="160"/>
        <v>41004.72619212963</v>
      </c>
      <c r="T2317">
        <f t="shared" si="161"/>
        <v>2012</v>
      </c>
      <c r="U2317" t="str">
        <f t="shared" si="162"/>
        <v>music</v>
      </c>
    </row>
    <row r="2318" spans="1:21" ht="42.75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 s="10">
        <f t="shared" si="159"/>
        <v>78.03</v>
      </c>
      <c r="Q2318" t="s">
        <v>8324</v>
      </c>
      <c r="R2318" t="s">
        <v>8328</v>
      </c>
      <c r="S2318" s="13">
        <f t="shared" si="160"/>
        <v>40079.725115740745</v>
      </c>
      <c r="T2318">
        <f t="shared" si="161"/>
        <v>2009</v>
      </c>
      <c r="U2318" t="str">
        <f t="shared" si="162"/>
        <v>music</v>
      </c>
    </row>
    <row r="2319" spans="1:21" ht="42.75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 s="10">
        <f t="shared" si="159"/>
        <v>18.91</v>
      </c>
      <c r="Q2319" t="s">
        <v>8324</v>
      </c>
      <c r="R2319" t="s">
        <v>8328</v>
      </c>
      <c r="S2319" s="13">
        <f t="shared" si="160"/>
        <v>40192.542233796295</v>
      </c>
      <c r="T2319">
        <f t="shared" si="161"/>
        <v>2010</v>
      </c>
      <c r="U2319" t="str">
        <f t="shared" si="162"/>
        <v>music</v>
      </c>
    </row>
    <row r="2320" spans="1:21" ht="57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 s="10">
        <f t="shared" si="159"/>
        <v>37.130000000000003</v>
      </c>
      <c r="Q2320" t="s">
        <v>8324</v>
      </c>
      <c r="R2320" t="s">
        <v>8328</v>
      </c>
      <c r="S2320" s="13">
        <f t="shared" si="160"/>
        <v>40050.643680555557</v>
      </c>
      <c r="T2320">
        <f t="shared" si="161"/>
        <v>2009</v>
      </c>
      <c r="U2320" t="str">
        <f t="shared" si="162"/>
        <v>music</v>
      </c>
    </row>
    <row r="2321" spans="1:21" ht="42.75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 s="10">
        <f t="shared" si="159"/>
        <v>41.96</v>
      </c>
      <c r="Q2321" t="s">
        <v>8324</v>
      </c>
      <c r="R2321" t="s">
        <v>8328</v>
      </c>
      <c r="S2321" s="13">
        <f t="shared" si="160"/>
        <v>41593.082002314812</v>
      </c>
      <c r="T2321">
        <f t="shared" si="161"/>
        <v>2013</v>
      </c>
      <c r="U2321" t="str">
        <f t="shared" si="162"/>
        <v>music</v>
      </c>
    </row>
    <row r="2322" spans="1:21" ht="42.75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 s="10">
        <f t="shared" si="159"/>
        <v>61.04</v>
      </c>
      <c r="Q2322" t="s">
        <v>8324</v>
      </c>
      <c r="R2322" t="s">
        <v>8328</v>
      </c>
      <c r="S2322" s="13">
        <f t="shared" si="160"/>
        <v>41696.817129629628</v>
      </c>
      <c r="T2322">
        <f t="shared" si="161"/>
        <v>2014</v>
      </c>
      <c r="U2322" t="str">
        <f t="shared" si="162"/>
        <v>music</v>
      </c>
    </row>
    <row r="2323" spans="1:21" ht="42.75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 s="10">
        <f t="shared" si="159"/>
        <v>64.53</v>
      </c>
      <c r="Q2323" t="s">
        <v>8335</v>
      </c>
      <c r="R2323" t="s">
        <v>8351</v>
      </c>
      <c r="S2323" s="13">
        <f t="shared" si="160"/>
        <v>42799.260428240741</v>
      </c>
      <c r="T2323">
        <f t="shared" si="161"/>
        <v>2017</v>
      </c>
      <c r="U2323" t="str">
        <f t="shared" si="162"/>
        <v>food</v>
      </c>
    </row>
    <row r="2324" spans="1:21" ht="42.75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 s="10">
        <f t="shared" si="159"/>
        <v>21.25</v>
      </c>
      <c r="Q2324" t="s">
        <v>8335</v>
      </c>
      <c r="R2324" t="s">
        <v>8351</v>
      </c>
      <c r="S2324" s="13">
        <f t="shared" si="160"/>
        <v>42804.895474537043</v>
      </c>
      <c r="T2324">
        <f t="shared" si="161"/>
        <v>2017</v>
      </c>
      <c r="U2324" t="str">
        <f t="shared" si="162"/>
        <v>food</v>
      </c>
    </row>
    <row r="2325" spans="1:21" ht="42.75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 s="10">
        <f t="shared" si="159"/>
        <v>30</v>
      </c>
      <c r="Q2325" t="s">
        <v>8335</v>
      </c>
      <c r="R2325" t="s">
        <v>8351</v>
      </c>
      <c r="S2325" s="13">
        <f t="shared" si="160"/>
        <v>42807.755173611105</v>
      </c>
      <c r="T2325">
        <f t="shared" si="161"/>
        <v>2017</v>
      </c>
      <c r="U2325" t="str">
        <f t="shared" si="162"/>
        <v>food</v>
      </c>
    </row>
    <row r="2326" spans="1:21" ht="28.5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 s="10">
        <f t="shared" si="159"/>
        <v>25.49</v>
      </c>
      <c r="Q2326" t="s">
        <v>8335</v>
      </c>
      <c r="R2326" t="s">
        <v>8351</v>
      </c>
      <c r="S2326" s="13">
        <f t="shared" si="160"/>
        <v>42790.885243055556</v>
      </c>
      <c r="T2326">
        <f t="shared" si="161"/>
        <v>2017</v>
      </c>
      <c r="U2326" t="str">
        <f t="shared" si="162"/>
        <v>food</v>
      </c>
    </row>
    <row r="2327" spans="1:21" ht="42.75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 s="10">
        <f t="shared" si="159"/>
        <v>11.43</v>
      </c>
      <c r="Q2327" t="s">
        <v>8335</v>
      </c>
      <c r="R2327" t="s">
        <v>8351</v>
      </c>
      <c r="S2327" s="13">
        <f t="shared" si="160"/>
        <v>42794.022349537037</v>
      </c>
      <c r="T2327">
        <f t="shared" si="161"/>
        <v>2017</v>
      </c>
      <c r="U2327" t="str">
        <f t="shared" si="162"/>
        <v>food</v>
      </c>
    </row>
    <row r="2328" spans="1:21" ht="42.75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 s="10">
        <f t="shared" si="159"/>
        <v>108</v>
      </c>
      <c r="Q2328" t="s">
        <v>8335</v>
      </c>
      <c r="R2328" t="s">
        <v>8351</v>
      </c>
      <c r="S2328" s="13">
        <f t="shared" si="160"/>
        <v>42804.034120370372</v>
      </c>
      <c r="T2328">
        <f t="shared" si="161"/>
        <v>2017</v>
      </c>
      <c r="U2328" t="str">
        <f t="shared" si="162"/>
        <v>food</v>
      </c>
    </row>
    <row r="2329" spans="1:21" ht="28.5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 s="10">
        <f t="shared" si="159"/>
        <v>54.88</v>
      </c>
      <c r="Q2329" t="s">
        <v>8335</v>
      </c>
      <c r="R2329" t="s">
        <v>8351</v>
      </c>
      <c r="S2329" s="13">
        <f t="shared" si="160"/>
        <v>41842.917129629634</v>
      </c>
      <c r="T2329">
        <f t="shared" si="161"/>
        <v>2014</v>
      </c>
      <c r="U2329" t="str">
        <f t="shared" si="162"/>
        <v>food</v>
      </c>
    </row>
    <row r="2330" spans="1:21" ht="57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 s="10">
        <f t="shared" si="159"/>
        <v>47.38</v>
      </c>
      <c r="Q2330" t="s">
        <v>8335</v>
      </c>
      <c r="R2330" t="s">
        <v>8351</v>
      </c>
      <c r="S2330" s="13">
        <f t="shared" si="160"/>
        <v>42139.781678240746</v>
      </c>
      <c r="T2330">
        <f t="shared" si="161"/>
        <v>2015</v>
      </c>
      <c r="U2330" t="str">
        <f t="shared" si="162"/>
        <v>food</v>
      </c>
    </row>
    <row r="2331" spans="1:21" ht="42.75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 s="10">
        <f t="shared" si="159"/>
        <v>211.84</v>
      </c>
      <c r="Q2331" t="s">
        <v>8335</v>
      </c>
      <c r="R2331" t="s">
        <v>8351</v>
      </c>
      <c r="S2331" s="13">
        <f t="shared" si="160"/>
        <v>41807.624374999999</v>
      </c>
      <c r="T2331">
        <f t="shared" si="161"/>
        <v>2014</v>
      </c>
      <c r="U2331" t="str">
        <f t="shared" si="162"/>
        <v>food</v>
      </c>
    </row>
    <row r="2332" spans="1:21" ht="42.75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 s="10">
        <f t="shared" si="159"/>
        <v>219.93</v>
      </c>
      <c r="Q2332" t="s">
        <v>8335</v>
      </c>
      <c r="R2332" t="s">
        <v>8351</v>
      </c>
      <c r="S2332" s="13">
        <f t="shared" si="160"/>
        <v>42332.89980324074</v>
      </c>
      <c r="T2332">
        <f t="shared" si="161"/>
        <v>2015</v>
      </c>
      <c r="U2332" t="str">
        <f t="shared" si="162"/>
        <v>food</v>
      </c>
    </row>
    <row r="2333" spans="1:21" ht="42.75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 s="10">
        <f t="shared" si="159"/>
        <v>40.799999999999997</v>
      </c>
      <c r="Q2333" t="s">
        <v>8335</v>
      </c>
      <c r="R2333" t="s">
        <v>8351</v>
      </c>
      <c r="S2333" s="13">
        <f t="shared" si="160"/>
        <v>41839.005671296298</v>
      </c>
      <c r="T2333">
        <f t="shared" si="161"/>
        <v>2014</v>
      </c>
      <c r="U2333" t="str">
        <f t="shared" si="162"/>
        <v>food</v>
      </c>
    </row>
    <row r="2334" spans="1:21" ht="42.75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 s="10">
        <f t="shared" si="159"/>
        <v>75.5</v>
      </c>
      <c r="Q2334" t="s">
        <v>8335</v>
      </c>
      <c r="R2334" t="s">
        <v>8351</v>
      </c>
      <c r="S2334" s="13">
        <f t="shared" si="160"/>
        <v>42011.628136574072</v>
      </c>
      <c r="T2334">
        <f t="shared" si="161"/>
        <v>2015</v>
      </c>
      <c r="U2334" t="str">
        <f t="shared" si="162"/>
        <v>food</v>
      </c>
    </row>
    <row r="2335" spans="1:21" ht="42.75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 s="10">
        <f t="shared" si="159"/>
        <v>13.54</v>
      </c>
      <c r="Q2335" t="s">
        <v>8335</v>
      </c>
      <c r="R2335" t="s">
        <v>8351</v>
      </c>
      <c r="S2335" s="13">
        <f t="shared" si="160"/>
        <v>41767.650347222225</v>
      </c>
      <c r="T2335">
        <f t="shared" si="161"/>
        <v>2014</v>
      </c>
      <c r="U2335" t="str">
        <f t="shared" si="162"/>
        <v>food</v>
      </c>
    </row>
    <row r="2336" spans="1:21" ht="42.75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 s="10">
        <f t="shared" si="159"/>
        <v>60.87</v>
      </c>
      <c r="Q2336" t="s">
        <v>8335</v>
      </c>
      <c r="R2336" t="s">
        <v>8351</v>
      </c>
      <c r="S2336" s="13">
        <f t="shared" si="160"/>
        <v>41918.670115740737</v>
      </c>
      <c r="T2336">
        <f t="shared" si="161"/>
        <v>2014</v>
      </c>
      <c r="U2336" t="str">
        <f t="shared" si="162"/>
        <v>food</v>
      </c>
    </row>
    <row r="2337" spans="1:21" ht="42.75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 s="10">
        <f t="shared" si="159"/>
        <v>115.69</v>
      </c>
      <c r="Q2337" t="s">
        <v>8335</v>
      </c>
      <c r="R2337" t="s">
        <v>8351</v>
      </c>
      <c r="S2337" s="13">
        <f t="shared" si="160"/>
        <v>41771.572256944448</v>
      </c>
      <c r="T2337">
        <f t="shared" si="161"/>
        <v>2014</v>
      </c>
      <c r="U2337" t="str">
        <f t="shared" si="162"/>
        <v>food</v>
      </c>
    </row>
    <row r="2338" spans="1:21" ht="42.75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 s="10">
        <f t="shared" si="159"/>
        <v>48.1</v>
      </c>
      <c r="Q2338" t="s">
        <v>8335</v>
      </c>
      <c r="R2338" t="s">
        <v>8351</v>
      </c>
      <c r="S2338" s="13">
        <f t="shared" si="160"/>
        <v>41666.924710648149</v>
      </c>
      <c r="T2338">
        <f t="shared" si="161"/>
        <v>2014</v>
      </c>
      <c r="U2338" t="str">
        <f t="shared" si="162"/>
        <v>food</v>
      </c>
    </row>
    <row r="2339" spans="1:21" ht="28.5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 s="10">
        <f t="shared" si="159"/>
        <v>74.180000000000007</v>
      </c>
      <c r="Q2339" t="s">
        <v>8335</v>
      </c>
      <c r="R2339" t="s">
        <v>8351</v>
      </c>
      <c r="S2339" s="13">
        <f t="shared" si="160"/>
        <v>41786.640543981484</v>
      </c>
      <c r="T2339">
        <f t="shared" si="161"/>
        <v>2014</v>
      </c>
      <c r="U2339" t="str">
        <f t="shared" si="162"/>
        <v>food</v>
      </c>
    </row>
    <row r="2340" spans="1:21" ht="42.75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 s="10">
        <f t="shared" si="159"/>
        <v>123.35</v>
      </c>
      <c r="Q2340" t="s">
        <v>8335</v>
      </c>
      <c r="R2340" t="s">
        <v>8351</v>
      </c>
      <c r="S2340" s="13">
        <f t="shared" si="160"/>
        <v>41789.896805555552</v>
      </c>
      <c r="T2340">
        <f t="shared" si="161"/>
        <v>2014</v>
      </c>
      <c r="U2340" t="str">
        <f t="shared" si="162"/>
        <v>food</v>
      </c>
    </row>
    <row r="2341" spans="1:21" ht="42.75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 s="10">
        <f t="shared" si="159"/>
        <v>66.62</v>
      </c>
      <c r="Q2341" t="s">
        <v>8335</v>
      </c>
      <c r="R2341" t="s">
        <v>8351</v>
      </c>
      <c r="S2341" s="13">
        <f t="shared" si="160"/>
        <v>42692.79987268518</v>
      </c>
      <c r="T2341">
        <f t="shared" si="161"/>
        <v>2016</v>
      </c>
      <c r="U2341" t="str">
        <f t="shared" si="162"/>
        <v>food</v>
      </c>
    </row>
    <row r="2342" spans="1:21" ht="42.75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 s="10">
        <f t="shared" si="159"/>
        <v>104.99</v>
      </c>
      <c r="Q2342" t="s">
        <v>8335</v>
      </c>
      <c r="R2342" t="s">
        <v>8351</v>
      </c>
      <c r="S2342" s="13">
        <f t="shared" si="160"/>
        <v>42643.642800925925</v>
      </c>
      <c r="T2342">
        <f t="shared" si="161"/>
        <v>2016</v>
      </c>
      <c r="U2342" t="str">
        <f t="shared" si="162"/>
        <v>food</v>
      </c>
    </row>
    <row r="2343" spans="1:21" ht="42.75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 s="10" t="e">
        <f t="shared" si="159"/>
        <v>#DIV/0!</v>
      </c>
      <c r="Q2343" t="s">
        <v>8318</v>
      </c>
      <c r="R2343" t="s">
        <v>8319</v>
      </c>
      <c r="S2343" s="13">
        <f t="shared" si="160"/>
        <v>42167.813703703709</v>
      </c>
      <c r="T2343">
        <f t="shared" si="161"/>
        <v>2015</v>
      </c>
      <c r="U2343" t="str">
        <f t="shared" si="162"/>
        <v>technology</v>
      </c>
    </row>
    <row r="2344" spans="1:21" ht="42.75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 s="10" t="e">
        <f t="shared" si="159"/>
        <v>#DIV/0!</v>
      </c>
      <c r="Q2344" t="s">
        <v>8318</v>
      </c>
      <c r="R2344" t="s">
        <v>8319</v>
      </c>
      <c r="S2344" s="13">
        <f t="shared" si="160"/>
        <v>41897.702199074076</v>
      </c>
      <c r="T2344">
        <f t="shared" si="161"/>
        <v>2014</v>
      </c>
      <c r="U2344" t="str">
        <f t="shared" si="162"/>
        <v>technology</v>
      </c>
    </row>
    <row r="2345" spans="1:21" ht="42.75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 s="10">
        <f t="shared" si="159"/>
        <v>300</v>
      </c>
      <c r="Q2345" t="s">
        <v>8318</v>
      </c>
      <c r="R2345" t="s">
        <v>8319</v>
      </c>
      <c r="S2345" s="13">
        <f t="shared" si="160"/>
        <v>42327.825289351851</v>
      </c>
      <c r="T2345">
        <f t="shared" si="161"/>
        <v>2015</v>
      </c>
      <c r="U2345" t="str">
        <f t="shared" si="162"/>
        <v>technology</v>
      </c>
    </row>
    <row r="2346" spans="1:21" ht="42.75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 s="10">
        <f t="shared" si="159"/>
        <v>1</v>
      </c>
      <c r="Q2346" t="s">
        <v>8318</v>
      </c>
      <c r="R2346" t="s">
        <v>8319</v>
      </c>
      <c r="S2346" s="13">
        <f t="shared" si="160"/>
        <v>42515.727650462963</v>
      </c>
      <c r="T2346">
        <f t="shared" si="161"/>
        <v>2016</v>
      </c>
      <c r="U2346" t="str">
        <f t="shared" si="162"/>
        <v>technology</v>
      </c>
    </row>
    <row r="2347" spans="1:21" ht="42.75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 s="10" t="e">
        <f t="shared" si="159"/>
        <v>#DIV/0!</v>
      </c>
      <c r="Q2347" t="s">
        <v>8318</v>
      </c>
      <c r="R2347" t="s">
        <v>8319</v>
      </c>
      <c r="S2347" s="13">
        <f t="shared" si="160"/>
        <v>42060.001805555556</v>
      </c>
      <c r="T2347">
        <f t="shared" si="161"/>
        <v>2015</v>
      </c>
      <c r="U2347" t="str">
        <f t="shared" si="162"/>
        <v>technology</v>
      </c>
    </row>
    <row r="2348" spans="1:21" ht="42.75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 s="10">
        <f t="shared" si="159"/>
        <v>13</v>
      </c>
      <c r="Q2348" t="s">
        <v>8318</v>
      </c>
      <c r="R2348" t="s">
        <v>8319</v>
      </c>
      <c r="S2348" s="13">
        <f t="shared" si="160"/>
        <v>42615.79896990741</v>
      </c>
      <c r="T2348">
        <f t="shared" si="161"/>
        <v>2016</v>
      </c>
      <c r="U2348" t="str">
        <f t="shared" si="162"/>
        <v>technology</v>
      </c>
    </row>
    <row r="2349" spans="1:21" ht="42.75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 s="10">
        <f t="shared" si="159"/>
        <v>15</v>
      </c>
      <c r="Q2349" t="s">
        <v>8318</v>
      </c>
      <c r="R2349" t="s">
        <v>8319</v>
      </c>
      <c r="S2349" s="13">
        <f t="shared" si="160"/>
        <v>42577.607361111113</v>
      </c>
      <c r="T2349">
        <f t="shared" si="161"/>
        <v>2016</v>
      </c>
      <c r="U2349" t="str">
        <f t="shared" si="162"/>
        <v>technology</v>
      </c>
    </row>
    <row r="2350" spans="1:21" ht="42.75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 s="10">
        <f t="shared" si="159"/>
        <v>54</v>
      </c>
      <c r="Q2350" t="s">
        <v>8318</v>
      </c>
      <c r="R2350" t="s">
        <v>8319</v>
      </c>
      <c r="S2350" s="13">
        <f t="shared" si="160"/>
        <v>42360.932152777779</v>
      </c>
      <c r="T2350">
        <f t="shared" si="161"/>
        <v>2015</v>
      </c>
      <c r="U2350" t="str">
        <f t="shared" si="162"/>
        <v>technology</v>
      </c>
    </row>
    <row r="2351" spans="1:21" ht="42.75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 s="10" t="e">
        <f t="shared" si="159"/>
        <v>#DIV/0!</v>
      </c>
      <c r="Q2351" t="s">
        <v>8318</v>
      </c>
      <c r="R2351" t="s">
        <v>8319</v>
      </c>
      <c r="S2351" s="13">
        <f t="shared" si="160"/>
        <v>42198.775787037041</v>
      </c>
      <c r="T2351">
        <f t="shared" si="161"/>
        <v>2015</v>
      </c>
      <c r="U2351" t="str">
        <f t="shared" si="162"/>
        <v>technology</v>
      </c>
    </row>
    <row r="2352" spans="1:21" ht="28.5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 s="10" t="e">
        <f t="shared" si="159"/>
        <v>#DIV/0!</v>
      </c>
      <c r="Q2352" t="s">
        <v>8318</v>
      </c>
      <c r="R2352" t="s">
        <v>8319</v>
      </c>
      <c r="S2352" s="13">
        <f t="shared" si="160"/>
        <v>42708.842245370368</v>
      </c>
      <c r="T2352">
        <f t="shared" si="161"/>
        <v>2016</v>
      </c>
      <c r="U2352" t="str">
        <f t="shared" si="162"/>
        <v>technology</v>
      </c>
    </row>
    <row r="2353" spans="1:21" ht="28.5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 s="10">
        <f t="shared" si="159"/>
        <v>15.43</v>
      </c>
      <c r="Q2353" t="s">
        <v>8318</v>
      </c>
      <c r="R2353" t="s">
        <v>8319</v>
      </c>
      <c r="S2353" s="13">
        <f t="shared" si="160"/>
        <v>42094.101145833338</v>
      </c>
      <c r="T2353">
        <f t="shared" si="161"/>
        <v>2015</v>
      </c>
      <c r="U2353" t="str">
        <f t="shared" si="162"/>
        <v>technology</v>
      </c>
    </row>
    <row r="2354" spans="1:21" ht="42.75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 s="10" t="e">
        <f t="shared" si="159"/>
        <v>#DIV/0!</v>
      </c>
      <c r="Q2354" t="s">
        <v>8318</v>
      </c>
      <c r="R2354" t="s">
        <v>8319</v>
      </c>
      <c r="S2354" s="13">
        <f t="shared" si="160"/>
        <v>42101.633703703701</v>
      </c>
      <c r="T2354">
        <f t="shared" si="161"/>
        <v>2015</v>
      </c>
      <c r="U2354" t="str">
        <f t="shared" si="162"/>
        <v>technology</v>
      </c>
    </row>
    <row r="2355" spans="1:21" ht="42.75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 s="10" t="e">
        <f t="shared" si="159"/>
        <v>#DIV/0!</v>
      </c>
      <c r="Q2355" t="s">
        <v>8318</v>
      </c>
      <c r="R2355" t="s">
        <v>8319</v>
      </c>
      <c r="S2355" s="13">
        <f t="shared" si="160"/>
        <v>42103.676180555558</v>
      </c>
      <c r="T2355">
        <f t="shared" si="161"/>
        <v>2015</v>
      </c>
      <c r="U2355" t="str">
        <f t="shared" si="162"/>
        <v>technology</v>
      </c>
    </row>
    <row r="2356" spans="1:21" ht="42.75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 s="10">
        <f t="shared" si="159"/>
        <v>25</v>
      </c>
      <c r="Q2356" t="s">
        <v>8318</v>
      </c>
      <c r="R2356" t="s">
        <v>8319</v>
      </c>
      <c r="S2356" s="13">
        <f t="shared" si="160"/>
        <v>41954.722916666666</v>
      </c>
      <c r="T2356">
        <f t="shared" si="161"/>
        <v>2014</v>
      </c>
      <c r="U2356" t="str">
        <f t="shared" si="162"/>
        <v>technology</v>
      </c>
    </row>
    <row r="2357" spans="1:21" ht="42.75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 s="10">
        <f t="shared" si="159"/>
        <v>27.5</v>
      </c>
      <c r="Q2357" t="s">
        <v>8318</v>
      </c>
      <c r="R2357" t="s">
        <v>8319</v>
      </c>
      <c r="S2357" s="13">
        <f t="shared" si="160"/>
        <v>42096.918240740735</v>
      </c>
      <c r="T2357">
        <f t="shared" si="161"/>
        <v>2015</v>
      </c>
      <c r="U2357" t="str">
        <f t="shared" si="162"/>
        <v>technology</v>
      </c>
    </row>
    <row r="2358" spans="1:21" ht="28.5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 s="10" t="e">
        <f t="shared" si="159"/>
        <v>#DIV/0!</v>
      </c>
      <c r="Q2358" t="s">
        <v>8318</v>
      </c>
      <c r="R2358" t="s">
        <v>8319</v>
      </c>
      <c r="S2358" s="13">
        <f t="shared" si="160"/>
        <v>42130.78361111111</v>
      </c>
      <c r="T2358">
        <f t="shared" si="161"/>
        <v>2015</v>
      </c>
      <c r="U2358" t="str">
        <f t="shared" si="162"/>
        <v>technology</v>
      </c>
    </row>
    <row r="2359" spans="1:21" ht="28.5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 s="10" t="e">
        <f t="shared" si="159"/>
        <v>#DIV/0!</v>
      </c>
      <c r="Q2359" t="s">
        <v>8318</v>
      </c>
      <c r="R2359" t="s">
        <v>8319</v>
      </c>
      <c r="S2359" s="13">
        <f t="shared" si="160"/>
        <v>42264.620115740734</v>
      </c>
      <c r="T2359">
        <f t="shared" si="161"/>
        <v>2015</v>
      </c>
      <c r="U2359" t="str">
        <f t="shared" si="162"/>
        <v>technology</v>
      </c>
    </row>
    <row r="2360" spans="1:21" ht="42.75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 s="10" t="e">
        <f t="shared" si="159"/>
        <v>#DIV/0!</v>
      </c>
      <c r="Q2360" t="s">
        <v>8318</v>
      </c>
      <c r="R2360" t="s">
        <v>8319</v>
      </c>
      <c r="S2360" s="13">
        <f t="shared" si="160"/>
        <v>41978.930972222224</v>
      </c>
      <c r="T2360">
        <f t="shared" si="161"/>
        <v>2014</v>
      </c>
      <c r="U2360" t="str">
        <f t="shared" si="162"/>
        <v>technology</v>
      </c>
    </row>
    <row r="2361" spans="1:21" ht="42.75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 s="10">
        <f t="shared" si="159"/>
        <v>367</v>
      </c>
      <c r="Q2361" t="s">
        <v>8318</v>
      </c>
      <c r="R2361" t="s">
        <v>8319</v>
      </c>
      <c r="S2361" s="13">
        <f t="shared" si="160"/>
        <v>42159.649583333332</v>
      </c>
      <c r="T2361">
        <f t="shared" si="161"/>
        <v>2015</v>
      </c>
      <c r="U2361" t="str">
        <f t="shared" si="162"/>
        <v>technology</v>
      </c>
    </row>
    <row r="2362" spans="1:21" ht="42.75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 s="10">
        <f t="shared" si="159"/>
        <v>2</v>
      </c>
      <c r="Q2362" t="s">
        <v>8318</v>
      </c>
      <c r="R2362" t="s">
        <v>8319</v>
      </c>
      <c r="S2362" s="13">
        <f t="shared" si="160"/>
        <v>42377.70694444445</v>
      </c>
      <c r="T2362">
        <f t="shared" si="161"/>
        <v>2016</v>
      </c>
      <c r="U2362" t="str">
        <f t="shared" si="162"/>
        <v>technology</v>
      </c>
    </row>
    <row r="2363" spans="1:21" ht="42.75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 s="10" t="e">
        <f t="shared" si="159"/>
        <v>#DIV/0!</v>
      </c>
      <c r="Q2363" t="s">
        <v>8318</v>
      </c>
      <c r="R2363" t="s">
        <v>8319</v>
      </c>
      <c r="S2363" s="13">
        <f t="shared" si="160"/>
        <v>42466.858888888892</v>
      </c>
      <c r="T2363">
        <f t="shared" si="161"/>
        <v>2016</v>
      </c>
      <c r="U2363" t="str">
        <f t="shared" si="162"/>
        <v>technology</v>
      </c>
    </row>
    <row r="2364" spans="1:21" ht="28.5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 s="10">
        <f t="shared" si="159"/>
        <v>60</v>
      </c>
      <c r="Q2364" t="s">
        <v>8318</v>
      </c>
      <c r="R2364" t="s">
        <v>8319</v>
      </c>
      <c r="S2364" s="13">
        <f t="shared" si="160"/>
        <v>41954.688310185185</v>
      </c>
      <c r="T2364">
        <f t="shared" si="161"/>
        <v>2014</v>
      </c>
      <c r="U2364" t="str">
        <f t="shared" si="162"/>
        <v>technology</v>
      </c>
    </row>
    <row r="2365" spans="1:21" ht="42.75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 s="10" t="e">
        <f t="shared" si="159"/>
        <v>#DIV/0!</v>
      </c>
      <c r="Q2365" t="s">
        <v>8318</v>
      </c>
      <c r="R2365" t="s">
        <v>8319</v>
      </c>
      <c r="S2365" s="13">
        <f t="shared" si="160"/>
        <v>42322.011574074073</v>
      </c>
      <c r="T2365">
        <f t="shared" si="161"/>
        <v>2015</v>
      </c>
      <c r="U2365" t="str">
        <f t="shared" si="162"/>
        <v>technology</v>
      </c>
    </row>
    <row r="2366" spans="1:21" ht="28.5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 s="10" t="e">
        <f t="shared" si="159"/>
        <v>#DIV/0!</v>
      </c>
      <c r="Q2366" t="s">
        <v>8318</v>
      </c>
      <c r="R2366" t="s">
        <v>8319</v>
      </c>
      <c r="S2366" s="13">
        <f t="shared" si="160"/>
        <v>42248.934675925921</v>
      </c>
      <c r="T2366">
        <f t="shared" si="161"/>
        <v>2015</v>
      </c>
      <c r="U2366" t="str">
        <f t="shared" si="162"/>
        <v>technology</v>
      </c>
    </row>
    <row r="2367" spans="1:21" ht="42.75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 s="10" t="e">
        <f t="shared" si="159"/>
        <v>#DIV/0!</v>
      </c>
      <c r="Q2367" t="s">
        <v>8318</v>
      </c>
      <c r="R2367" t="s">
        <v>8319</v>
      </c>
      <c r="S2367" s="13">
        <f t="shared" si="160"/>
        <v>42346.736400462964</v>
      </c>
      <c r="T2367">
        <f t="shared" si="161"/>
        <v>2015</v>
      </c>
      <c r="U2367" t="str">
        <f t="shared" si="162"/>
        <v>technology</v>
      </c>
    </row>
    <row r="2368" spans="1:21" ht="42.75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 s="10">
        <f t="shared" si="159"/>
        <v>97.41</v>
      </c>
      <c r="Q2368" t="s">
        <v>8318</v>
      </c>
      <c r="R2368" t="s">
        <v>8319</v>
      </c>
      <c r="S2368" s="13">
        <f t="shared" si="160"/>
        <v>42268.531631944439</v>
      </c>
      <c r="T2368">
        <f t="shared" si="161"/>
        <v>2015</v>
      </c>
      <c r="U2368" t="str">
        <f t="shared" si="162"/>
        <v>technology</v>
      </c>
    </row>
    <row r="2369" spans="1:21" ht="42.75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 s="10">
        <f t="shared" si="159"/>
        <v>47.86</v>
      </c>
      <c r="Q2369" t="s">
        <v>8318</v>
      </c>
      <c r="R2369" t="s">
        <v>8319</v>
      </c>
      <c r="S2369" s="13">
        <f t="shared" si="160"/>
        <v>42425.970092592594</v>
      </c>
      <c r="T2369">
        <f t="shared" si="161"/>
        <v>2016</v>
      </c>
      <c r="U2369" t="str">
        <f t="shared" si="162"/>
        <v>technology</v>
      </c>
    </row>
    <row r="2370" spans="1:21" ht="42.75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 s="10">
        <f t="shared" si="159"/>
        <v>50</v>
      </c>
      <c r="Q2370" t="s">
        <v>8318</v>
      </c>
      <c r="R2370" t="s">
        <v>8319</v>
      </c>
      <c r="S2370" s="13">
        <f t="shared" si="160"/>
        <v>42063.721817129626</v>
      </c>
      <c r="T2370">
        <f t="shared" si="161"/>
        <v>2015</v>
      </c>
      <c r="U2370" t="str">
        <f t="shared" si="162"/>
        <v>technology</v>
      </c>
    </row>
    <row r="2371" spans="1:21" ht="42.75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 s="10" t="e">
        <f t="shared" ref="P2371:P2434" si="163">ROUND(E2371/L2371,2)</f>
        <v>#DIV/0!</v>
      </c>
      <c r="Q2371" t="s">
        <v>8318</v>
      </c>
      <c r="R2371" t="s">
        <v>8319</v>
      </c>
      <c r="S2371" s="13">
        <f t="shared" ref="S2371:S2434" si="164">(((J2371/60)/60)/24)+DATE(1970,1,1)</f>
        <v>42380.812627314815</v>
      </c>
      <c r="T2371">
        <f t="shared" ref="T2371:T2434" si="165">YEAR(S2371)</f>
        <v>2016</v>
      </c>
      <c r="U2371" t="str">
        <f t="shared" ref="U2371:U2434" si="166">LEFT(N2371,SEARCH("/",N2371)-1)</f>
        <v>technology</v>
      </c>
    </row>
    <row r="2372" spans="1:21" ht="42.75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 s="10">
        <f t="shared" si="163"/>
        <v>20.5</v>
      </c>
      <c r="Q2372" t="s">
        <v>8318</v>
      </c>
      <c r="R2372" t="s">
        <v>8319</v>
      </c>
      <c r="S2372" s="13">
        <f t="shared" si="164"/>
        <v>41961.18913194444</v>
      </c>
      <c r="T2372">
        <f t="shared" si="165"/>
        <v>2014</v>
      </c>
      <c r="U2372" t="str">
        <f t="shared" si="166"/>
        <v>technology</v>
      </c>
    </row>
    <row r="2373" spans="1:21" ht="42.75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 s="10" t="e">
        <f t="shared" si="163"/>
        <v>#DIV/0!</v>
      </c>
      <c r="Q2373" t="s">
        <v>8318</v>
      </c>
      <c r="R2373" t="s">
        <v>8319</v>
      </c>
      <c r="S2373" s="13">
        <f t="shared" si="164"/>
        <v>42150.777731481481</v>
      </c>
      <c r="T2373">
        <f t="shared" si="165"/>
        <v>2015</v>
      </c>
      <c r="U2373" t="str">
        <f t="shared" si="166"/>
        <v>technology</v>
      </c>
    </row>
    <row r="2374" spans="1:21" ht="42.75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 s="10">
        <f t="shared" si="163"/>
        <v>30</v>
      </c>
      <c r="Q2374" t="s">
        <v>8318</v>
      </c>
      <c r="R2374" t="s">
        <v>8319</v>
      </c>
      <c r="S2374" s="13">
        <f t="shared" si="164"/>
        <v>42088.069108796291</v>
      </c>
      <c r="T2374">
        <f t="shared" si="165"/>
        <v>2015</v>
      </c>
      <c r="U2374" t="str">
        <f t="shared" si="166"/>
        <v>technology</v>
      </c>
    </row>
    <row r="2375" spans="1:21" ht="28.5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 s="10">
        <f t="shared" si="163"/>
        <v>50</v>
      </c>
      <c r="Q2375" t="s">
        <v>8318</v>
      </c>
      <c r="R2375" t="s">
        <v>8319</v>
      </c>
      <c r="S2375" s="13">
        <f t="shared" si="164"/>
        <v>42215.662314814821</v>
      </c>
      <c r="T2375">
        <f t="shared" si="165"/>
        <v>2015</v>
      </c>
      <c r="U2375" t="str">
        <f t="shared" si="166"/>
        <v>technology</v>
      </c>
    </row>
    <row r="2376" spans="1:21" ht="42.75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 s="10">
        <f t="shared" si="163"/>
        <v>10</v>
      </c>
      <c r="Q2376" t="s">
        <v>8318</v>
      </c>
      <c r="R2376" t="s">
        <v>8319</v>
      </c>
      <c r="S2376" s="13">
        <f t="shared" si="164"/>
        <v>42017.843287037031</v>
      </c>
      <c r="T2376">
        <f t="shared" si="165"/>
        <v>2015</v>
      </c>
      <c r="U2376" t="str">
        <f t="shared" si="166"/>
        <v>technology</v>
      </c>
    </row>
    <row r="2377" spans="1:21" ht="42.75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 s="10" t="e">
        <f t="shared" si="163"/>
        <v>#DIV/0!</v>
      </c>
      <c r="Q2377" t="s">
        <v>8318</v>
      </c>
      <c r="R2377" t="s">
        <v>8319</v>
      </c>
      <c r="S2377" s="13">
        <f t="shared" si="164"/>
        <v>42592.836076388892</v>
      </c>
      <c r="T2377">
        <f t="shared" si="165"/>
        <v>2016</v>
      </c>
      <c r="U2377" t="str">
        <f t="shared" si="166"/>
        <v>technology</v>
      </c>
    </row>
    <row r="2378" spans="1:21" ht="42.75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 s="10">
        <f t="shared" si="163"/>
        <v>81.58</v>
      </c>
      <c r="Q2378" t="s">
        <v>8318</v>
      </c>
      <c r="R2378" t="s">
        <v>8319</v>
      </c>
      <c r="S2378" s="13">
        <f t="shared" si="164"/>
        <v>42318.925532407404</v>
      </c>
      <c r="T2378">
        <f t="shared" si="165"/>
        <v>2015</v>
      </c>
      <c r="U2378" t="str">
        <f t="shared" si="166"/>
        <v>technology</v>
      </c>
    </row>
    <row r="2379" spans="1:21" ht="42.75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 s="10" t="e">
        <f t="shared" si="163"/>
        <v>#DIV/0!</v>
      </c>
      <c r="Q2379" t="s">
        <v>8318</v>
      </c>
      <c r="R2379" t="s">
        <v>8319</v>
      </c>
      <c r="S2379" s="13">
        <f t="shared" si="164"/>
        <v>42669.870173611111</v>
      </c>
      <c r="T2379">
        <f t="shared" si="165"/>
        <v>2016</v>
      </c>
      <c r="U2379" t="str">
        <f t="shared" si="166"/>
        <v>technology</v>
      </c>
    </row>
    <row r="2380" spans="1:21" ht="28.5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 s="10" t="e">
        <f t="shared" si="163"/>
        <v>#DIV/0!</v>
      </c>
      <c r="Q2380" t="s">
        <v>8318</v>
      </c>
      <c r="R2380" t="s">
        <v>8319</v>
      </c>
      <c r="S2380" s="13">
        <f t="shared" si="164"/>
        <v>42213.013078703705</v>
      </c>
      <c r="T2380">
        <f t="shared" si="165"/>
        <v>2015</v>
      </c>
      <c r="U2380" t="str">
        <f t="shared" si="166"/>
        <v>technology</v>
      </c>
    </row>
    <row r="2381" spans="1:21" ht="28.5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 s="10" t="e">
        <f t="shared" si="163"/>
        <v>#DIV/0!</v>
      </c>
      <c r="Q2381" t="s">
        <v>8318</v>
      </c>
      <c r="R2381" t="s">
        <v>8319</v>
      </c>
      <c r="S2381" s="13">
        <f t="shared" si="164"/>
        <v>42237.016388888893</v>
      </c>
      <c r="T2381">
        <f t="shared" si="165"/>
        <v>2015</v>
      </c>
      <c r="U2381" t="str">
        <f t="shared" si="166"/>
        <v>technology</v>
      </c>
    </row>
    <row r="2382" spans="1:21" ht="42.75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 s="10">
        <f t="shared" si="163"/>
        <v>18.329999999999998</v>
      </c>
      <c r="Q2382" t="s">
        <v>8318</v>
      </c>
      <c r="R2382" t="s">
        <v>8319</v>
      </c>
      <c r="S2382" s="13">
        <f t="shared" si="164"/>
        <v>42248.793310185181</v>
      </c>
      <c r="T2382">
        <f t="shared" si="165"/>
        <v>2015</v>
      </c>
      <c r="U2382" t="str">
        <f t="shared" si="166"/>
        <v>technology</v>
      </c>
    </row>
    <row r="2383" spans="1:21" ht="42.75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 s="10">
        <f t="shared" si="163"/>
        <v>224.43</v>
      </c>
      <c r="Q2383" t="s">
        <v>8318</v>
      </c>
      <c r="R2383" t="s">
        <v>8319</v>
      </c>
      <c r="S2383" s="13">
        <f t="shared" si="164"/>
        <v>42074.935740740737</v>
      </c>
      <c r="T2383">
        <f t="shared" si="165"/>
        <v>2015</v>
      </c>
      <c r="U2383" t="str">
        <f t="shared" si="166"/>
        <v>technology</v>
      </c>
    </row>
    <row r="2384" spans="1:21" ht="42.75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 s="10">
        <f t="shared" si="163"/>
        <v>37.5</v>
      </c>
      <c r="Q2384" t="s">
        <v>8318</v>
      </c>
      <c r="R2384" t="s">
        <v>8319</v>
      </c>
      <c r="S2384" s="13">
        <f t="shared" si="164"/>
        <v>42195.187534722223</v>
      </c>
      <c r="T2384">
        <f t="shared" si="165"/>
        <v>2015</v>
      </c>
      <c r="U2384" t="str">
        <f t="shared" si="166"/>
        <v>technology</v>
      </c>
    </row>
    <row r="2385" spans="1:21" ht="42.75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 s="10">
        <f t="shared" si="163"/>
        <v>145</v>
      </c>
      <c r="Q2385" t="s">
        <v>8318</v>
      </c>
      <c r="R2385" t="s">
        <v>8319</v>
      </c>
      <c r="S2385" s="13">
        <f t="shared" si="164"/>
        <v>42027.056793981479</v>
      </c>
      <c r="T2385">
        <f t="shared" si="165"/>
        <v>2015</v>
      </c>
      <c r="U2385" t="str">
        <f t="shared" si="166"/>
        <v>technology</v>
      </c>
    </row>
    <row r="2386" spans="1:21" ht="42.75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 s="10">
        <f t="shared" si="163"/>
        <v>1</v>
      </c>
      <c r="Q2386" t="s">
        <v>8318</v>
      </c>
      <c r="R2386" t="s">
        <v>8319</v>
      </c>
      <c r="S2386" s="13">
        <f t="shared" si="164"/>
        <v>41927.067627314813</v>
      </c>
      <c r="T2386">
        <f t="shared" si="165"/>
        <v>2014</v>
      </c>
      <c r="U2386" t="str">
        <f t="shared" si="166"/>
        <v>technology</v>
      </c>
    </row>
    <row r="2387" spans="1:21" ht="42.75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 s="10">
        <f t="shared" si="163"/>
        <v>112.57</v>
      </c>
      <c r="Q2387" t="s">
        <v>8318</v>
      </c>
      <c r="R2387" t="s">
        <v>8319</v>
      </c>
      <c r="S2387" s="13">
        <f t="shared" si="164"/>
        <v>42191.70175925926</v>
      </c>
      <c r="T2387">
        <f t="shared" si="165"/>
        <v>2015</v>
      </c>
      <c r="U2387" t="str">
        <f t="shared" si="166"/>
        <v>technology</v>
      </c>
    </row>
    <row r="2388" spans="1:21" ht="42.75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 s="10" t="e">
        <f t="shared" si="163"/>
        <v>#DIV/0!</v>
      </c>
      <c r="Q2388" t="s">
        <v>8318</v>
      </c>
      <c r="R2388" t="s">
        <v>8319</v>
      </c>
      <c r="S2388" s="13">
        <f t="shared" si="164"/>
        <v>41954.838240740741</v>
      </c>
      <c r="T2388">
        <f t="shared" si="165"/>
        <v>2014</v>
      </c>
      <c r="U2388" t="str">
        <f t="shared" si="166"/>
        <v>technology</v>
      </c>
    </row>
    <row r="2389" spans="1:21" ht="42.75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 s="10">
        <f t="shared" si="163"/>
        <v>342</v>
      </c>
      <c r="Q2389" t="s">
        <v>8318</v>
      </c>
      <c r="R2389" t="s">
        <v>8319</v>
      </c>
      <c r="S2389" s="13">
        <f t="shared" si="164"/>
        <v>42528.626620370371</v>
      </c>
      <c r="T2389">
        <f t="shared" si="165"/>
        <v>2016</v>
      </c>
      <c r="U2389" t="str">
        <f t="shared" si="166"/>
        <v>technology</v>
      </c>
    </row>
    <row r="2390" spans="1:21" ht="42.75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 s="10">
        <f t="shared" si="163"/>
        <v>57.88</v>
      </c>
      <c r="Q2390" t="s">
        <v>8318</v>
      </c>
      <c r="R2390" t="s">
        <v>8319</v>
      </c>
      <c r="S2390" s="13">
        <f t="shared" si="164"/>
        <v>41989.853692129633</v>
      </c>
      <c r="T2390">
        <f t="shared" si="165"/>
        <v>2014</v>
      </c>
      <c r="U2390" t="str">
        <f t="shared" si="166"/>
        <v>technology</v>
      </c>
    </row>
    <row r="2391" spans="1:21" ht="42.75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 s="10">
        <f t="shared" si="163"/>
        <v>30</v>
      </c>
      <c r="Q2391" t="s">
        <v>8318</v>
      </c>
      <c r="R2391" t="s">
        <v>8319</v>
      </c>
      <c r="S2391" s="13">
        <f t="shared" si="164"/>
        <v>42179.653379629628</v>
      </c>
      <c r="T2391">
        <f t="shared" si="165"/>
        <v>2015</v>
      </c>
      <c r="U2391" t="str">
        <f t="shared" si="166"/>
        <v>technology</v>
      </c>
    </row>
    <row r="2392" spans="1:21" ht="42.75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 s="10" t="e">
        <f t="shared" si="163"/>
        <v>#DIV/0!</v>
      </c>
      <c r="Q2392" t="s">
        <v>8318</v>
      </c>
      <c r="R2392" t="s">
        <v>8319</v>
      </c>
      <c r="S2392" s="13">
        <f t="shared" si="164"/>
        <v>41968.262314814812</v>
      </c>
      <c r="T2392">
        <f t="shared" si="165"/>
        <v>2014</v>
      </c>
      <c r="U2392" t="str">
        <f t="shared" si="166"/>
        <v>technology</v>
      </c>
    </row>
    <row r="2393" spans="1:21" ht="28.5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 s="10">
        <f t="shared" si="163"/>
        <v>25</v>
      </c>
      <c r="Q2393" t="s">
        <v>8318</v>
      </c>
      <c r="R2393" t="s">
        <v>8319</v>
      </c>
      <c r="S2393" s="13">
        <f t="shared" si="164"/>
        <v>42064.794490740736</v>
      </c>
      <c r="T2393">
        <f t="shared" si="165"/>
        <v>2015</v>
      </c>
      <c r="U2393" t="str">
        <f t="shared" si="166"/>
        <v>technology</v>
      </c>
    </row>
    <row r="2394" spans="1:21" ht="42.75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 s="10" t="e">
        <f t="shared" si="163"/>
        <v>#DIV/0!</v>
      </c>
      <c r="Q2394" t="s">
        <v>8318</v>
      </c>
      <c r="R2394" t="s">
        <v>8319</v>
      </c>
      <c r="S2394" s="13">
        <f t="shared" si="164"/>
        <v>42276.120636574073</v>
      </c>
      <c r="T2394">
        <f t="shared" si="165"/>
        <v>2015</v>
      </c>
      <c r="U2394" t="str">
        <f t="shared" si="166"/>
        <v>technology</v>
      </c>
    </row>
    <row r="2395" spans="1:21" ht="42.75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 s="10">
        <f t="shared" si="163"/>
        <v>50</v>
      </c>
      <c r="Q2395" t="s">
        <v>8318</v>
      </c>
      <c r="R2395" t="s">
        <v>8319</v>
      </c>
      <c r="S2395" s="13">
        <f t="shared" si="164"/>
        <v>42194.648344907408</v>
      </c>
      <c r="T2395">
        <f t="shared" si="165"/>
        <v>2015</v>
      </c>
      <c r="U2395" t="str">
        <f t="shared" si="166"/>
        <v>technology</v>
      </c>
    </row>
    <row r="2396" spans="1:21" ht="42.75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 s="10">
        <f t="shared" si="163"/>
        <v>1.5</v>
      </c>
      <c r="Q2396" t="s">
        <v>8318</v>
      </c>
      <c r="R2396" t="s">
        <v>8319</v>
      </c>
      <c r="S2396" s="13">
        <f t="shared" si="164"/>
        <v>42031.362187499995</v>
      </c>
      <c r="T2396">
        <f t="shared" si="165"/>
        <v>2015</v>
      </c>
      <c r="U2396" t="str">
        <f t="shared" si="166"/>
        <v>technology</v>
      </c>
    </row>
    <row r="2397" spans="1:21" ht="42.75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 s="10" t="e">
        <f t="shared" si="163"/>
        <v>#DIV/0!</v>
      </c>
      <c r="Q2397" t="s">
        <v>8318</v>
      </c>
      <c r="R2397" t="s">
        <v>8319</v>
      </c>
      <c r="S2397" s="13">
        <f t="shared" si="164"/>
        <v>42717.121377314819</v>
      </c>
      <c r="T2397">
        <f t="shared" si="165"/>
        <v>2016</v>
      </c>
      <c r="U2397" t="str">
        <f t="shared" si="166"/>
        <v>technology</v>
      </c>
    </row>
    <row r="2398" spans="1:21" ht="42.75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 s="10">
        <f t="shared" si="163"/>
        <v>10</v>
      </c>
      <c r="Q2398" t="s">
        <v>8318</v>
      </c>
      <c r="R2398" t="s">
        <v>8319</v>
      </c>
      <c r="S2398" s="13">
        <f t="shared" si="164"/>
        <v>42262.849050925928</v>
      </c>
      <c r="T2398">
        <f t="shared" si="165"/>
        <v>2015</v>
      </c>
      <c r="U2398" t="str">
        <f t="shared" si="166"/>
        <v>technology</v>
      </c>
    </row>
    <row r="2399" spans="1:21" ht="42.75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 s="10" t="e">
        <f t="shared" si="163"/>
        <v>#DIV/0!</v>
      </c>
      <c r="Q2399" t="s">
        <v>8318</v>
      </c>
      <c r="R2399" t="s">
        <v>8319</v>
      </c>
      <c r="S2399" s="13">
        <f t="shared" si="164"/>
        <v>41976.88490740741</v>
      </c>
      <c r="T2399">
        <f t="shared" si="165"/>
        <v>2014</v>
      </c>
      <c r="U2399" t="str">
        <f t="shared" si="166"/>
        <v>technology</v>
      </c>
    </row>
    <row r="2400" spans="1:21" ht="42.75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 s="10" t="e">
        <f t="shared" si="163"/>
        <v>#DIV/0!</v>
      </c>
      <c r="Q2400" t="s">
        <v>8318</v>
      </c>
      <c r="R2400" t="s">
        <v>8319</v>
      </c>
      <c r="S2400" s="13">
        <f t="shared" si="164"/>
        <v>42157.916481481487</v>
      </c>
      <c r="T2400">
        <f t="shared" si="165"/>
        <v>2015</v>
      </c>
      <c r="U2400" t="str">
        <f t="shared" si="166"/>
        <v>technology</v>
      </c>
    </row>
    <row r="2401" spans="1:21" ht="42.75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 s="10" t="e">
        <f t="shared" si="163"/>
        <v>#DIV/0!</v>
      </c>
      <c r="Q2401" t="s">
        <v>8318</v>
      </c>
      <c r="R2401" t="s">
        <v>8319</v>
      </c>
      <c r="S2401" s="13">
        <f t="shared" si="164"/>
        <v>41956.853078703702</v>
      </c>
      <c r="T2401">
        <f t="shared" si="165"/>
        <v>2014</v>
      </c>
      <c r="U2401" t="str">
        <f t="shared" si="166"/>
        <v>technology</v>
      </c>
    </row>
    <row r="2402" spans="1:21" ht="42.75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 s="10" t="e">
        <f t="shared" si="163"/>
        <v>#DIV/0!</v>
      </c>
      <c r="Q2402" t="s">
        <v>8318</v>
      </c>
      <c r="R2402" t="s">
        <v>8319</v>
      </c>
      <c r="S2402" s="13">
        <f t="shared" si="164"/>
        <v>42444.268101851849</v>
      </c>
      <c r="T2402">
        <f t="shared" si="165"/>
        <v>2016</v>
      </c>
      <c r="U2402" t="str">
        <f t="shared" si="166"/>
        <v>technology</v>
      </c>
    </row>
    <row r="2403" spans="1:21" ht="42.75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 s="10">
        <f t="shared" si="163"/>
        <v>22.33</v>
      </c>
      <c r="Q2403" t="s">
        <v>8335</v>
      </c>
      <c r="R2403" t="s">
        <v>8336</v>
      </c>
      <c r="S2403" s="13">
        <f t="shared" si="164"/>
        <v>42374.822870370372</v>
      </c>
      <c r="T2403">
        <f t="shared" si="165"/>
        <v>2016</v>
      </c>
      <c r="U2403" t="str">
        <f t="shared" si="166"/>
        <v>food</v>
      </c>
    </row>
    <row r="2404" spans="1:2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 s="10">
        <f t="shared" si="163"/>
        <v>52</v>
      </c>
      <c r="Q2404" t="s">
        <v>8335</v>
      </c>
      <c r="R2404" t="s">
        <v>8336</v>
      </c>
      <c r="S2404" s="13">
        <f t="shared" si="164"/>
        <v>42107.679756944446</v>
      </c>
      <c r="T2404">
        <f t="shared" si="165"/>
        <v>2015</v>
      </c>
      <c r="U2404" t="str">
        <f t="shared" si="166"/>
        <v>food</v>
      </c>
    </row>
    <row r="2405" spans="1:21" ht="42.75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 s="10">
        <f t="shared" si="163"/>
        <v>16.829999999999998</v>
      </c>
      <c r="Q2405" t="s">
        <v>8335</v>
      </c>
      <c r="R2405" t="s">
        <v>8336</v>
      </c>
      <c r="S2405" s="13">
        <f t="shared" si="164"/>
        <v>42399.882615740738</v>
      </c>
      <c r="T2405">
        <f t="shared" si="165"/>
        <v>2016</v>
      </c>
      <c r="U2405" t="str">
        <f t="shared" si="166"/>
        <v>food</v>
      </c>
    </row>
    <row r="2406" spans="1:21" ht="42.75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 s="10" t="e">
        <f t="shared" si="163"/>
        <v>#DIV/0!</v>
      </c>
      <c r="Q2406" t="s">
        <v>8335</v>
      </c>
      <c r="R2406" t="s">
        <v>8336</v>
      </c>
      <c r="S2406" s="13">
        <f t="shared" si="164"/>
        <v>42342.03943287037</v>
      </c>
      <c r="T2406">
        <f t="shared" si="165"/>
        <v>2015</v>
      </c>
      <c r="U2406" t="str">
        <f t="shared" si="166"/>
        <v>food</v>
      </c>
    </row>
    <row r="2407" spans="1:21" ht="42.75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 s="10">
        <f t="shared" si="163"/>
        <v>56.3</v>
      </c>
      <c r="Q2407" t="s">
        <v>8335</v>
      </c>
      <c r="R2407" t="s">
        <v>8336</v>
      </c>
      <c r="S2407" s="13">
        <f t="shared" si="164"/>
        <v>42595.585358796292</v>
      </c>
      <c r="T2407">
        <f t="shared" si="165"/>
        <v>2016</v>
      </c>
      <c r="U2407" t="str">
        <f t="shared" si="166"/>
        <v>food</v>
      </c>
    </row>
    <row r="2408" spans="1:21" ht="42.75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 s="10">
        <f t="shared" si="163"/>
        <v>84.06</v>
      </c>
      <c r="Q2408" t="s">
        <v>8335</v>
      </c>
      <c r="R2408" t="s">
        <v>8336</v>
      </c>
      <c r="S2408" s="13">
        <f t="shared" si="164"/>
        <v>41983.110995370371</v>
      </c>
      <c r="T2408">
        <f t="shared" si="165"/>
        <v>2014</v>
      </c>
      <c r="U2408" t="str">
        <f t="shared" si="166"/>
        <v>food</v>
      </c>
    </row>
    <row r="2409" spans="1:21" ht="57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 s="10">
        <f t="shared" si="163"/>
        <v>168.39</v>
      </c>
      <c r="Q2409" t="s">
        <v>8335</v>
      </c>
      <c r="R2409" t="s">
        <v>8336</v>
      </c>
      <c r="S2409" s="13">
        <f t="shared" si="164"/>
        <v>42082.575555555552</v>
      </c>
      <c r="T2409">
        <f t="shared" si="165"/>
        <v>2015</v>
      </c>
      <c r="U2409" t="str">
        <f t="shared" si="166"/>
        <v>food</v>
      </c>
    </row>
    <row r="2410" spans="1:21" ht="28.5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 s="10">
        <f t="shared" si="163"/>
        <v>15</v>
      </c>
      <c r="Q2410" t="s">
        <v>8335</v>
      </c>
      <c r="R2410" t="s">
        <v>8336</v>
      </c>
      <c r="S2410" s="13">
        <f t="shared" si="164"/>
        <v>41919.140706018516</v>
      </c>
      <c r="T2410">
        <f t="shared" si="165"/>
        <v>2014</v>
      </c>
      <c r="U2410" t="str">
        <f t="shared" si="166"/>
        <v>food</v>
      </c>
    </row>
    <row r="2411" spans="1:21" ht="28.5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 s="10">
        <f t="shared" si="163"/>
        <v>76.67</v>
      </c>
      <c r="Q2411" t="s">
        <v>8335</v>
      </c>
      <c r="R2411" t="s">
        <v>8336</v>
      </c>
      <c r="S2411" s="13">
        <f t="shared" si="164"/>
        <v>42204.875868055555</v>
      </c>
      <c r="T2411">
        <f t="shared" si="165"/>
        <v>2015</v>
      </c>
      <c r="U2411" t="str">
        <f t="shared" si="166"/>
        <v>food</v>
      </c>
    </row>
    <row r="2412" spans="1:21" ht="57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 s="10" t="e">
        <f t="shared" si="163"/>
        <v>#DIV/0!</v>
      </c>
      <c r="Q2412" t="s">
        <v>8335</v>
      </c>
      <c r="R2412" t="s">
        <v>8336</v>
      </c>
      <c r="S2412" s="13">
        <f t="shared" si="164"/>
        <v>42224.408275462964</v>
      </c>
      <c r="T2412">
        <f t="shared" si="165"/>
        <v>2015</v>
      </c>
      <c r="U2412" t="str">
        <f t="shared" si="166"/>
        <v>food</v>
      </c>
    </row>
    <row r="2413" spans="1:21" ht="42.75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 s="10">
        <f t="shared" si="163"/>
        <v>50.33</v>
      </c>
      <c r="Q2413" t="s">
        <v>8335</v>
      </c>
      <c r="R2413" t="s">
        <v>8336</v>
      </c>
      <c r="S2413" s="13">
        <f t="shared" si="164"/>
        <v>42211.732430555552</v>
      </c>
      <c r="T2413">
        <f t="shared" si="165"/>
        <v>2015</v>
      </c>
      <c r="U2413" t="str">
        <f t="shared" si="166"/>
        <v>food</v>
      </c>
    </row>
    <row r="2414" spans="1:21" ht="42.75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 s="10" t="e">
        <f t="shared" si="163"/>
        <v>#DIV/0!</v>
      </c>
      <c r="Q2414" t="s">
        <v>8335</v>
      </c>
      <c r="R2414" t="s">
        <v>8336</v>
      </c>
      <c r="S2414" s="13">
        <f t="shared" si="164"/>
        <v>42655.736956018518</v>
      </c>
      <c r="T2414">
        <f t="shared" si="165"/>
        <v>2016</v>
      </c>
      <c r="U2414" t="str">
        <f t="shared" si="166"/>
        <v>food</v>
      </c>
    </row>
    <row r="2415" spans="1:21" ht="42.75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 s="10">
        <f t="shared" si="163"/>
        <v>8.33</v>
      </c>
      <c r="Q2415" t="s">
        <v>8335</v>
      </c>
      <c r="R2415" t="s">
        <v>8336</v>
      </c>
      <c r="S2415" s="13">
        <f t="shared" si="164"/>
        <v>41760.10974537037</v>
      </c>
      <c r="T2415">
        <f t="shared" si="165"/>
        <v>2014</v>
      </c>
      <c r="U2415" t="str">
        <f t="shared" si="166"/>
        <v>food</v>
      </c>
    </row>
    <row r="2416" spans="1:21" ht="42.75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 s="10">
        <f t="shared" si="163"/>
        <v>35.380000000000003</v>
      </c>
      <c r="Q2416" t="s">
        <v>8335</v>
      </c>
      <c r="R2416" t="s">
        <v>8336</v>
      </c>
      <c r="S2416" s="13">
        <f t="shared" si="164"/>
        <v>42198.695138888885</v>
      </c>
      <c r="T2416">
        <f t="shared" si="165"/>
        <v>2015</v>
      </c>
      <c r="U2416" t="str">
        <f t="shared" si="166"/>
        <v>food</v>
      </c>
    </row>
    <row r="2417" spans="1:21" ht="42.75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 s="10">
        <f t="shared" si="163"/>
        <v>55.83</v>
      </c>
      <c r="Q2417" t="s">
        <v>8335</v>
      </c>
      <c r="R2417" t="s">
        <v>8336</v>
      </c>
      <c r="S2417" s="13">
        <f t="shared" si="164"/>
        <v>42536.862800925926</v>
      </c>
      <c r="T2417">
        <f t="shared" si="165"/>
        <v>2016</v>
      </c>
      <c r="U2417" t="str">
        <f t="shared" si="166"/>
        <v>food</v>
      </c>
    </row>
    <row r="2418" spans="1:21" ht="42.75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 s="10">
        <f t="shared" si="163"/>
        <v>5</v>
      </c>
      <c r="Q2418" t="s">
        <v>8335</v>
      </c>
      <c r="R2418" t="s">
        <v>8336</v>
      </c>
      <c r="S2418" s="13">
        <f t="shared" si="164"/>
        <v>42019.737766203703</v>
      </c>
      <c r="T2418">
        <f t="shared" si="165"/>
        <v>2015</v>
      </c>
      <c r="U2418" t="str">
        <f t="shared" si="166"/>
        <v>food</v>
      </c>
    </row>
    <row r="2419" spans="1:21" ht="42.75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 s="10" t="e">
        <f t="shared" si="163"/>
        <v>#DIV/0!</v>
      </c>
      <c r="Q2419" t="s">
        <v>8335</v>
      </c>
      <c r="R2419" t="s">
        <v>8336</v>
      </c>
      <c r="S2419" s="13">
        <f t="shared" si="164"/>
        <v>41831.884108796294</v>
      </c>
      <c r="T2419">
        <f t="shared" si="165"/>
        <v>2014</v>
      </c>
      <c r="U2419" t="str">
        <f t="shared" si="166"/>
        <v>food</v>
      </c>
    </row>
    <row r="2420" spans="1:2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 s="10">
        <f t="shared" si="163"/>
        <v>1</v>
      </c>
      <c r="Q2420" t="s">
        <v>8335</v>
      </c>
      <c r="R2420" t="s">
        <v>8336</v>
      </c>
      <c r="S2420" s="13">
        <f t="shared" si="164"/>
        <v>42027.856990740736</v>
      </c>
      <c r="T2420">
        <f t="shared" si="165"/>
        <v>2015</v>
      </c>
      <c r="U2420" t="str">
        <f t="shared" si="166"/>
        <v>food</v>
      </c>
    </row>
    <row r="2421" spans="1:21" ht="42.75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 s="10" t="e">
        <f t="shared" si="163"/>
        <v>#DIV/0!</v>
      </c>
      <c r="Q2421" t="s">
        <v>8335</v>
      </c>
      <c r="R2421" t="s">
        <v>8336</v>
      </c>
      <c r="S2421" s="13">
        <f t="shared" si="164"/>
        <v>41993.738298611104</v>
      </c>
      <c r="T2421">
        <f t="shared" si="165"/>
        <v>2014</v>
      </c>
      <c r="U2421" t="str">
        <f t="shared" si="166"/>
        <v>food</v>
      </c>
    </row>
    <row r="2422" spans="1:21" ht="42.75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 s="10">
        <f t="shared" si="163"/>
        <v>69.47</v>
      </c>
      <c r="Q2422" t="s">
        <v>8335</v>
      </c>
      <c r="R2422" t="s">
        <v>8336</v>
      </c>
      <c r="S2422" s="13">
        <f t="shared" si="164"/>
        <v>41893.028877314813</v>
      </c>
      <c r="T2422">
        <f t="shared" si="165"/>
        <v>2014</v>
      </c>
      <c r="U2422" t="str">
        <f t="shared" si="166"/>
        <v>food</v>
      </c>
    </row>
    <row r="2423" spans="1:21" ht="28.5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 s="10">
        <f t="shared" si="163"/>
        <v>1</v>
      </c>
      <c r="Q2423" t="s">
        <v>8335</v>
      </c>
      <c r="R2423" t="s">
        <v>8336</v>
      </c>
      <c r="S2423" s="13">
        <f t="shared" si="164"/>
        <v>42026.687453703707</v>
      </c>
      <c r="T2423">
        <f t="shared" si="165"/>
        <v>2015</v>
      </c>
      <c r="U2423" t="str">
        <f t="shared" si="166"/>
        <v>food</v>
      </c>
    </row>
    <row r="2424" spans="1:21" ht="28.5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 s="10">
        <f t="shared" si="163"/>
        <v>1</v>
      </c>
      <c r="Q2424" t="s">
        <v>8335</v>
      </c>
      <c r="R2424" t="s">
        <v>8336</v>
      </c>
      <c r="S2424" s="13">
        <f t="shared" si="164"/>
        <v>42044.724953703699</v>
      </c>
      <c r="T2424">
        <f t="shared" si="165"/>
        <v>2015</v>
      </c>
      <c r="U2424" t="str">
        <f t="shared" si="166"/>
        <v>food</v>
      </c>
    </row>
    <row r="2425" spans="1:21" ht="42.75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 s="10">
        <f t="shared" si="163"/>
        <v>8</v>
      </c>
      <c r="Q2425" t="s">
        <v>8335</v>
      </c>
      <c r="R2425" t="s">
        <v>8336</v>
      </c>
      <c r="S2425" s="13">
        <f t="shared" si="164"/>
        <v>41974.704745370371</v>
      </c>
      <c r="T2425">
        <f t="shared" si="165"/>
        <v>2014</v>
      </c>
      <c r="U2425" t="str">
        <f t="shared" si="166"/>
        <v>food</v>
      </c>
    </row>
    <row r="2426" spans="1:21" ht="28.5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 s="10">
        <f t="shared" si="163"/>
        <v>34.44</v>
      </c>
      <c r="Q2426" t="s">
        <v>8335</v>
      </c>
      <c r="R2426" t="s">
        <v>8336</v>
      </c>
      <c r="S2426" s="13">
        <f t="shared" si="164"/>
        <v>41909.892453703702</v>
      </c>
      <c r="T2426">
        <f t="shared" si="165"/>
        <v>2014</v>
      </c>
      <c r="U2426" t="str">
        <f t="shared" si="166"/>
        <v>food</v>
      </c>
    </row>
    <row r="2427" spans="1:21" ht="42.75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 s="10">
        <f t="shared" si="163"/>
        <v>1</v>
      </c>
      <c r="Q2427" t="s">
        <v>8335</v>
      </c>
      <c r="R2427" t="s">
        <v>8336</v>
      </c>
      <c r="S2427" s="13">
        <f t="shared" si="164"/>
        <v>42502.913761574076</v>
      </c>
      <c r="T2427">
        <f t="shared" si="165"/>
        <v>2016</v>
      </c>
      <c r="U2427" t="str">
        <f t="shared" si="166"/>
        <v>food</v>
      </c>
    </row>
    <row r="2428" spans="1:21" ht="42.75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 s="10" t="e">
        <f t="shared" si="163"/>
        <v>#DIV/0!</v>
      </c>
      <c r="Q2428" t="s">
        <v>8335</v>
      </c>
      <c r="R2428" t="s">
        <v>8336</v>
      </c>
      <c r="S2428" s="13">
        <f t="shared" si="164"/>
        <v>42164.170046296291</v>
      </c>
      <c r="T2428">
        <f t="shared" si="165"/>
        <v>2015</v>
      </c>
      <c r="U2428" t="str">
        <f t="shared" si="166"/>
        <v>food</v>
      </c>
    </row>
    <row r="2429" spans="1:21" ht="28.5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 s="10">
        <f t="shared" si="163"/>
        <v>1</v>
      </c>
      <c r="Q2429" t="s">
        <v>8335</v>
      </c>
      <c r="R2429" t="s">
        <v>8336</v>
      </c>
      <c r="S2429" s="13">
        <f t="shared" si="164"/>
        <v>42412.318668981476</v>
      </c>
      <c r="T2429">
        <f t="shared" si="165"/>
        <v>2016</v>
      </c>
      <c r="U2429" t="str">
        <f t="shared" si="166"/>
        <v>food</v>
      </c>
    </row>
    <row r="2430" spans="1:21" ht="28.5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 s="10">
        <f t="shared" si="163"/>
        <v>1</v>
      </c>
      <c r="Q2430" t="s">
        <v>8335</v>
      </c>
      <c r="R2430" t="s">
        <v>8336</v>
      </c>
      <c r="S2430" s="13">
        <f t="shared" si="164"/>
        <v>42045.784155092595</v>
      </c>
      <c r="T2430">
        <f t="shared" si="165"/>
        <v>2015</v>
      </c>
      <c r="U2430" t="str">
        <f t="shared" si="166"/>
        <v>food</v>
      </c>
    </row>
    <row r="2431" spans="1:21" ht="42.75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 s="10">
        <f t="shared" si="163"/>
        <v>501.25</v>
      </c>
      <c r="Q2431" t="s">
        <v>8335</v>
      </c>
      <c r="R2431" t="s">
        <v>8336</v>
      </c>
      <c r="S2431" s="13">
        <f t="shared" si="164"/>
        <v>42734.879236111112</v>
      </c>
      <c r="T2431">
        <f t="shared" si="165"/>
        <v>2016</v>
      </c>
      <c r="U2431" t="str">
        <f t="shared" si="166"/>
        <v>food</v>
      </c>
    </row>
    <row r="2432" spans="1:21" ht="42.75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 s="10">
        <f t="shared" si="163"/>
        <v>10.5</v>
      </c>
      <c r="Q2432" t="s">
        <v>8335</v>
      </c>
      <c r="R2432" t="s">
        <v>8336</v>
      </c>
      <c r="S2432" s="13">
        <f t="shared" si="164"/>
        <v>42382.130833333329</v>
      </c>
      <c r="T2432">
        <f t="shared" si="165"/>
        <v>2016</v>
      </c>
      <c r="U2432" t="str">
        <f t="shared" si="166"/>
        <v>food</v>
      </c>
    </row>
    <row r="2433" spans="1:21" ht="28.5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 s="10">
        <f t="shared" si="163"/>
        <v>1</v>
      </c>
      <c r="Q2433" t="s">
        <v>8335</v>
      </c>
      <c r="R2433" t="s">
        <v>8336</v>
      </c>
      <c r="S2433" s="13">
        <f t="shared" si="164"/>
        <v>42489.099687499998</v>
      </c>
      <c r="T2433">
        <f t="shared" si="165"/>
        <v>2016</v>
      </c>
      <c r="U2433" t="str">
        <f t="shared" si="166"/>
        <v>food</v>
      </c>
    </row>
    <row r="2434" spans="1:21" ht="42.75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 s="10">
        <f t="shared" si="163"/>
        <v>1</v>
      </c>
      <c r="Q2434" t="s">
        <v>8335</v>
      </c>
      <c r="R2434" t="s">
        <v>8336</v>
      </c>
      <c r="S2434" s="13">
        <f t="shared" si="164"/>
        <v>42041.218715277777</v>
      </c>
      <c r="T2434">
        <f t="shared" si="165"/>
        <v>2015</v>
      </c>
      <c r="U2434" t="str">
        <f t="shared" si="166"/>
        <v>food</v>
      </c>
    </row>
    <row r="2435" spans="1:21" ht="42.75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 s="10" t="e">
        <f t="shared" ref="P2435:P2498" si="167">ROUND(E2435/L2435,2)</f>
        <v>#DIV/0!</v>
      </c>
      <c r="Q2435" t="s">
        <v>8335</v>
      </c>
      <c r="R2435" t="s">
        <v>8336</v>
      </c>
      <c r="S2435" s="13">
        <f t="shared" ref="S2435:S2498" si="168">(((J2435/60)/60)/24)+DATE(1970,1,1)</f>
        <v>42397.89980324074</v>
      </c>
      <c r="T2435">
        <f t="shared" ref="T2435:T2498" si="169">YEAR(S2435)</f>
        <v>2016</v>
      </c>
      <c r="U2435" t="str">
        <f t="shared" ref="U2435:U2498" si="170">LEFT(N2435,SEARCH("/",N2435)-1)</f>
        <v>food</v>
      </c>
    </row>
    <row r="2436" spans="1:21" ht="42.75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 s="10">
        <f t="shared" si="167"/>
        <v>13</v>
      </c>
      <c r="Q2436" t="s">
        <v>8335</v>
      </c>
      <c r="R2436" t="s">
        <v>8336</v>
      </c>
      <c r="S2436" s="13">
        <f t="shared" si="168"/>
        <v>42180.18604166666</v>
      </c>
      <c r="T2436">
        <f t="shared" si="169"/>
        <v>2015</v>
      </c>
      <c r="U2436" t="str">
        <f t="shared" si="170"/>
        <v>food</v>
      </c>
    </row>
    <row r="2437" spans="1:21" ht="42.75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 s="10">
        <f t="shared" si="167"/>
        <v>306</v>
      </c>
      <c r="Q2437" t="s">
        <v>8335</v>
      </c>
      <c r="R2437" t="s">
        <v>8336</v>
      </c>
      <c r="S2437" s="13">
        <f t="shared" si="168"/>
        <v>42252.277615740735</v>
      </c>
      <c r="T2437">
        <f t="shared" si="169"/>
        <v>2015</v>
      </c>
      <c r="U2437" t="str">
        <f t="shared" si="170"/>
        <v>food</v>
      </c>
    </row>
    <row r="2438" spans="1:21" ht="42.75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 s="10">
        <f t="shared" si="167"/>
        <v>22.5</v>
      </c>
      <c r="Q2438" t="s">
        <v>8335</v>
      </c>
      <c r="R2438" t="s">
        <v>8336</v>
      </c>
      <c r="S2438" s="13">
        <f t="shared" si="168"/>
        <v>42338.615393518514</v>
      </c>
      <c r="T2438">
        <f t="shared" si="169"/>
        <v>2015</v>
      </c>
      <c r="U2438" t="str">
        <f t="shared" si="170"/>
        <v>food</v>
      </c>
    </row>
    <row r="2439" spans="1:21" ht="42.75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 s="10" t="e">
        <f t="shared" si="167"/>
        <v>#DIV/0!</v>
      </c>
      <c r="Q2439" t="s">
        <v>8335</v>
      </c>
      <c r="R2439" t="s">
        <v>8336</v>
      </c>
      <c r="S2439" s="13">
        <f t="shared" si="168"/>
        <v>42031.965138888889</v>
      </c>
      <c r="T2439">
        <f t="shared" si="169"/>
        <v>2015</v>
      </c>
      <c r="U2439" t="str">
        <f t="shared" si="170"/>
        <v>food</v>
      </c>
    </row>
    <row r="2440" spans="1:21" ht="42.75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 s="10">
        <f t="shared" si="167"/>
        <v>50</v>
      </c>
      <c r="Q2440" t="s">
        <v>8335</v>
      </c>
      <c r="R2440" t="s">
        <v>8336</v>
      </c>
      <c r="S2440" s="13">
        <f t="shared" si="168"/>
        <v>42285.91506944444</v>
      </c>
      <c r="T2440">
        <f t="shared" si="169"/>
        <v>2015</v>
      </c>
      <c r="U2440" t="str">
        <f t="shared" si="170"/>
        <v>food</v>
      </c>
    </row>
    <row r="2441" spans="1:21" ht="42.75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 s="10" t="e">
        <f t="shared" si="167"/>
        <v>#DIV/0!</v>
      </c>
      <c r="Q2441" t="s">
        <v>8335</v>
      </c>
      <c r="R2441" t="s">
        <v>8336</v>
      </c>
      <c r="S2441" s="13">
        <f t="shared" si="168"/>
        <v>42265.818622685183</v>
      </c>
      <c r="T2441">
        <f t="shared" si="169"/>
        <v>2015</v>
      </c>
      <c r="U2441" t="str">
        <f t="shared" si="170"/>
        <v>food</v>
      </c>
    </row>
    <row r="2442" spans="1:21" ht="28.5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 s="10">
        <f t="shared" si="167"/>
        <v>5</v>
      </c>
      <c r="Q2442" t="s">
        <v>8335</v>
      </c>
      <c r="R2442" t="s">
        <v>8336</v>
      </c>
      <c r="S2442" s="13">
        <f t="shared" si="168"/>
        <v>42383.899456018517</v>
      </c>
      <c r="T2442">
        <f t="shared" si="169"/>
        <v>2016</v>
      </c>
      <c r="U2442" t="str">
        <f t="shared" si="170"/>
        <v>food</v>
      </c>
    </row>
    <row r="2443" spans="1:21" ht="28.5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 s="10">
        <f t="shared" si="167"/>
        <v>74.23</v>
      </c>
      <c r="Q2443" t="s">
        <v>8335</v>
      </c>
      <c r="R2443" t="s">
        <v>8351</v>
      </c>
      <c r="S2443" s="13">
        <f t="shared" si="168"/>
        <v>42187.125625000001</v>
      </c>
      <c r="T2443">
        <f t="shared" si="169"/>
        <v>2015</v>
      </c>
      <c r="U2443" t="str">
        <f t="shared" si="170"/>
        <v>food</v>
      </c>
    </row>
    <row r="2444" spans="1:21" ht="28.5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 s="10">
        <f t="shared" si="167"/>
        <v>81.25</v>
      </c>
      <c r="Q2444" t="s">
        <v>8335</v>
      </c>
      <c r="R2444" t="s">
        <v>8351</v>
      </c>
      <c r="S2444" s="13">
        <f t="shared" si="168"/>
        <v>42052.666990740734</v>
      </c>
      <c r="T2444">
        <f t="shared" si="169"/>
        <v>2015</v>
      </c>
      <c r="U2444" t="str">
        <f t="shared" si="170"/>
        <v>food</v>
      </c>
    </row>
    <row r="2445" spans="1:21" ht="42.75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 s="10">
        <f t="shared" si="167"/>
        <v>130.22999999999999</v>
      </c>
      <c r="Q2445" t="s">
        <v>8335</v>
      </c>
      <c r="R2445" t="s">
        <v>8351</v>
      </c>
      <c r="S2445" s="13">
        <f t="shared" si="168"/>
        <v>41836.625254629631</v>
      </c>
      <c r="T2445">
        <f t="shared" si="169"/>
        <v>2014</v>
      </c>
      <c r="U2445" t="str">
        <f t="shared" si="170"/>
        <v>food</v>
      </c>
    </row>
    <row r="2446" spans="1:21" ht="42.75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 s="10">
        <f t="shared" si="167"/>
        <v>53.41</v>
      </c>
      <c r="Q2446" t="s">
        <v>8335</v>
      </c>
      <c r="R2446" t="s">
        <v>8351</v>
      </c>
      <c r="S2446" s="13">
        <f t="shared" si="168"/>
        <v>42485.754525462966</v>
      </c>
      <c r="T2446">
        <f t="shared" si="169"/>
        <v>2016</v>
      </c>
      <c r="U2446" t="str">
        <f t="shared" si="170"/>
        <v>food</v>
      </c>
    </row>
    <row r="2447" spans="1:21" ht="57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 s="10">
        <f t="shared" si="167"/>
        <v>75.13</v>
      </c>
      <c r="Q2447" t="s">
        <v>8335</v>
      </c>
      <c r="R2447" t="s">
        <v>8351</v>
      </c>
      <c r="S2447" s="13">
        <f t="shared" si="168"/>
        <v>42243.190057870372</v>
      </c>
      <c r="T2447">
        <f t="shared" si="169"/>
        <v>2015</v>
      </c>
      <c r="U2447" t="str">
        <f t="shared" si="170"/>
        <v>food</v>
      </c>
    </row>
    <row r="2448" spans="1:21" ht="42.75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 s="10">
        <f t="shared" si="167"/>
        <v>75.67</v>
      </c>
      <c r="Q2448" t="s">
        <v>8335</v>
      </c>
      <c r="R2448" t="s">
        <v>8351</v>
      </c>
      <c r="S2448" s="13">
        <f t="shared" si="168"/>
        <v>42670.602673611109</v>
      </c>
      <c r="T2448">
        <f t="shared" si="169"/>
        <v>2016</v>
      </c>
      <c r="U2448" t="str">
        <f t="shared" si="170"/>
        <v>food</v>
      </c>
    </row>
    <row r="2449" spans="1:21" ht="42.75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 s="10">
        <f t="shared" si="167"/>
        <v>31.69</v>
      </c>
      <c r="Q2449" t="s">
        <v>8335</v>
      </c>
      <c r="R2449" t="s">
        <v>8351</v>
      </c>
      <c r="S2449" s="13">
        <f t="shared" si="168"/>
        <v>42654.469826388886</v>
      </c>
      <c r="T2449">
        <f t="shared" si="169"/>
        <v>2016</v>
      </c>
      <c r="U2449" t="str">
        <f t="shared" si="170"/>
        <v>food</v>
      </c>
    </row>
    <row r="2450" spans="1:21" ht="42.75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 s="10">
        <f t="shared" si="167"/>
        <v>47.78</v>
      </c>
      <c r="Q2450" t="s">
        <v>8335</v>
      </c>
      <c r="R2450" t="s">
        <v>8351</v>
      </c>
      <c r="S2450" s="13">
        <f t="shared" si="168"/>
        <v>42607.316122685181</v>
      </c>
      <c r="T2450">
        <f t="shared" si="169"/>
        <v>2016</v>
      </c>
      <c r="U2450" t="str">
        <f t="shared" si="170"/>
        <v>food</v>
      </c>
    </row>
    <row r="2451" spans="1:21" ht="42.75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 s="10">
        <f t="shared" si="167"/>
        <v>90</v>
      </c>
      <c r="Q2451" t="s">
        <v>8335</v>
      </c>
      <c r="R2451" t="s">
        <v>8351</v>
      </c>
      <c r="S2451" s="13">
        <f t="shared" si="168"/>
        <v>41943.142534722225</v>
      </c>
      <c r="T2451">
        <f t="shared" si="169"/>
        <v>2014</v>
      </c>
      <c r="U2451" t="str">
        <f t="shared" si="170"/>
        <v>food</v>
      </c>
    </row>
    <row r="2452" spans="1:21" ht="42.75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 s="10">
        <f t="shared" si="167"/>
        <v>149.31</v>
      </c>
      <c r="Q2452" t="s">
        <v>8335</v>
      </c>
      <c r="R2452" t="s">
        <v>8351</v>
      </c>
      <c r="S2452" s="13">
        <f t="shared" si="168"/>
        <v>41902.07240740741</v>
      </c>
      <c r="T2452">
        <f t="shared" si="169"/>
        <v>2014</v>
      </c>
      <c r="U2452" t="str">
        <f t="shared" si="170"/>
        <v>food</v>
      </c>
    </row>
    <row r="2453" spans="1:21" ht="42.75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 s="10">
        <f t="shared" si="167"/>
        <v>62.07</v>
      </c>
      <c r="Q2453" t="s">
        <v>8335</v>
      </c>
      <c r="R2453" t="s">
        <v>8351</v>
      </c>
      <c r="S2453" s="13">
        <f t="shared" si="168"/>
        <v>42779.908449074079</v>
      </c>
      <c r="T2453">
        <f t="shared" si="169"/>
        <v>2017</v>
      </c>
      <c r="U2453" t="str">
        <f t="shared" si="170"/>
        <v>food</v>
      </c>
    </row>
    <row r="2454" spans="1:21" ht="42.75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 s="10">
        <f t="shared" si="167"/>
        <v>53.4</v>
      </c>
      <c r="Q2454" t="s">
        <v>8335</v>
      </c>
      <c r="R2454" t="s">
        <v>8351</v>
      </c>
      <c r="S2454" s="13">
        <f t="shared" si="168"/>
        <v>42338.84375</v>
      </c>
      <c r="T2454">
        <f t="shared" si="169"/>
        <v>2015</v>
      </c>
      <c r="U2454" t="str">
        <f t="shared" si="170"/>
        <v>food</v>
      </c>
    </row>
    <row r="2455" spans="1:21" ht="42.75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 s="10">
        <f t="shared" si="167"/>
        <v>69.27</v>
      </c>
      <c r="Q2455" t="s">
        <v>8335</v>
      </c>
      <c r="R2455" t="s">
        <v>8351</v>
      </c>
      <c r="S2455" s="13">
        <f t="shared" si="168"/>
        <v>42738.692233796297</v>
      </c>
      <c r="T2455">
        <f t="shared" si="169"/>
        <v>2017</v>
      </c>
      <c r="U2455" t="str">
        <f t="shared" si="170"/>
        <v>food</v>
      </c>
    </row>
    <row r="2456" spans="1:21" ht="42.75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 s="10">
        <f t="shared" si="167"/>
        <v>271.51</v>
      </c>
      <c r="Q2456" t="s">
        <v>8335</v>
      </c>
      <c r="R2456" t="s">
        <v>8351</v>
      </c>
      <c r="S2456" s="13">
        <f t="shared" si="168"/>
        <v>42770.201481481476</v>
      </c>
      <c r="T2456">
        <f t="shared" si="169"/>
        <v>2017</v>
      </c>
      <c r="U2456" t="str">
        <f t="shared" si="170"/>
        <v>food</v>
      </c>
    </row>
    <row r="2457" spans="1:21" ht="42.75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 s="10">
        <f t="shared" si="167"/>
        <v>34.130000000000003</v>
      </c>
      <c r="Q2457" t="s">
        <v>8335</v>
      </c>
      <c r="R2457" t="s">
        <v>8351</v>
      </c>
      <c r="S2457" s="13">
        <f t="shared" si="168"/>
        <v>42452.781828703708</v>
      </c>
      <c r="T2457">
        <f t="shared" si="169"/>
        <v>2016</v>
      </c>
      <c r="U2457" t="str">
        <f t="shared" si="170"/>
        <v>food</v>
      </c>
    </row>
    <row r="2458" spans="1:21" ht="42.75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 s="10">
        <f t="shared" si="167"/>
        <v>40.49</v>
      </c>
      <c r="Q2458" t="s">
        <v>8335</v>
      </c>
      <c r="R2458" t="s">
        <v>8351</v>
      </c>
      <c r="S2458" s="13">
        <f t="shared" si="168"/>
        <v>42761.961099537039</v>
      </c>
      <c r="T2458">
        <f t="shared" si="169"/>
        <v>2017</v>
      </c>
      <c r="U2458" t="str">
        <f t="shared" si="170"/>
        <v>food</v>
      </c>
    </row>
    <row r="2459" spans="1:21" ht="42.75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 s="10">
        <f t="shared" si="167"/>
        <v>189.76</v>
      </c>
      <c r="Q2459" t="s">
        <v>8335</v>
      </c>
      <c r="R2459" t="s">
        <v>8351</v>
      </c>
      <c r="S2459" s="13">
        <f t="shared" si="168"/>
        <v>42423.602500000001</v>
      </c>
      <c r="T2459">
        <f t="shared" si="169"/>
        <v>2016</v>
      </c>
      <c r="U2459" t="str">
        <f t="shared" si="170"/>
        <v>food</v>
      </c>
    </row>
    <row r="2460" spans="1:21" ht="42.75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 s="10">
        <f t="shared" si="167"/>
        <v>68.86</v>
      </c>
      <c r="Q2460" t="s">
        <v>8335</v>
      </c>
      <c r="R2460" t="s">
        <v>8351</v>
      </c>
      <c r="S2460" s="13">
        <f t="shared" si="168"/>
        <v>42495.871736111112</v>
      </c>
      <c r="T2460">
        <f t="shared" si="169"/>
        <v>2016</v>
      </c>
      <c r="U2460" t="str">
        <f t="shared" si="170"/>
        <v>food</v>
      </c>
    </row>
    <row r="2461" spans="1:21" ht="42.75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 s="10">
        <f t="shared" si="167"/>
        <v>108.78</v>
      </c>
      <c r="Q2461" t="s">
        <v>8335</v>
      </c>
      <c r="R2461" t="s">
        <v>8351</v>
      </c>
      <c r="S2461" s="13">
        <f t="shared" si="168"/>
        <v>42407.637557870374</v>
      </c>
      <c r="T2461">
        <f t="shared" si="169"/>
        <v>2016</v>
      </c>
      <c r="U2461" t="str">
        <f t="shared" si="170"/>
        <v>food</v>
      </c>
    </row>
    <row r="2462" spans="1:21" ht="42.75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 s="10">
        <f t="shared" si="167"/>
        <v>125.99</v>
      </c>
      <c r="Q2462" t="s">
        <v>8335</v>
      </c>
      <c r="R2462" t="s">
        <v>8351</v>
      </c>
      <c r="S2462" s="13">
        <f t="shared" si="168"/>
        <v>42704.187118055561</v>
      </c>
      <c r="T2462">
        <f t="shared" si="169"/>
        <v>2016</v>
      </c>
      <c r="U2462" t="str">
        <f t="shared" si="170"/>
        <v>food</v>
      </c>
    </row>
    <row r="2463" spans="1:21" ht="42.75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 s="10">
        <f t="shared" si="167"/>
        <v>90.52</v>
      </c>
      <c r="Q2463" t="s">
        <v>8324</v>
      </c>
      <c r="R2463" t="s">
        <v>8328</v>
      </c>
      <c r="S2463" s="13">
        <f t="shared" si="168"/>
        <v>40784.012696759259</v>
      </c>
      <c r="T2463">
        <f t="shared" si="169"/>
        <v>2011</v>
      </c>
      <c r="U2463" t="str">
        <f t="shared" si="170"/>
        <v>music</v>
      </c>
    </row>
    <row r="2464" spans="1:21" ht="42.75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 s="10">
        <f t="shared" si="167"/>
        <v>28.88</v>
      </c>
      <c r="Q2464" t="s">
        <v>8324</v>
      </c>
      <c r="R2464" t="s">
        <v>8328</v>
      </c>
      <c r="S2464" s="13">
        <f t="shared" si="168"/>
        <v>41089.186296296299</v>
      </c>
      <c r="T2464">
        <f t="shared" si="169"/>
        <v>2012</v>
      </c>
      <c r="U2464" t="str">
        <f t="shared" si="170"/>
        <v>music</v>
      </c>
    </row>
    <row r="2465" spans="1:2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 s="10">
        <f t="shared" si="167"/>
        <v>31</v>
      </c>
      <c r="Q2465" t="s">
        <v>8324</v>
      </c>
      <c r="R2465" t="s">
        <v>8328</v>
      </c>
      <c r="S2465" s="13">
        <f t="shared" si="168"/>
        <v>41341.111400462964</v>
      </c>
      <c r="T2465">
        <f t="shared" si="169"/>
        <v>2013</v>
      </c>
      <c r="U2465" t="str">
        <f t="shared" si="170"/>
        <v>music</v>
      </c>
    </row>
    <row r="2466" spans="1:21" ht="42.75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 s="10">
        <f t="shared" si="167"/>
        <v>51.67</v>
      </c>
      <c r="Q2466" t="s">
        <v>8324</v>
      </c>
      <c r="R2466" t="s">
        <v>8328</v>
      </c>
      <c r="S2466" s="13">
        <f t="shared" si="168"/>
        <v>42248.90042824074</v>
      </c>
      <c r="T2466">
        <f t="shared" si="169"/>
        <v>2015</v>
      </c>
      <c r="U2466" t="str">
        <f t="shared" si="170"/>
        <v>music</v>
      </c>
    </row>
    <row r="2467" spans="1:21" ht="28.5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 s="10">
        <f t="shared" si="167"/>
        <v>26.27</v>
      </c>
      <c r="Q2467" t="s">
        <v>8324</v>
      </c>
      <c r="R2467" t="s">
        <v>8328</v>
      </c>
      <c r="S2467" s="13">
        <f t="shared" si="168"/>
        <v>41145.719305555554</v>
      </c>
      <c r="T2467">
        <f t="shared" si="169"/>
        <v>2012</v>
      </c>
      <c r="U2467" t="str">
        <f t="shared" si="170"/>
        <v>music</v>
      </c>
    </row>
    <row r="2468" spans="1:21" ht="42.75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 s="10">
        <f t="shared" si="167"/>
        <v>48.08</v>
      </c>
      <c r="Q2468" t="s">
        <v>8324</v>
      </c>
      <c r="R2468" t="s">
        <v>8328</v>
      </c>
      <c r="S2468" s="13">
        <f t="shared" si="168"/>
        <v>41373.102465277778</v>
      </c>
      <c r="T2468">
        <f t="shared" si="169"/>
        <v>2013</v>
      </c>
      <c r="U2468" t="str">
        <f t="shared" si="170"/>
        <v>music</v>
      </c>
    </row>
    <row r="2469" spans="1:21" ht="42.75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 s="10">
        <f t="shared" si="167"/>
        <v>27.56</v>
      </c>
      <c r="Q2469" t="s">
        <v>8324</v>
      </c>
      <c r="R2469" t="s">
        <v>8328</v>
      </c>
      <c r="S2469" s="13">
        <f t="shared" si="168"/>
        <v>41025.874201388891</v>
      </c>
      <c r="T2469">
        <f t="shared" si="169"/>
        <v>2012</v>
      </c>
      <c r="U2469" t="str">
        <f t="shared" si="170"/>
        <v>music</v>
      </c>
    </row>
    <row r="2470" spans="1:21" ht="28.5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 s="10">
        <f t="shared" si="167"/>
        <v>36.97</v>
      </c>
      <c r="Q2470" t="s">
        <v>8324</v>
      </c>
      <c r="R2470" t="s">
        <v>8328</v>
      </c>
      <c r="S2470" s="13">
        <f t="shared" si="168"/>
        <v>41174.154178240737</v>
      </c>
      <c r="T2470">
        <f t="shared" si="169"/>
        <v>2012</v>
      </c>
      <c r="U2470" t="str">
        <f t="shared" si="170"/>
        <v>music</v>
      </c>
    </row>
    <row r="2471" spans="1:21" ht="42.75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 s="10">
        <f t="shared" si="167"/>
        <v>29.02</v>
      </c>
      <c r="Q2471" t="s">
        <v>8324</v>
      </c>
      <c r="R2471" t="s">
        <v>8328</v>
      </c>
      <c r="S2471" s="13">
        <f t="shared" si="168"/>
        <v>40557.429733796293</v>
      </c>
      <c r="T2471">
        <f t="shared" si="169"/>
        <v>2011</v>
      </c>
      <c r="U2471" t="str">
        <f t="shared" si="170"/>
        <v>music</v>
      </c>
    </row>
    <row r="2472" spans="1:21" ht="42.75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 s="10">
        <f t="shared" si="167"/>
        <v>28.66</v>
      </c>
      <c r="Q2472" t="s">
        <v>8324</v>
      </c>
      <c r="R2472" t="s">
        <v>8328</v>
      </c>
      <c r="S2472" s="13">
        <f t="shared" si="168"/>
        <v>41023.07471064815</v>
      </c>
      <c r="T2472">
        <f t="shared" si="169"/>
        <v>2012</v>
      </c>
      <c r="U2472" t="str">
        <f t="shared" si="170"/>
        <v>music</v>
      </c>
    </row>
    <row r="2473" spans="1:21" ht="42.75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 s="10">
        <f t="shared" si="167"/>
        <v>37.65</v>
      </c>
      <c r="Q2473" t="s">
        <v>8324</v>
      </c>
      <c r="R2473" t="s">
        <v>8328</v>
      </c>
      <c r="S2473" s="13">
        <f t="shared" si="168"/>
        <v>40893.992962962962</v>
      </c>
      <c r="T2473">
        <f t="shared" si="169"/>
        <v>2011</v>
      </c>
      <c r="U2473" t="str">
        <f t="shared" si="170"/>
        <v>music</v>
      </c>
    </row>
    <row r="2474" spans="1:21" ht="57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 s="10">
        <f t="shared" si="167"/>
        <v>97.9</v>
      </c>
      <c r="Q2474" t="s">
        <v>8324</v>
      </c>
      <c r="R2474" t="s">
        <v>8328</v>
      </c>
      <c r="S2474" s="13">
        <f t="shared" si="168"/>
        <v>40354.11550925926</v>
      </c>
      <c r="T2474">
        <f t="shared" si="169"/>
        <v>2010</v>
      </c>
      <c r="U2474" t="str">
        <f t="shared" si="170"/>
        <v>music</v>
      </c>
    </row>
    <row r="2475" spans="1:21" ht="42.75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 s="10">
        <f t="shared" si="167"/>
        <v>42.55</v>
      </c>
      <c r="Q2475" t="s">
        <v>8324</v>
      </c>
      <c r="R2475" t="s">
        <v>8328</v>
      </c>
      <c r="S2475" s="13">
        <f t="shared" si="168"/>
        <v>41193.748483796298</v>
      </c>
      <c r="T2475">
        <f t="shared" si="169"/>
        <v>2012</v>
      </c>
      <c r="U2475" t="str">
        <f t="shared" si="170"/>
        <v>music</v>
      </c>
    </row>
    <row r="2476" spans="1:21" ht="42.75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 s="10">
        <f t="shared" si="167"/>
        <v>131.58000000000001</v>
      </c>
      <c r="Q2476" t="s">
        <v>8324</v>
      </c>
      <c r="R2476" t="s">
        <v>8328</v>
      </c>
      <c r="S2476" s="13">
        <f t="shared" si="168"/>
        <v>40417.011296296296</v>
      </c>
      <c r="T2476">
        <f t="shared" si="169"/>
        <v>2010</v>
      </c>
      <c r="U2476" t="str">
        <f t="shared" si="170"/>
        <v>music</v>
      </c>
    </row>
    <row r="2477" spans="1:21" ht="28.5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 s="10">
        <f t="shared" si="167"/>
        <v>32.32</v>
      </c>
      <c r="Q2477" t="s">
        <v>8324</v>
      </c>
      <c r="R2477" t="s">
        <v>8328</v>
      </c>
      <c r="S2477" s="13">
        <f t="shared" si="168"/>
        <v>40310.287673611114</v>
      </c>
      <c r="T2477">
        <f t="shared" si="169"/>
        <v>2010</v>
      </c>
      <c r="U2477" t="str">
        <f t="shared" si="170"/>
        <v>music</v>
      </c>
    </row>
    <row r="2478" spans="1:21" ht="42.75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 s="10">
        <f t="shared" si="167"/>
        <v>61.1</v>
      </c>
      <c r="Q2478" t="s">
        <v>8324</v>
      </c>
      <c r="R2478" t="s">
        <v>8328</v>
      </c>
      <c r="S2478" s="13">
        <f t="shared" si="168"/>
        <v>41913.328356481477</v>
      </c>
      <c r="T2478">
        <f t="shared" si="169"/>
        <v>2014</v>
      </c>
      <c r="U2478" t="str">
        <f t="shared" si="170"/>
        <v>music</v>
      </c>
    </row>
    <row r="2479" spans="1:21" ht="28.5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 s="10">
        <f t="shared" si="167"/>
        <v>31.34</v>
      </c>
      <c r="Q2479" t="s">
        <v>8324</v>
      </c>
      <c r="R2479" t="s">
        <v>8328</v>
      </c>
      <c r="S2479" s="13">
        <f t="shared" si="168"/>
        <v>41088.691493055558</v>
      </c>
      <c r="T2479">
        <f t="shared" si="169"/>
        <v>2012</v>
      </c>
      <c r="U2479" t="str">
        <f t="shared" si="170"/>
        <v>music</v>
      </c>
    </row>
    <row r="2480" spans="1:21" ht="42.75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 s="10">
        <f t="shared" si="167"/>
        <v>129.11000000000001</v>
      </c>
      <c r="Q2480" t="s">
        <v>8324</v>
      </c>
      <c r="R2480" t="s">
        <v>8328</v>
      </c>
      <c r="S2480" s="13">
        <f t="shared" si="168"/>
        <v>41257.950381944444</v>
      </c>
      <c r="T2480">
        <f t="shared" si="169"/>
        <v>2012</v>
      </c>
      <c r="U2480" t="str">
        <f t="shared" si="170"/>
        <v>music</v>
      </c>
    </row>
    <row r="2481" spans="1:21" ht="28.5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 s="10">
        <f t="shared" si="167"/>
        <v>25.02</v>
      </c>
      <c r="Q2481" t="s">
        <v>8324</v>
      </c>
      <c r="R2481" t="s">
        <v>8328</v>
      </c>
      <c r="S2481" s="13">
        <f t="shared" si="168"/>
        <v>41107.726782407408</v>
      </c>
      <c r="T2481">
        <f t="shared" si="169"/>
        <v>2012</v>
      </c>
      <c r="U2481" t="str">
        <f t="shared" si="170"/>
        <v>music</v>
      </c>
    </row>
    <row r="2482" spans="1:21" ht="42.75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 s="10">
        <f t="shared" si="167"/>
        <v>250</v>
      </c>
      <c r="Q2482" t="s">
        <v>8324</v>
      </c>
      <c r="R2482" t="s">
        <v>8328</v>
      </c>
      <c r="S2482" s="13">
        <f t="shared" si="168"/>
        <v>42227.936157407406</v>
      </c>
      <c r="T2482">
        <f t="shared" si="169"/>
        <v>2015</v>
      </c>
      <c r="U2482" t="str">
        <f t="shared" si="170"/>
        <v>music</v>
      </c>
    </row>
    <row r="2483" spans="1:21" ht="42.75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 s="10">
        <f t="shared" si="167"/>
        <v>47.54</v>
      </c>
      <c r="Q2483" t="s">
        <v>8324</v>
      </c>
      <c r="R2483" t="s">
        <v>8328</v>
      </c>
      <c r="S2483" s="13">
        <f t="shared" si="168"/>
        <v>40999.645925925928</v>
      </c>
      <c r="T2483">
        <f t="shared" si="169"/>
        <v>2012</v>
      </c>
      <c r="U2483" t="str">
        <f t="shared" si="170"/>
        <v>music</v>
      </c>
    </row>
    <row r="2484" spans="1:21" ht="42.75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 s="10">
        <f t="shared" si="167"/>
        <v>40.04</v>
      </c>
      <c r="Q2484" t="s">
        <v>8324</v>
      </c>
      <c r="R2484" t="s">
        <v>8328</v>
      </c>
      <c r="S2484" s="13">
        <f t="shared" si="168"/>
        <v>40711.782210648147</v>
      </c>
      <c r="T2484">
        <f t="shared" si="169"/>
        <v>2011</v>
      </c>
      <c r="U2484" t="str">
        <f t="shared" si="170"/>
        <v>music</v>
      </c>
    </row>
    <row r="2485" spans="1:21" ht="28.5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 s="10">
        <f t="shared" si="167"/>
        <v>65.84</v>
      </c>
      <c r="Q2485" t="s">
        <v>8324</v>
      </c>
      <c r="R2485" t="s">
        <v>8328</v>
      </c>
      <c r="S2485" s="13">
        <f t="shared" si="168"/>
        <v>40970.750034722223</v>
      </c>
      <c r="T2485">
        <f t="shared" si="169"/>
        <v>2012</v>
      </c>
      <c r="U2485" t="str">
        <f t="shared" si="170"/>
        <v>music</v>
      </c>
    </row>
    <row r="2486" spans="1:21" ht="42.75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 s="10">
        <f t="shared" si="167"/>
        <v>46.4</v>
      </c>
      <c r="Q2486" t="s">
        <v>8324</v>
      </c>
      <c r="R2486" t="s">
        <v>8328</v>
      </c>
      <c r="S2486" s="13">
        <f t="shared" si="168"/>
        <v>40771.916701388887</v>
      </c>
      <c r="T2486">
        <f t="shared" si="169"/>
        <v>2011</v>
      </c>
      <c r="U2486" t="str">
        <f t="shared" si="170"/>
        <v>music</v>
      </c>
    </row>
    <row r="2487" spans="1:21" ht="42.75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 s="10">
        <f t="shared" si="167"/>
        <v>50.37</v>
      </c>
      <c r="Q2487" t="s">
        <v>8324</v>
      </c>
      <c r="R2487" t="s">
        <v>8328</v>
      </c>
      <c r="S2487" s="13">
        <f t="shared" si="168"/>
        <v>40793.998599537037</v>
      </c>
      <c r="T2487">
        <f t="shared" si="169"/>
        <v>2011</v>
      </c>
      <c r="U2487" t="str">
        <f t="shared" si="170"/>
        <v>music</v>
      </c>
    </row>
    <row r="2488" spans="1:21" ht="42.75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 s="10">
        <f t="shared" si="167"/>
        <v>26.57</v>
      </c>
      <c r="Q2488" t="s">
        <v>8324</v>
      </c>
      <c r="R2488" t="s">
        <v>8328</v>
      </c>
      <c r="S2488" s="13">
        <f t="shared" si="168"/>
        <v>40991.708055555559</v>
      </c>
      <c r="T2488">
        <f t="shared" si="169"/>
        <v>2012</v>
      </c>
      <c r="U2488" t="str">
        <f t="shared" si="170"/>
        <v>music</v>
      </c>
    </row>
    <row r="2489" spans="1:21" ht="42.75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 s="10">
        <f t="shared" si="167"/>
        <v>39.49</v>
      </c>
      <c r="Q2489" t="s">
        <v>8324</v>
      </c>
      <c r="R2489" t="s">
        <v>8328</v>
      </c>
      <c r="S2489" s="13">
        <f t="shared" si="168"/>
        <v>41026.083298611113</v>
      </c>
      <c r="T2489">
        <f t="shared" si="169"/>
        <v>2012</v>
      </c>
      <c r="U2489" t="str">
        <f t="shared" si="170"/>
        <v>music</v>
      </c>
    </row>
    <row r="2490" spans="1:21" ht="42.75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 s="10">
        <f t="shared" si="167"/>
        <v>49.25</v>
      </c>
      <c r="Q2490" t="s">
        <v>8324</v>
      </c>
      <c r="R2490" t="s">
        <v>8328</v>
      </c>
      <c r="S2490" s="13">
        <f t="shared" si="168"/>
        <v>40833.633194444446</v>
      </c>
      <c r="T2490">
        <f t="shared" si="169"/>
        <v>2011</v>
      </c>
      <c r="U2490" t="str">
        <f t="shared" si="170"/>
        <v>music</v>
      </c>
    </row>
    <row r="2491" spans="1:21" ht="42.75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 s="10">
        <f t="shared" si="167"/>
        <v>62.38</v>
      </c>
      <c r="Q2491" t="s">
        <v>8324</v>
      </c>
      <c r="R2491" t="s">
        <v>8328</v>
      </c>
      <c r="S2491" s="13">
        <f t="shared" si="168"/>
        <v>41373.690266203703</v>
      </c>
      <c r="T2491">
        <f t="shared" si="169"/>
        <v>2013</v>
      </c>
      <c r="U2491" t="str">
        <f t="shared" si="170"/>
        <v>music</v>
      </c>
    </row>
    <row r="2492" spans="1:21" ht="42.75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 s="10">
        <f t="shared" si="167"/>
        <v>37.94</v>
      </c>
      <c r="Q2492" t="s">
        <v>8324</v>
      </c>
      <c r="R2492" t="s">
        <v>8328</v>
      </c>
      <c r="S2492" s="13">
        <f t="shared" si="168"/>
        <v>41023.227731481478</v>
      </c>
      <c r="T2492">
        <f t="shared" si="169"/>
        <v>2012</v>
      </c>
      <c r="U2492" t="str">
        <f t="shared" si="170"/>
        <v>music</v>
      </c>
    </row>
    <row r="2493" spans="1:21" ht="42.75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 s="10">
        <f t="shared" si="167"/>
        <v>51.6</v>
      </c>
      <c r="Q2493" t="s">
        <v>8324</v>
      </c>
      <c r="R2493" t="s">
        <v>8328</v>
      </c>
      <c r="S2493" s="13">
        <f t="shared" si="168"/>
        <v>40542.839282407411</v>
      </c>
      <c r="T2493">
        <f t="shared" si="169"/>
        <v>2010</v>
      </c>
      <c r="U2493" t="str">
        <f t="shared" si="170"/>
        <v>music</v>
      </c>
    </row>
    <row r="2494" spans="1:21" ht="28.5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 s="10">
        <f t="shared" si="167"/>
        <v>27.78</v>
      </c>
      <c r="Q2494" t="s">
        <v>8324</v>
      </c>
      <c r="R2494" t="s">
        <v>8328</v>
      </c>
      <c r="S2494" s="13">
        <f t="shared" si="168"/>
        <v>41024.985972222225</v>
      </c>
      <c r="T2494">
        <f t="shared" si="169"/>
        <v>2012</v>
      </c>
      <c r="U2494" t="str">
        <f t="shared" si="170"/>
        <v>music</v>
      </c>
    </row>
    <row r="2495" spans="1:21" ht="42.75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 s="10">
        <f t="shared" si="167"/>
        <v>99.38</v>
      </c>
      <c r="Q2495" t="s">
        <v>8324</v>
      </c>
      <c r="R2495" t="s">
        <v>8328</v>
      </c>
      <c r="S2495" s="13">
        <f t="shared" si="168"/>
        <v>41348.168287037035</v>
      </c>
      <c r="T2495">
        <f t="shared" si="169"/>
        <v>2013</v>
      </c>
      <c r="U2495" t="str">
        <f t="shared" si="170"/>
        <v>music</v>
      </c>
    </row>
    <row r="2496" spans="1:21" ht="42.75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 s="10">
        <f t="shared" si="167"/>
        <v>38.85</v>
      </c>
      <c r="Q2496" t="s">
        <v>8324</v>
      </c>
      <c r="R2496" t="s">
        <v>8328</v>
      </c>
      <c r="S2496" s="13">
        <f t="shared" si="168"/>
        <v>41022.645185185182</v>
      </c>
      <c r="T2496">
        <f t="shared" si="169"/>
        <v>2012</v>
      </c>
      <c r="U2496" t="str">
        <f t="shared" si="170"/>
        <v>music</v>
      </c>
    </row>
    <row r="2497" spans="1:21" ht="42.75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 s="10">
        <f t="shared" si="167"/>
        <v>45.55</v>
      </c>
      <c r="Q2497" t="s">
        <v>8324</v>
      </c>
      <c r="R2497" t="s">
        <v>8328</v>
      </c>
      <c r="S2497" s="13">
        <f t="shared" si="168"/>
        <v>41036.946469907409</v>
      </c>
      <c r="T2497">
        <f t="shared" si="169"/>
        <v>2012</v>
      </c>
      <c r="U2497" t="str">
        <f t="shared" si="170"/>
        <v>music</v>
      </c>
    </row>
    <row r="2498" spans="1:21" ht="28.5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 s="10">
        <f t="shared" si="167"/>
        <v>600</v>
      </c>
      <c r="Q2498" t="s">
        <v>8324</v>
      </c>
      <c r="R2498" t="s">
        <v>8328</v>
      </c>
      <c r="S2498" s="13">
        <f t="shared" si="168"/>
        <v>41327.996435185189</v>
      </c>
      <c r="T2498">
        <f t="shared" si="169"/>
        <v>2013</v>
      </c>
      <c r="U2498" t="str">
        <f t="shared" si="170"/>
        <v>music</v>
      </c>
    </row>
    <row r="2499" spans="1:21" ht="42.75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 s="10">
        <f t="shared" ref="P2499:P2562" si="171">ROUND(E2499/L2499,2)</f>
        <v>80.55</v>
      </c>
      <c r="Q2499" t="s">
        <v>8324</v>
      </c>
      <c r="R2499" t="s">
        <v>8328</v>
      </c>
      <c r="S2499" s="13">
        <f t="shared" ref="S2499:S2562" si="172">(((J2499/60)/60)/24)+DATE(1970,1,1)</f>
        <v>40730.878912037035</v>
      </c>
      <c r="T2499">
        <f t="shared" ref="T2499:T2562" si="173">YEAR(S2499)</f>
        <v>2011</v>
      </c>
      <c r="U2499" t="str">
        <f t="shared" ref="U2499:U2562" si="174">LEFT(N2499,SEARCH("/",N2499)-1)</f>
        <v>music</v>
      </c>
    </row>
    <row r="2500" spans="1:21" ht="42.75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 s="10">
        <f t="shared" si="171"/>
        <v>52.8</v>
      </c>
      <c r="Q2500" t="s">
        <v>8324</v>
      </c>
      <c r="R2500" t="s">
        <v>8328</v>
      </c>
      <c r="S2500" s="13">
        <f t="shared" si="172"/>
        <v>42017.967442129629</v>
      </c>
      <c r="T2500">
        <f t="shared" si="173"/>
        <v>2015</v>
      </c>
      <c r="U2500" t="str">
        <f t="shared" si="174"/>
        <v>music</v>
      </c>
    </row>
    <row r="2501" spans="1:21" ht="42.75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 s="10">
        <f t="shared" si="171"/>
        <v>47.68</v>
      </c>
      <c r="Q2501" t="s">
        <v>8324</v>
      </c>
      <c r="R2501" t="s">
        <v>8328</v>
      </c>
      <c r="S2501" s="13">
        <f t="shared" si="172"/>
        <v>41226.648576388885</v>
      </c>
      <c r="T2501">
        <f t="shared" si="173"/>
        <v>2012</v>
      </c>
      <c r="U2501" t="str">
        <f t="shared" si="174"/>
        <v>music</v>
      </c>
    </row>
    <row r="2502" spans="1:21" ht="42.75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 s="10">
        <f t="shared" si="171"/>
        <v>23.45</v>
      </c>
      <c r="Q2502" t="s">
        <v>8324</v>
      </c>
      <c r="R2502" t="s">
        <v>8328</v>
      </c>
      <c r="S2502" s="13">
        <f t="shared" si="172"/>
        <v>41053.772858796299</v>
      </c>
      <c r="T2502">
        <f t="shared" si="173"/>
        <v>2012</v>
      </c>
      <c r="U2502" t="str">
        <f t="shared" si="174"/>
        <v>music</v>
      </c>
    </row>
    <row r="2503" spans="1:21" ht="42.75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 s="10">
        <f t="shared" si="171"/>
        <v>40.14</v>
      </c>
      <c r="Q2503" t="s">
        <v>8335</v>
      </c>
      <c r="R2503" t="s">
        <v>8352</v>
      </c>
      <c r="S2503" s="13">
        <f t="shared" si="172"/>
        <v>42244.776666666665</v>
      </c>
      <c r="T2503">
        <f t="shared" si="173"/>
        <v>2015</v>
      </c>
      <c r="U2503" t="str">
        <f t="shared" si="174"/>
        <v>food</v>
      </c>
    </row>
    <row r="2504" spans="1:21" ht="42.75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 s="10">
        <f t="shared" si="171"/>
        <v>17.2</v>
      </c>
      <c r="Q2504" t="s">
        <v>8335</v>
      </c>
      <c r="R2504" t="s">
        <v>8352</v>
      </c>
      <c r="S2504" s="13">
        <f t="shared" si="172"/>
        <v>41858.825439814813</v>
      </c>
      <c r="T2504">
        <f t="shared" si="173"/>
        <v>2014</v>
      </c>
      <c r="U2504" t="str">
        <f t="shared" si="174"/>
        <v>food</v>
      </c>
    </row>
    <row r="2505" spans="1:21" ht="42.75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 s="10" t="e">
        <f t="shared" si="171"/>
        <v>#DIV/0!</v>
      </c>
      <c r="Q2505" t="s">
        <v>8335</v>
      </c>
      <c r="R2505" t="s">
        <v>8352</v>
      </c>
      <c r="S2505" s="13">
        <f t="shared" si="172"/>
        <v>42498.899398148147</v>
      </c>
      <c r="T2505">
        <f t="shared" si="173"/>
        <v>2016</v>
      </c>
      <c r="U2505" t="str">
        <f t="shared" si="174"/>
        <v>food</v>
      </c>
    </row>
    <row r="2506" spans="1:21" ht="28.5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 s="10" t="e">
        <f t="shared" si="171"/>
        <v>#DIV/0!</v>
      </c>
      <c r="Q2506" t="s">
        <v>8335</v>
      </c>
      <c r="R2506" t="s">
        <v>8352</v>
      </c>
      <c r="S2506" s="13">
        <f t="shared" si="172"/>
        <v>41928.015439814815</v>
      </c>
      <c r="T2506">
        <f t="shared" si="173"/>
        <v>2014</v>
      </c>
      <c r="U2506" t="str">
        <f t="shared" si="174"/>
        <v>food</v>
      </c>
    </row>
    <row r="2507" spans="1:21" ht="57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 s="10" t="e">
        <f t="shared" si="171"/>
        <v>#DIV/0!</v>
      </c>
      <c r="Q2507" t="s">
        <v>8335</v>
      </c>
      <c r="R2507" t="s">
        <v>8352</v>
      </c>
      <c r="S2507" s="13">
        <f t="shared" si="172"/>
        <v>42047.05574074074</v>
      </c>
      <c r="T2507">
        <f t="shared" si="173"/>
        <v>2015</v>
      </c>
      <c r="U2507" t="str">
        <f t="shared" si="174"/>
        <v>food</v>
      </c>
    </row>
    <row r="2508" spans="1:21" ht="42.75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 s="10">
        <f t="shared" si="171"/>
        <v>15</v>
      </c>
      <c r="Q2508" t="s">
        <v>8335</v>
      </c>
      <c r="R2508" t="s">
        <v>8352</v>
      </c>
      <c r="S2508" s="13">
        <f t="shared" si="172"/>
        <v>42258.297094907408</v>
      </c>
      <c r="T2508">
        <f t="shared" si="173"/>
        <v>2015</v>
      </c>
      <c r="U2508" t="str">
        <f t="shared" si="174"/>
        <v>food</v>
      </c>
    </row>
    <row r="2509" spans="1:2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 s="10" t="e">
        <f t="shared" si="171"/>
        <v>#DIV/0!</v>
      </c>
      <c r="Q2509" t="s">
        <v>8335</v>
      </c>
      <c r="R2509" t="s">
        <v>8352</v>
      </c>
      <c r="S2509" s="13">
        <f t="shared" si="172"/>
        <v>42105.072962962964</v>
      </c>
      <c r="T2509">
        <f t="shared" si="173"/>
        <v>2015</v>
      </c>
      <c r="U2509" t="str">
        <f t="shared" si="174"/>
        <v>food</v>
      </c>
    </row>
    <row r="2510" spans="1:21" ht="42.75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 s="10" t="e">
        <f t="shared" si="171"/>
        <v>#DIV/0!</v>
      </c>
      <c r="Q2510" t="s">
        <v>8335</v>
      </c>
      <c r="R2510" t="s">
        <v>8352</v>
      </c>
      <c r="S2510" s="13">
        <f t="shared" si="172"/>
        <v>41835.951782407406</v>
      </c>
      <c r="T2510">
        <f t="shared" si="173"/>
        <v>2014</v>
      </c>
      <c r="U2510" t="str">
        <f t="shared" si="174"/>
        <v>food</v>
      </c>
    </row>
    <row r="2511" spans="1:21" ht="42.75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 s="10">
        <f t="shared" si="171"/>
        <v>35.71</v>
      </c>
      <c r="Q2511" t="s">
        <v>8335</v>
      </c>
      <c r="R2511" t="s">
        <v>8352</v>
      </c>
      <c r="S2511" s="13">
        <f t="shared" si="172"/>
        <v>42058.809594907405</v>
      </c>
      <c r="T2511">
        <f t="shared" si="173"/>
        <v>2015</v>
      </c>
      <c r="U2511" t="str">
        <f t="shared" si="174"/>
        <v>food</v>
      </c>
    </row>
    <row r="2512" spans="1:21" ht="42.75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 s="10">
        <f t="shared" si="171"/>
        <v>37.5</v>
      </c>
      <c r="Q2512" t="s">
        <v>8335</v>
      </c>
      <c r="R2512" t="s">
        <v>8352</v>
      </c>
      <c r="S2512" s="13">
        <f t="shared" si="172"/>
        <v>42078.997361111105</v>
      </c>
      <c r="T2512">
        <f t="shared" si="173"/>
        <v>2015</v>
      </c>
      <c r="U2512" t="str">
        <f t="shared" si="174"/>
        <v>food</v>
      </c>
    </row>
    <row r="2513" spans="1:21" ht="42.75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 s="10" t="e">
        <f t="shared" si="171"/>
        <v>#DIV/0!</v>
      </c>
      <c r="Q2513" t="s">
        <v>8335</v>
      </c>
      <c r="R2513" t="s">
        <v>8352</v>
      </c>
      <c r="S2513" s="13">
        <f t="shared" si="172"/>
        <v>42371.446909722217</v>
      </c>
      <c r="T2513">
        <f t="shared" si="173"/>
        <v>2016</v>
      </c>
      <c r="U2513" t="str">
        <f t="shared" si="174"/>
        <v>food</v>
      </c>
    </row>
    <row r="2514" spans="1:21" ht="42.75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 s="10" t="e">
        <f t="shared" si="171"/>
        <v>#DIV/0!</v>
      </c>
      <c r="Q2514" t="s">
        <v>8335</v>
      </c>
      <c r="R2514" t="s">
        <v>8352</v>
      </c>
      <c r="S2514" s="13">
        <f t="shared" si="172"/>
        <v>41971.876863425925</v>
      </c>
      <c r="T2514">
        <f t="shared" si="173"/>
        <v>2014</v>
      </c>
      <c r="U2514" t="str">
        <f t="shared" si="174"/>
        <v>food</v>
      </c>
    </row>
    <row r="2515" spans="1:21" ht="42.75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 s="10" t="e">
        <f t="shared" si="171"/>
        <v>#DIV/0!</v>
      </c>
      <c r="Q2515" t="s">
        <v>8335</v>
      </c>
      <c r="R2515" t="s">
        <v>8352</v>
      </c>
      <c r="S2515" s="13">
        <f t="shared" si="172"/>
        <v>42732.00681712963</v>
      </c>
      <c r="T2515">
        <f t="shared" si="173"/>
        <v>2016</v>
      </c>
      <c r="U2515" t="str">
        <f t="shared" si="174"/>
        <v>food</v>
      </c>
    </row>
    <row r="2516" spans="1:21" ht="42.75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 s="10">
        <f t="shared" si="171"/>
        <v>52.5</v>
      </c>
      <c r="Q2516" t="s">
        <v>8335</v>
      </c>
      <c r="R2516" t="s">
        <v>8352</v>
      </c>
      <c r="S2516" s="13">
        <f t="shared" si="172"/>
        <v>41854.389780092592</v>
      </c>
      <c r="T2516">
        <f t="shared" si="173"/>
        <v>2014</v>
      </c>
      <c r="U2516" t="str">
        <f t="shared" si="174"/>
        <v>food</v>
      </c>
    </row>
    <row r="2517" spans="1:21" ht="42.75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 s="10">
        <f t="shared" si="171"/>
        <v>77.5</v>
      </c>
      <c r="Q2517" t="s">
        <v>8335</v>
      </c>
      <c r="R2517" t="s">
        <v>8352</v>
      </c>
      <c r="S2517" s="13">
        <f t="shared" si="172"/>
        <v>42027.839733796296</v>
      </c>
      <c r="T2517">
        <f t="shared" si="173"/>
        <v>2015</v>
      </c>
      <c r="U2517" t="str">
        <f t="shared" si="174"/>
        <v>food</v>
      </c>
    </row>
    <row r="2518" spans="1:21" ht="42.75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 s="10" t="e">
        <f t="shared" si="171"/>
        <v>#DIV/0!</v>
      </c>
      <c r="Q2518" t="s">
        <v>8335</v>
      </c>
      <c r="R2518" t="s">
        <v>8352</v>
      </c>
      <c r="S2518" s="13">
        <f t="shared" si="172"/>
        <v>41942.653379629628</v>
      </c>
      <c r="T2518">
        <f t="shared" si="173"/>
        <v>2014</v>
      </c>
      <c r="U2518" t="str">
        <f t="shared" si="174"/>
        <v>food</v>
      </c>
    </row>
    <row r="2519" spans="1:21" ht="42.75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 s="10">
        <f t="shared" si="171"/>
        <v>53.55</v>
      </c>
      <c r="Q2519" t="s">
        <v>8335</v>
      </c>
      <c r="R2519" t="s">
        <v>8352</v>
      </c>
      <c r="S2519" s="13">
        <f t="shared" si="172"/>
        <v>42052.802430555559</v>
      </c>
      <c r="T2519">
        <f t="shared" si="173"/>
        <v>2015</v>
      </c>
      <c r="U2519" t="str">
        <f t="shared" si="174"/>
        <v>food</v>
      </c>
    </row>
    <row r="2520" spans="1:21" ht="42.75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 s="10" t="e">
        <f t="shared" si="171"/>
        <v>#DIV/0!</v>
      </c>
      <c r="Q2520" t="s">
        <v>8335</v>
      </c>
      <c r="R2520" t="s">
        <v>8352</v>
      </c>
      <c r="S2520" s="13">
        <f t="shared" si="172"/>
        <v>41926.680879629632</v>
      </c>
      <c r="T2520">
        <f t="shared" si="173"/>
        <v>2014</v>
      </c>
      <c r="U2520" t="str">
        <f t="shared" si="174"/>
        <v>food</v>
      </c>
    </row>
    <row r="2521" spans="1:21" ht="28.5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 s="10">
        <f t="shared" si="171"/>
        <v>16.25</v>
      </c>
      <c r="Q2521" t="s">
        <v>8335</v>
      </c>
      <c r="R2521" t="s">
        <v>8352</v>
      </c>
      <c r="S2521" s="13">
        <f t="shared" si="172"/>
        <v>41809.155138888891</v>
      </c>
      <c r="T2521">
        <f t="shared" si="173"/>
        <v>2014</v>
      </c>
      <c r="U2521" t="str">
        <f t="shared" si="174"/>
        <v>food</v>
      </c>
    </row>
    <row r="2522" spans="1:21" ht="42.75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 s="10" t="e">
        <f t="shared" si="171"/>
        <v>#DIV/0!</v>
      </c>
      <c r="Q2522" t="s">
        <v>8335</v>
      </c>
      <c r="R2522" t="s">
        <v>8352</v>
      </c>
      <c r="S2522" s="13">
        <f t="shared" si="172"/>
        <v>42612.600520833337</v>
      </c>
      <c r="T2522">
        <f t="shared" si="173"/>
        <v>2016</v>
      </c>
      <c r="U2522" t="str">
        <f t="shared" si="174"/>
        <v>food</v>
      </c>
    </row>
    <row r="2523" spans="1:21" ht="42.75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 s="10">
        <f t="shared" si="171"/>
        <v>103.68</v>
      </c>
      <c r="Q2523" t="s">
        <v>8324</v>
      </c>
      <c r="R2523" t="s">
        <v>8353</v>
      </c>
      <c r="S2523" s="13">
        <f t="shared" si="172"/>
        <v>42269.967835648145</v>
      </c>
      <c r="T2523">
        <f t="shared" si="173"/>
        <v>2015</v>
      </c>
      <c r="U2523" t="str">
        <f t="shared" si="174"/>
        <v>music</v>
      </c>
    </row>
    <row r="2524" spans="1:21" ht="42.75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 s="10">
        <f t="shared" si="171"/>
        <v>185.19</v>
      </c>
      <c r="Q2524" t="s">
        <v>8324</v>
      </c>
      <c r="R2524" t="s">
        <v>8353</v>
      </c>
      <c r="S2524" s="13">
        <f t="shared" si="172"/>
        <v>42460.573611111111</v>
      </c>
      <c r="T2524">
        <f t="shared" si="173"/>
        <v>2016</v>
      </c>
      <c r="U2524" t="str">
        <f t="shared" si="174"/>
        <v>music</v>
      </c>
    </row>
    <row r="2525" spans="1:21" ht="42.75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 s="10">
        <f t="shared" si="171"/>
        <v>54.15</v>
      </c>
      <c r="Q2525" t="s">
        <v>8324</v>
      </c>
      <c r="R2525" t="s">
        <v>8353</v>
      </c>
      <c r="S2525" s="13">
        <f t="shared" si="172"/>
        <v>41930.975601851853</v>
      </c>
      <c r="T2525">
        <f t="shared" si="173"/>
        <v>2014</v>
      </c>
      <c r="U2525" t="str">
        <f t="shared" si="174"/>
        <v>music</v>
      </c>
    </row>
    <row r="2526" spans="1:21" ht="28.5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 s="10">
        <f t="shared" si="171"/>
        <v>177.21</v>
      </c>
      <c r="Q2526" t="s">
        <v>8324</v>
      </c>
      <c r="R2526" t="s">
        <v>8353</v>
      </c>
      <c r="S2526" s="13">
        <f t="shared" si="172"/>
        <v>41961.807372685187</v>
      </c>
      <c r="T2526">
        <f t="shared" si="173"/>
        <v>2014</v>
      </c>
      <c r="U2526" t="str">
        <f t="shared" si="174"/>
        <v>music</v>
      </c>
    </row>
    <row r="2527" spans="1:21" ht="42.75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 s="10">
        <f t="shared" si="171"/>
        <v>100.33</v>
      </c>
      <c r="Q2527" t="s">
        <v>8324</v>
      </c>
      <c r="R2527" t="s">
        <v>8353</v>
      </c>
      <c r="S2527" s="13">
        <f t="shared" si="172"/>
        <v>41058.844571759262</v>
      </c>
      <c r="T2527">
        <f t="shared" si="173"/>
        <v>2012</v>
      </c>
      <c r="U2527" t="str">
        <f t="shared" si="174"/>
        <v>music</v>
      </c>
    </row>
    <row r="2528" spans="1:21" ht="42.75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 s="10">
        <f t="shared" si="171"/>
        <v>136.91</v>
      </c>
      <c r="Q2528" t="s">
        <v>8324</v>
      </c>
      <c r="R2528" t="s">
        <v>8353</v>
      </c>
      <c r="S2528" s="13">
        <f t="shared" si="172"/>
        <v>41953.091134259259</v>
      </c>
      <c r="T2528">
        <f t="shared" si="173"/>
        <v>2014</v>
      </c>
      <c r="U2528" t="str">
        <f t="shared" si="174"/>
        <v>music</v>
      </c>
    </row>
    <row r="2529" spans="1:21" ht="42.75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 s="10">
        <f t="shared" si="171"/>
        <v>57.54</v>
      </c>
      <c r="Q2529" t="s">
        <v>8324</v>
      </c>
      <c r="R2529" t="s">
        <v>8353</v>
      </c>
      <c r="S2529" s="13">
        <f t="shared" si="172"/>
        <v>41546.75105324074</v>
      </c>
      <c r="T2529">
        <f t="shared" si="173"/>
        <v>2013</v>
      </c>
      <c r="U2529" t="str">
        <f t="shared" si="174"/>
        <v>music</v>
      </c>
    </row>
    <row r="2530" spans="1:21" ht="42.75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 s="10">
        <f t="shared" si="171"/>
        <v>52.96</v>
      </c>
      <c r="Q2530" t="s">
        <v>8324</v>
      </c>
      <c r="R2530" t="s">
        <v>8353</v>
      </c>
      <c r="S2530" s="13">
        <f t="shared" si="172"/>
        <v>42217.834525462968</v>
      </c>
      <c r="T2530">
        <f t="shared" si="173"/>
        <v>2015</v>
      </c>
      <c r="U2530" t="str">
        <f t="shared" si="174"/>
        <v>music</v>
      </c>
    </row>
    <row r="2531" spans="1:21" ht="28.5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 s="10">
        <f t="shared" si="171"/>
        <v>82.33</v>
      </c>
      <c r="Q2531" t="s">
        <v>8324</v>
      </c>
      <c r="R2531" t="s">
        <v>8353</v>
      </c>
      <c r="S2531" s="13">
        <f t="shared" si="172"/>
        <v>40948.080729166664</v>
      </c>
      <c r="T2531">
        <f t="shared" si="173"/>
        <v>2012</v>
      </c>
      <c r="U2531" t="str">
        <f t="shared" si="174"/>
        <v>music</v>
      </c>
    </row>
    <row r="2532" spans="1:21" ht="42.75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 s="10">
        <f t="shared" si="171"/>
        <v>135.41999999999999</v>
      </c>
      <c r="Q2532" t="s">
        <v>8324</v>
      </c>
      <c r="R2532" t="s">
        <v>8353</v>
      </c>
      <c r="S2532" s="13">
        <f t="shared" si="172"/>
        <v>42081.864641203705</v>
      </c>
      <c r="T2532">
        <f t="shared" si="173"/>
        <v>2015</v>
      </c>
      <c r="U2532" t="str">
        <f t="shared" si="174"/>
        <v>music</v>
      </c>
    </row>
    <row r="2533" spans="1:21" ht="42.75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 s="10">
        <f t="shared" si="171"/>
        <v>74.069999999999993</v>
      </c>
      <c r="Q2533" t="s">
        <v>8324</v>
      </c>
      <c r="R2533" t="s">
        <v>8353</v>
      </c>
      <c r="S2533" s="13">
        <f t="shared" si="172"/>
        <v>42208.680023148147</v>
      </c>
      <c r="T2533">
        <f t="shared" si="173"/>
        <v>2015</v>
      </c>
      <c r="U2533" t="str">
        <f t="shared" si="174"/>
        <v>music</v>
      </c>
    </row>
    <row r="2534" spans="1:21" ht="42.75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 s="10">
        <f t="shared" si="171"/>
        <v>84.08</v>
      </c>
      <c r="Q2534" t="s">
        <v>8324</v>
      </c>
      <c r="R2534" t="s">
        <v>8353</v>
      </c>
      <c r="S2534" s="13">
        <f t="shared" si="172"/>
        <v>41107.849143518521</v>
      </c>
      <c r="T2534">
        <f t="shared" si="173"/>
        <v>2012</v>
      </c>
      <c r="U2534" t="str">
        <f t="shared" si="174"/>
        <v>music</v>
      </c>
    </row>
    <row r="2535" spans="1:21" ht="42.75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 s="10">
        <f t="shared" si="171"/>
        <v>61.03</v>
      </c>
      <c r="Q2535" t="s">
        <v>8324</v>
      </c>
      <c r="R2535" t="s">
        <v>8353</v>
      </c>
      <c r="S2535" s="13">
        <f t="shared" si="172"/>
        <v>41304.751284722224</v>
      </c>
      <c r="T2535">
        <f t="shared" si="173"/>
        <v>2013</v>
      </c>
      <c r="U2535" t="str">
        <f t="shared" si="174"/>
        <v>music</v>
      </c>
    </row>
    <row r="2536" spans="1:21" ht="57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 s="10">
        <f t="shared" si="171"/>
        <v>150</v>
      </c>
      <c r="Q2536" t="s">
        <v>8324</v>
      </c>
      <c r="R2536" t="s">
        <v>8353</v>
      </c>
      <c r="S2536" s="13">
        <f t="shared" si="172"/>
        <v>40127.700370370374</v>
      </c>
      <c r="T2536">
        <f t="shared" si="173"/>
        <v>2009</v>
      </c>
      <c r="U2536" t="str">
        <f t="shared" si="174"/>
        <v>music</v>
      </c>
    </row>
    <row r="2537" spans="1:2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 s="10">
        <f t="shared" si="171"/>
        <v>266.08999999999997</v>
      </c>
      <c r="Q2537" t="s">
        <v>8324</v>
      </c>
      <c r="R2537" t="s">
        <v>8353</v>
      </c>
      <c r="S2537" s="13">
        <f t="shared" si="172"/>
        <v>41943.791030092594</v>
      </c>
      <c r="T2537">
        <f t="shared" si="173"/>
        <v>2014</v>
      </c>
      <c r="U2537" t="str">
        <f t="shared" si="174"/>
        <v>music</v>
      </c>
    </row>
    <row r="2538" spans="1:21" ht="42.75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 s="10">
        <f t="shared" si="171"/>
        <v>7.25</v>
      </c>
      <c r="Q2538" t="s">
        <v>8324</v>
      </c>
      <c r="R2538" t="s">
        <v>8353</v>
      </c>
      <c r="S2538" s="13">
        <f t="shared" si="172"/>
        <v>41464.106087962966</v>
      </c>
      <c r="T2538">
        <f t="shared" si="173"/>
        <v>2013</v>
      </c>
      <c r="U2538" t="str">
        <f t="shared" si="174"/>
        <v>music</v>
      </c>
    </row>
    <row r="2539" spans="1:21" ht="42.75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 s="10">
        <f t="shared" si="171"/>
        <v>100</v>
      </c>
      <c r="Q2539" t="s">
        <v>8324</v>
      </c>
      <c r="R2539" t="s">
        <v>8353</v>
      </c>
      <c r="S2539" s="13">
        <f t="shared" si="172"/>
        <v>40696.648784722223</v>
      </c>
      <c r="T2539">
        <f t="shared" si="173"/>
        <v>2011</v>
      </c>
      <c r="U2539" t="str">
        <f t="shared" si="174"/>
        <v>music</v>
      </c>
    </row>
    <row r="2540" spans="1:21" ht="28.5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 s="10">
        <f t="shared" si="171"/>
        <v>109.96</v>
      </c>
      <c r="Q2540" t="s">
        <v>8324</v>
      </c>
      <c r="R2540" t="s">
        <v>8353</v>
      </c>
      <c r="S2540" s="13">
        <f t="shared" si="172"/>
        <v>41298.509965277779</v>
      </c>
      <c r="T2540">
        <f t="shared" si="173"/>
        <v>2013</v>
      </c>
      <c r="U2540" t="str">
        <f t="shared" si="174"/>
        <v>music</v>
      </c>
    </row>
    <row r="2541" spans="1:21" ht="42.75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 s="10">
        <f t="shared" si="171"/>
        <v>169.92</v>
      </c>
      <c r="Q2541" t="s">
        <v>8324</v>
      </c>
      <c r="R2541" t="s">
        <v>8353</v>
      </c>
      <c r="S2541" s="13">
        <f t="shared" si="172"/>
        <v>41977.902222222227</v>
      </c>
      <c r="T2541">
        <f t="shared" si="173"/>
        <v>2014</v>
      </c>
      <c r="U2541" t="str">
        <f t="shared" si="174"/>
        <v>music</v>
      </c>
    </row>
    <row r="2542" spans="1:21" ht="42.75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 s="10">
        <f t="shared" si="171"/>
        <v>95.74</v>
      </c>
      <c r="Q2542" t="s">
        <v>8324</v>
      </c>
      <c r="R2542" t="s">
        <v>8353</v>
      </c>
      <c r="S2542" s="13">
        <f t="shared" si="172"/>
        <v>40785.675011574072</v>
      </c>
      <c r="T2542">
        <f t="shared" si="173"/>
        <v>2011</v>
      </c>
      <c r="U2542" t="str">
        <f t="shared" si="174"/>
        <v>music</v>
      </c>
    </row>
    <row r="2543" spans="1:21" ht="42.75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 s="10">
        <f t="shared" si="171"/>
        <v>59.46</v>
      </c>
      <c r="Q2543" t="s">
        <v>8324</v>
      </c>
      <c r="R2543" t="s">
        <v>8353</v>
      </c>
      <c r="S2543" s="13">
        <f t="shared" si="172"/>
        <v>41483.449282407404</v>
      </c>
      <c r="T2543">
        <f t="shared" si="173"/>
        <v>2013</v>
      </c>
      <c r="U2543" t="str">
        <f t="shared" si="174"/>
        <v>music</v>
      </c>
    </row>
    <row r="2544" spans="1:21" ht="42.75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 s="10">
        <f t="shared" si="171"/>
        <v>55.77</v>
      </c>
      <c r="Q2544" t="s">
        <v>8324</v>
      </c>
      <c r="R2544" t="s">
        <v>8353</v>
      </c>
      <c r="S2544" s="13">
        <f t="shared" si="172"/>
        <v>41509.426585648151</v>
      </c>
      <c r="T2544">
        <f t="shared" si="173"/>
        <v>2013</v>
      </c>
      <c r="U2544" t="str">
        <f t="shared" si="174"/>
        <v>music</v>
      </c>
    </row>
    <row r="2545" spans="1:21" ht="42.75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 s="10">
        <f t="shared" si="171"/>
        <v>30.08</v>
      </c>
      <c r="Q2545" t="s">
        <v>8324</v>
      </c>
      <c r="R2545" t="s">
        <v>8353</v>
      </c>
      <c r="S2545" s="13">
        <f t="shared" si="172"/>
        <v>40514.107615740737</v>
      </c>
      <c r="T2545">
        <f t="shared" si="173"/>
        <v>2010</v>
      </c>
      <c r="U2545" t="str">
        <f t="shared" si="174"/>
        <v>music</v>
      </c>
    </row>
    <row r="2546" spans="1:21" ht="42.75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 s="10">
        <f t="shared" si="171"/>
        <v>88.44</v>
      </c>
      <c r="Q2546" t="s">
        <v>8324</v>
      </c>
      <c r="R2546" t="s">
        <v>8353</v>
      </c>
      <c r="S2546" s="13">
        <f t="shared" si="172"/>
        <v>41068.520474537036</v>
      </c>
      <c r="T2546">
        <f t="shared" si="173"/>
        <v>2012</v>
      </c>
      <c r="U2546" t="str">
        <f t="shared" si="174"/>
        <v>music</v>
      </c>
    </row>
    <row r="2547" spans="1:21" ht="42.75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 s="10">
        <f t="shared" si="171"/>
        <v>64.03</v>
      </c>
      <c r="Q2547" t="s">
        <v>8324</v>
      </c>
      <c r="R2547" t="s">
        <v>8353</v>
      </c>
      <c r="S2547" s="13">
        <f t="shared" si="172"/>
        <v>42027.13817129629</v>
      </c>
      <c r="T2547">
        <f t="shared" si="173"/>
        <v>2015</v>
      </c>
      <c r="U2547" t="str">
        <f t="shared" si="174"/>
        <v>music</v>
      </c>
    </row>
    <row r="2548" spans="1:21" ht="42.75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 s="10">
        <f t="shared" si="171"/>
        <v>60.15</v>
      </c>
      <c r="Q2548" t="s">
        <v>8324</v>
      </c>
      <c r="R2548" t="s">
        <v>8353</v>
      </c>
      <c r="S2548" s="13">
        <f t="shared" si="172"/>
        <v>41524.858553240738</v>
      </c>
      <c r="T2548">
        <f t="shared" si="173"/>
        <v>2013</v>
      </c>
      <c r="U2548" t="str">
        <f t="shared" si="174"/>
        <v>music</v>
      </c>
    </row>
    <row r="2549" spans="1:21" ht="42.75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 s="10">
        <f t="shared" si="171"/>
        <v>49.19</v>
      </c>
      <c r="Q2549" t="s">
        <v>8324</v>
      </c>
      <c r="R2549" t="s">
        <v>8353</v>
      </c>
      <c r="S2549" s="13">
        <f t="shared" si="172"/>
        <v>40973.773182870369</v>
      </c>
      <c r="T2549">
        <f t="shared" si="173"/>
        <v>2012</v>
      </c>
      <c r="U2549" t="str">
        <f t="shared" si="174"/>
        <v>music</v>
      </c>
    </row>
    <row r="2550" spans="1:21" ht="42.75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 s="10">
        <f t="shared" si="171"/>
        <v>165.16</v>
      </c>
      <c r="Q2550" t="s">
        <v>8324</v>
      </c>
      <c r="R2550" t="s">
        <v>8353</v>
      </c>
      <c r="S2550" s="13">
        <f t="shared" si="172"/>
        <v>42618.625428240746</v>
      </c>
      <c r="T2550">
        <f t="shared" si="173"/>
        <v>2016</v>
      </c>
      <c r="U2550" t="str">
        <f t="shared" si="174"/>
        <v>music</v>
      </c>
    </row>
    <row r="2551" spans="1:21" ht="42.75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 s="10">
        <f t="shared" si="171"/>
        <v>43.62</v>
      </c>
      <c r="Q2551" t="s">
        <v>8324</v>
      </c>
      <c r="R2551" t="s">
        <v>8353</v>
      </c>
      <c r="S2551" s="13">
        <f t="shared" si="172"/>
        <v>41390.757754629631</v>
      </c>
      <c r="T2551">
        <f t="shared" si="173"/>
        <v>2013</v>
      </c>
      <c r="U2551" t="str">
        <f t="shared" si="174"/>
        <v>music</v>
      </c>
    </row>
    <row r="2552" spans="1:21" ht="42.75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 s="10">
        <f t="shared" si="171"/>
        <v>43.7</v>
      </c>
      <c r="Q2552" t="s">
        <v>8324</v>
      </c>
      <c r="R2552" t="s">
        <v>8353</v>
      </c>
      <c r="S2552" s="13">
        <f t="shared" si="172"/>
        <v>42228.634328703702</v>
      </c>
      <c r="T2552">
        <f t="shared" si="173"/>
        <v>2015</v>
      </c>
      <c r="U2552" t="str">
        <f t="shared" si="174"/>
        <v>music</v>
      </c>
    </row>
    <row r="2553" spans="1:21" ht="42.75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 s="10">
        <f t="shared" si="171"/>
        <v>67.42</v>
      </c>
      <c r="Q2553" t="s">
        <v>8324</v>
      </c>
      <c r="R2553" t="s">
        <v>8353</v>
      </c>
      <c r="S2553" s="13">
        <f t="shared" si="172"/>
        <v>40961.252141203702</v>
      </c>
      <c r="T2553">
        <f t="shared" si="173"/>
        <v>2012</v>
      </c>
      <c r="U2553" t="str">
        <f t="shared" si="174"/>
        <v>music</v>
      </c>
    </row>
    <row r="2554" spans="1:21" ht="42.75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 s="10">
        <f t="shared" si="171"/>
        <v>177.5</v>
      </c>
      <c r="Q2554" t="s">
        <v>8324</v>
      </c>
      <c r="R2554" t="s">
        <v>8353</v>
      </c>
      <c r="S2554" s="13">
        <f t="shared" si="172"/>
        <v>42769.809965277775</v>
      </c>
      <c r="T2554">
        <f t="shared" si="173"/>
        <v>2017</v>
      </c>
      <c r="U2554" t="str">
        <f t="shared" si="174"/>
        <v>music</v>
      </c>
    </row>
    <row r="2555" spans="1:21" ht="42.75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 s="10">
        <f t="shared" si="171"/>
        <v>38.880000000000003</v>
      </c>
      <c r="Q2555" t="s">
        <v>8324</v>
      </c>
      <c r="R2555" t="s">
        <v>8353</v>
      </c>
      <c r="S2555" s="13">
        <f t="shared" si="172"/>
        <v>41113.199155092596</v>
      </c>
      <c r="T2555">
        <f t="shared" si="173"/>
        <v>2012</v>
      </c>
      <c r="U2555" t="str">
        <f t="shared" si="174"/>
        <v>music</v>
      </c>
    </row>
    <row r="2556" spans="1:21" ht="42.75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 s="10">
        <f t="shared" si="171"/>
        <v>54.99</v>
      </c>
      <c r="Q2556" t="s">
        <v>8324</v>
      </c>
      <c r="R2556" t="s">
        <v>8353</v>
      </c>
      <c r="S2556" s="13">
        <f t="shared" si="172"/>
        <v>42125.078275462962</v>
      </c>
      <c r="T2556">
        <f t="shared" si="173"/>
        <v>2015</v>
      </c>
      <c r="U2556" t="str">
        <f t="shared" si="174"/>
        <v>music</v>
      </c>
    </row>
    <row r="2557" spans="1:21" ht="42.75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 s="10">
        <f t="shared" si="171"/>
        <v>61.34</v>
      </c>
      <c r="Q2557" t="s">
        <v>8324</v>
      </c>
      <c r="R2557" t="s">
        <v>8353</v>
      </c>
      <c r="S2557" s="13">
        <f t="shared" si="172"/>
        <v>41026.655011574076</v>
      </c>
      <c r="T2557">
        <f t="shared" si="173"/>
        <v>2012</v>
      </c>
      <c r="U2557" t="str">
        <f t="shared" si="174"/>
        <v>music</v>
      </c>
    </row>
    <row r="2558" spans="1:21" ht="42.75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 s="10">
        <f t="shared" si="171"/>
        <v>23.12</v>
      </c>
      <c r="Q2558" t="s">
        <v>8324</v>
      </c>
      <c r="R2558" t="s">
        <v>8353</v>
      </c>
      <c r="S2558" s="13">
        <f t="shared" si="172"/>
        <v>41222.991400462961</v>
      </c>
      <c r="T2558">
        <f t="shared" si="173"/>
        <v>2012</v>
      </c>
      <c r="U2558" t="str">
        <f t="shared" si="174"/>
        <v>music</v>
      </c>
    </row>
    <row r="2559" spans="1:21" ht="28.5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 s="10">
        <f t="shared" si="171"/>
        <v>29.61</v>
      </c>
      <c r="Q2559" t="s">
        <v>8324</v>
      </c>
      <c r="R2559" t="s">
        <v>8353</v>
      </c>
      <c r="S2559" s="13">
        <f t="shared" si="172"/>
        <v>41744.745208333334</v>
      </c>
      <c r="T2559">
        <f t="shared" si="173"/>
        <v>2014</v>
      </c>
      <c r="U2559" t="str">
        <f t="shared" si="174"/>
        <v>music</v>
      </c>
    </row>
    <row r="2560" spans="1:21" ht="28.5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 s="10">
        <f t="shared" si="171"/>
        <v>75.61</v>
      </c>
      <c r="Q2560" t="s">
        <v>8324</v>
      </c>
      <c r="R2560" t="s">
        <v>8353</v>
      </c>
      <c r="S2560" s="13">
        <f t="shared" si="172"/>
        <v>42093.860023148154</v>
      </c>
      <c r="T2560">
        <f t="shared" si="173"/>
        <v>2015</v>
      </c>
      <c r="U2560" t="str">
        <f t="shared" si="174"/>
        <v>music</v>
      </c>
    </row>
    <row r="2561" spans="1:21" ht="42.75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 s="10">
        <f t="shared" si="171"/>
        <v>35.6</v>
      </c>
      <c r="Q2561" t="s">
        <v>8324</v>
      </c>
      <c r="R2561" t="s">
        <v>8353</v>
      </c>
      <c r="S2561" s="13">
        <f t="shared" si="172"/>
        <v>40829.873657407406</v>
      </c>
      <c r="T2561">
        <f t="shared" si="173"/>
        <v>2011</v>
      </c>
      <c r="U2561" t="str">
        <f t="shared" si="174"/>
        <v>music</v>
      </c>
    </row>
    <row r="2562" spans="1:21" ht="42.75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 s="10">
        <f t="shared" si="171"/>
        <v>143</v>
      </c>
      <c r="Q2562" t="s">
        <v>8324</v>
      </c>
      <c r="R2562" t="s">
        <v>8353</v>
      </c>
      <c r="S2562" s="13">
        <f t="shared" si="172"/>
        <v>42039.951087962967</v>
      </c>
      <c r="T2562">
        <f t="shared" si="173"/>
        <v>2015</v>
      </c>
      <c r="U2562" t="str">
        <f t="shared" si="174"/>
        <v>music</v>
      </c>
    </row>
    <row r="2563" spans="1:21" ht="42.75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 s="10" t="e">
        <f t="shared" ref="P2563:P2626" si="175">ROUND(E2563/L2563,2)</f>
        <v>#DIV/0!</v>
      </c>
      <c r="Q2563" t="s">
        <v>8335</v>
      </c>
      <c r="R2563" t="s">
        <v>8336</v>
      </c>
      <c r="S2563" s="13">
        <f t="shared" ref="S2563:S2626" si="176">(((J2563/60)/60)/24)+DATE(1970,1,1)</f>
        <v>42260.528807870374</v>
      </c>
      <c r="T2563">
        <f t="shared" ref="T2563:T2626" si="177">YEAR(S2563)</f>
        <v>2015</v>
      </c>
      <c r="U2563" t="str">
        <f t="shared" ref="U2563:U2626" si="178">LEFT(N2563,SEARCH("/",N2563)-1)</f>
        <v>food</v>
      </c>
    </row>
    <row r="2564" spans="1:21" ht="57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 s="10">
        <f t="shared" si="175"/>
        <v>25</v>
      </c>
      <c r="Q2564" t="s">
        <v>8335</v>
      </c>
      <c r="R2564" t="s">
        <v>8336</v>
      </c>
      <c r="S2564" s="13">
        <f t="shared" si="176"/>
        <v>42594.524756944447</v>
      </c>
      <c r="T2564">
        <f t="shared" si="177"/>
        <v>2016</v>
      </c>
      <c r="U2564" t="str">
        <f t="shared" si="178"/>
        <v>food</v>
      </c>
    </row>
    <row r="2565" spans="1:21" ht="28.5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 s="10" t="e">
        <f t="shared" si="175"/>
        <v>#DIV/0!</v>
      </c>
      <c r="Q2565" t="s">
        <v>8335</v>
      </c>
      <c r="R2565" t="s">
        <v>8336</v>
      </c>
      <c r="S2565" s="13">
        <f t="shared" si="176"/>
        <v>42155.139479166668</v>
      </c>
      <c r="T2565">
        <f t="shared" si="177"/>
        <v>2015</v>
      </c>
      <c r="U2565" t="str">
        <f t="shared" si="178"/>
        <v>food</v>
      </c>
    </row>
    <row r="2566" spans="1:21" ht="42.75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 s="10" t="e">
        <f t="shared" si="175"/>
        <v>#DIV/0!</v>
      </c>
      <c r="Q2566" t="s">
        <v>8335</v>
      </c>
      <c r="R2566" t="s">
        <v>8336</v>
      </c>
      <c r="S2566" s="13">
        <f t="shared" si="176"/>
        <v>41822.040497685186</v>
      </c>
      <c r="T2566">
        <f t="shared" si="177"/>
        <v>2014</v>
      </c>
      <c r="U2566" t="str">
        <f t="shared" si="178"/>
        <v>food</v>
      </c>
    </row>
    <row r="2567" spans="1:21" ht="42.75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 s="10">
        <f t="shared" si="175"/>
        <v>100</v>
      </c>
      <c r="Q2567" t="s">
        <v>8335</v>
      </c>
      <c r="R2567" t="s">
        <v>8336</v>
      </c>
      <c r="S2567" s="13">
        <f t="shared" si="176"/>
        <v>42440.650335648148</v>
      </c>
      <c r="T2567">
        <f t="shared" si="177"/>
        <v>2016</v>
      </c>
      <c r="U2567" t="str">
        <f t="shared" si="178"/>
        <v>food</v>
      </c>
    </row>
    <row r="2568" spans="1:21" ht="42.75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 s="10" t="e">
        <f t="shared" si="175"/>
        <v>#DIV/0!</v>
      </c>
      <c r="Q2568" t="s">
        <v>8335</v>
      </c>
      <c r="R2568" t="s">
        <v>8336</v>
      </c>
      <c r="S2568" s="13">
        <f t="shared" si="176"/>
        <v>41842.980879629627</v>
      </c>
      <c r="T2568">
        <f t="shared" si="177"/>
        <v>2014</v>
      </c>
      <c r="U2568" t="str">
        <f t="shared" si="178"/>
        <v>food</v>
      </c>
    </row>
    <row r="2569" spans="1:21" ht="42.75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 s="10">
        <f t="shared" si="175"/>
        <v>60</v>
      </c>
      <c r="Q2569" t="s">
        <v>8335</v>
      </c>
      <c r="R2569" t="s">
        <v>8336</v>
      </c>
      <c r="S2569" s="13">
        <f t="shared" si="176"/>
        <v>42087.878912037035</v>
      </c>
      <c r="T2569">
        <f t="shared" si="177"/>
        <v>2015</v>
      </c>
      <c r="U2569" t="str">
        <f t="shared" si="178"/>
        <v>food</v>
      </c>
    </row>
    <row r="2570" spans="1:21" ht="42.75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 s="10">
        <f t="shared" si="175"/>
        <v>50</v>
      </c>
      <c r="Q2570" t="s">
        <v>8335</v>
      </c>
      <c r="R2570" t="s">
        <v>8336</v>
      </c>
      <c r="S2570" s="13">
        <f t="shared" si="176"/>
        <v>42584.666597222225</v>
      </c>
      <c r="T2570">
        <f t="shared" si="177"/>
        <v>2016</v>
      </c>
      <c r="U2570" t="str">
        <f t="shared" si="178"/>
        <v>food</v>
      </c>
    </row>
    <row r="2571" spans="1:21" ht="42.75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 s="10">
        <f t="shared" si="175"/>
        <v>72.5</v>
      </c>
      <c r="Q2571" t="s">
        <v>8335</v>
      </c>
      <c r="R2571" t="s">
        <v>8336</v>
      </c>
      <c r="S2571" s="13">
        <f t="shared" si="176"/>
        <v>42234.105462962965</v>
      </c>
      <c r="T2571">
        <f t="shared" si="177"/>
        <v>2015</v>
      </c>
      <c r="U2571" t="str">
        <f t="shared" si="178"/>
        <v>food</v>
      </c>
    </row>
    <row r="2572" spans="1:21" ht="42.75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 s="10">
        <f t="shared" si="175"/>
        <v>29.5</v>
      </c>
      <c r="Q2572" t="s">
        <v>8335</v>
      </c>
      <c r="R2572" t="s">
        <v>8336</v>
      </c>
      <c r="S2572" s="13">
        <f t="shared" si="176"/>
        <v>42744.903182870374</v>
      </c>
      <c r="T2572">
        <f t="shared" si="177"/>
        <v>2017</v>
      </c>
      <c r="U2572" t="str">
        <f t="shared" si="178"/>
        <v>food</v>
      </c>
    </row>
    <row r="2573" spans="1:21" ht="42.75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 s="10">
        <f t="shared" si="175"/>
        <v>62.5</v>
      </c>
      <c r="Q2573" t="s">
        <v>8335</v>
      </c>
      <c r="R2573" t="s">
        <v>8336</v>
      </c>
      <c r="S2573" s="13">
        <f t="shared" si="176"/>
        <v>42449.341678240744</v>
      </c>
      <c r="T2573">
        <f t="shared" si="177"/>
        <v>2016</v>
      </c>
      <c r="U2573" t="str">
        <f t="shared" si="178"/>
        <v>food</v>
      </c>
    </row>
    <row r="2574" spans="1:21" ht="42.75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 s="10" t="e">
        <f t="shared" si="175"/>
        <v>#DIV/0!</v>
      </c>
      <c r="Q2574" t="s">
        <v>8335</v>
      </c>
      <c r="R2574" t="s">
        <v>8336</v>
      </c>
      <c r="S2574" s="13">
        <f t="shared" si="176"/>
        <v>42077.119409722218</v>
      </c>
      <c r="T2574">
        <f t="shared" si="177"/>
        <v>2015</v>
      </c>
      <c r="U2574" t="str">
        <f t="shared" si="178"/>
        <v>food</v>
      </c>
    </row>
    <row r="2575" spans="1:21" ht="42.75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 s="10" t="e">
        <f t="shared" si="175"/>
        <v>#DIV/0!</v>
      </c>
      <c r="Q2575" t="s">
        <v>8335</v>
      </c>
      <c r="R2575" t="s">
        <v>8336</v>
      </c>
      <c r="S2575" s="13">
        <f t="shared" si="176"/>
        <v>41829.592002314814</v>
      </c>
      <c r="T2575">
        <f t="shared" si="177"/>
        <v>2014</v>
      </c>
      <c r="U2575" t="str">
        <f t="shared" si="178"/>
        <v>food</v>
      </c>
    </row>
    <row r="2576" spans="1:21" ht="42.75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 s="10" t="e">
        <f t="shared" si="175"/>
        <v>#DIV/0!</v>
      </c>
      <c r="Q2576" t="s">
        <v>8335</v>
      </c>
      <c r="R2576" t="s">
        <v>8336</v>
      </c>
      <c r="S2576" s="13">
        <f t="shared" si="176"/>
        <v>42487.825752314813</v>
      </c>
      <c r="T2576">
        <f t="shared" si="177"/>
        <v>2016</v>
      </c>
      <c r="U2576" t="str">
        <f t="shared" si="178"/>
        <v>food</v>
      </c>
    </row>
    <row r="2577" spans="1:21" ht="42.75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 s="10" t="e">
        <f t="shared" si="175"/>
        <v>#DIV/0!</v>
      </c>
      <c r="Q2577" t="s">
        <v>8335</v>
      </c>
      <c r="R2577" t="s">
        <v>8336</v>
      </c>
      <c r="S2577" s="13">
        <f t="shared" si="176"/>
        <v>41986.108726851846</v>
      </c>
      <c r="T2577">
        <f t="shared" si="177"/>
        <v>2014</v>
      </c>
      <c r="U2577" t="str">
        <f t="shared" si="178"/>
        <v>food</v>
      </c>
    </row>
    <row r="2578" spans="1:21" ht="28.5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 s="10" t="e">
        <f t="shared" si="175"/>
        <v>#DIV/0!</v>
      </c>
      <c r="Q2578" t="s">
        <v>8335</v>
      </c>
      <c r="R2578" t="s">
        <v>8336</v>
      </c>
      <c r="S2578" s="13">
        <f t="shared" si="176"/>
        <v>42060.00980324074</v>
      </c>
      <c r="T2578">
        <f t="shared" si="177"/>
        <v>2015</v>
      </c>
      <c r="U2578" t="str">
        <f t="shared" si="178"/>
        <v>food</v>
      </c>
    </row>
    <row r="2579" spans="1:21" ht="42.75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 s="10" t="e">
        <f t="shared" si="175"/>
        <v>#DIV/0!</v>
      </c>
      <c r="Q2579" t="s">
        <v>8335</v>
      </c>
      <c r="R2579" t="s">
        <v>8336</v>
      </c>
      <c r="S2579" s="13">
        <f t="shared" si="176"/>
        <v>41830.820567129631</v>
      </c>
      <c r="T2579">
        <f t="shared" si="177"/>
        <v>2014</v>
      </c>
      <c r="U2579" t="str">
        <f t="shared" si="178"/>
        <v>food</v>
      </c>
    </row>
    <row r="2580" spans="1:21" ht="42.75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 s="10" t="e">
        <f t="shared" si="175"/>
        <v>#DIV/0!</v>
      </c>
      <c r="Q2580" t="s">
        <v>8335</v>
      </c>
      <c r="R2580" t="s">
        <v>8336</v>
      </c>
      <c r="S2580" s="13">
        <f t="shared" si="176"/>
        <v>42238.022905092599</v>
      </c>
      <c r="T2580">
        <f t="shared" si="177"/>
        <v>2015</v>
      </c>
      <c r="U2580" t="str">
        <f t="shared" si="178"/>
        <v>food</v>
      </c>
    </row>
    <row r="2581" spans="1:21" ht="42.75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 s="10">
        <f t="shared" si="175"/>
        <v>23.08</v>
      </c>
      <c r="Q2581" t="s">
        <v>8335</v>
      </c>
      <c r="R2581" t="s">
        <v>8336</v>
      </c>
      <c r="S2581" s="13">
        <f t="shared" si="176"/>
        <v>41837.829895833333</v>
      </c>
      <c r="T2581">
        <f t="shared" si="177"/>
        <v>2014</v>
      </c>
      <c r="U2581" t="str">
        <f t="shared" si="178"/>
        <v>food</v>
      </c>
    </row>
    <row r="2582" spans="1:21" ht="42.75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 s="10">
        <f t="shared" si="175"/>
        <v>25.5</v>
      </c>
      <c r="Q2582" t="s">
        <v>8335</v>
      </c>
      <c r="R2582" t="s">
        <v>8336</v>
      </c>
      <c r="S2582" s="13">
        <f t="shared" si="176"/>
        <v>42110.326423611114</v>
      </c>
      <c r="T2582">
        <f t="shared" si="177"/>
        <v>2015</v>
      </c>
      <c r="U2582" t="str">
        <f t="shared" si="178"/>
        <v>food</v>
      </c>
    </row>
    <row r="2583" spans="1:21" ht="42.75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 s="10">
        <f t="shared" si="175"/>
        <v>48.18</v>
      </c>
      <c r="Q2583" t="s">
        <v>8335</v>
      </c>
      <c r="R2583" t="s">
        <v>8336</v>
      </c>
      <c r="S2583" s="13">
        <f t="shared" si="176"/>
        <v>42294.628449074073</v>
      </c>
      <c r="T2583">
        <f t="shared" si="177"/>
        <v>2015</v>
      </c>
      <c r="U2583" t="str">
        <f t="shared" si="178"/>
        <v>food</v>
      </c>
    </row>
    <row r="2584" spans="1:21" ht="28.5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 s="10">
        <f t="shared" si="175"/>
        <v>1</v>
      </c>
      <c r="Q2584" t="s">
        <v>8335</v>
      </c>
      <c r="R2584" t="s">
        <v>8336</v>
      </c>
      <c r="S2584" s="13">
        <f t="shared" si="176"/>
        <v>42642.988819444443</v>
      </c>
      <c r="T2584">
        <f t="shared" si="177"/>
        <v>2016</v>
      </c>
      <c r="U2584" t="str">
        <f t="shared" si="178"/>
        <v>food</v>
      </c>
    </row>
    <row r="2585" spans="1:21" ht="28.5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 s="10">
        <f t="shared" si="175"/>
        <v>1</v>
      </c>
      <c r="Q2585" t="s">
        <v>8335</v>
      </c>
      <c r="R2585" t="s">
        <v>8336</v>
      </c>
      <c r="S2585" s="13">
        <f t="shared" si="176"/>
        <v>42019.76944444445</v>
      </c>
      <c r="T2585">
        <f t="shared" si="177"/>
        <v>2015</v>
      </c>
      <c r="U2585" t="str">
        <f t="shared" si="178"/>
        <v>food</v>
      </c>
    </row>
    <row r="2586" spans="1:21" ht="28.5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 s="10" t="e">
        <f t="shared" si="175"/>
        <v>#DIV/0!</v>
      </c>
      <c r="Q2586" t="s">
        <v>8335</v>
      </c>
      <c r="R2586" t="s">
        <v>8336</v>
      </c>
      <c r="S2586" s="13">
        <f t="shared" si="176"/>
        <v>42140.173252314817</v>
      </c>
      <c r="T2586">
        <f t="shared" si="177"/>
        <v>2015</v>
      </c>
      <c r="U2586" t="str">
        <f t="shared" si="178"/>
        <v>food</v>
      </c>
    </row>
    <row r="2587" spans="1:21" ht="42.75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 s="10">
        <f t="shared" si="175"/>
        <v>50</v>
      </c>
      <c r="Q2587" t="s">
        <v>8335</v>
      </c>
      <c r="R2587" t="s">
        <v>8336</v>
      </c>
      <c r="S2587" s="13">
        <f t="shared" si="176"/>
        <v>41795.963333333333</v>
      </c>
      <c r="T2587">
        <f t="shared" si="177"/>
        <v>2014</v>
      </c>
      <c r="U2587" t="str">
        <f t="shared" si="178"/>
        <v>food</v>
      </c>
    </row>
    <row r="2588" spans="1:21" ht="28.5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 s="10">
        <f t="shared" si="175"/>
        <v>5</v>
      </c>
      <c r="Q2588" t="s">
        <v>8335</v>
      </c>
      <c r="R2588" t="s">
        <v>8336</v>
      </c>
      <c r="S2588" s="13">
        <f t="shared" si="176"/>
        <v>42333.330277777779</v>
      </c>
      <c r="T2588">
        <f t="shared" si="177"/>
        <v>2015</v>
      </c>
      <c r="U2588" t="str">
        <f t="shared" si="178"/>
        <v>food</v>
      </c>
    </row>
    <row r="2589" spans="1:21" ht="42.75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 s="10">
        <f t="shared" si="175"/>
        <v>202.83</v>
      </c>
      <c r="Q2589" t="s">
        <v>8335</v>
      </c>
      <c r="R2589" t="s">
        <v>8336</v>
      </c>
      <c r="S2589" s="13">
        <f t="shared" si="176"/>
        <v>42338.675381944442</v>
      </c>
      <c r="T2589">
        <f t="shared" si="177"/>
        <v>2015</v>
      </c>
      <c r="U2589" t="str">
        <f t="shared" si="178"/>
        <v>food</v>
      </c>
    </row>
    <row r="2590" spans="1:21" ht="42.75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 s="10">
        <f t="shared" si="175"/>
        <v>29.13</v>
      </c>
      <c r="Q2590" t="s">
        <v>8335</v>
      </c>
      <c r="R2590" t="s">
        <v>8336</v>
      </c>
      <c r="S2590" s="13">
        <f t="shared" si="176"/>
        <v>42042.676226851851</v>
      </c>
      <c r="T2590">
        <f t="shared" si="177"/>
        <v>2015</v>
      </c>
      <c r="U2590" t="str">
        <f t="shared" si="178"/>
        <v>food</v>
      </c>
    </row>
    <row r="2591" spans="1:21" ht="42.75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 s="10">
        <f t="shared" si="175"/>
        <v>5</v>
      </c>
      <c r="Q2591" t="s">
        <v>8335</v>
      </c>
      <c r="R2591" t="s">
        <v>8336</v>
      </c>
      <c r="S2591" s="13">
        <f t="shared" si="176"/>
        <v>42422.536192129628</v>
      </c>
      <c r="T2591">
        <f t="shared" si="177"/>
        <v>2016</v>
      </c>
      <c r="U2591" t="str">
        <f t="shared" si="178"/>
        <v>food</v>
      </c>
    </row>
    <row r="2592" spans="1:21" ht="42.75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 s="10" t="e">
        <f t="shared" si="175"/>
        <v>#DIV/0!</v>
      </c>
      <c r="Q2592" t="s">
        <v>8335</v>
      </c>
      <c r="R2592" t="s">
        <v>8336</v>
      </c>
      <c r="S2592" s="13">
        <f t="shared" si="176"/>
        <v>42388.589085648149</v>
      </c>
      <c r="T2592">
        <f t="shared" si="177"/>
        <v>2016</v>
      </c>
      <c r="U2592" t="str">
        <f t="shared" si="178"/>
        <v>food</v>
      </c>
    </row>
    <row r="2593" spans="1:21" ht="42.75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 s="10">
        <f t="shared" si="175"/>
        <v>13</v>
      </c>
      <c r="Q2593" t="s">
        <v>8335</v>
      </c>
      <c r="R2593" t="s">
        <v>8336</v>
      </c>
      <c r="S2593" s="13">
        <f t="shared" si="176"/>
        <v>42382.906527777777</v>
      </c>
      <c r="T2593">
        <f t="shared" si="177"/>
        <v>2016</v>
      </c>
      <c r="U2593" t="str">
        <f t="shared" si="178"/>
        <v>food</v>
      </c>
    </row>
    <row r="2594" spans="1:21" ht="42.75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 s="10">
        <f t="shared" si="175"/>
        <v>50</v>
      </c>
      <c r="Q2594" t="s">
        <v>8335</v>
      </c>
      <c r="R2594" t="s">
        <v>8336</v>
      </c>
      <c r="S2594" s="13">
        <f t="shared" si="176"/>
        <v>41887.801168981481</v>
      </c>
      <c r="T2594">
        <f t="shared" si="177"/>
        <v>2014</v>
      </c>
      <c r="U2594" t="str">
        <f t="shared" si="178"/>
        <v>food</v>
      </c>
    </row>
    <row r="2595" spans="1:21" ht="42.75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 s="10" t="e">
        <f t="shared" si="175"/>
        <v>#DIV/0!</v>
      </c>
      <c r="Q2595" t="s">
        <v>8335</v>
      </c>
      <c r="R2595" t="s">
        <v>8336</v>
      </c>
      <c r="S2595" s="13">
        <f t="shared" si="176"/>
        <v>42089.84520833334</v>
      </c>
      <c r="T2595">
        <f t="shared" si="177"/>
        <v>2015</v>
      </c>
      <c r="U2595" t="str">
        <f t="shared" si="178"/>
        <v>food</v>
      </c>
    </row>
    <row r="2596" spans="1:21" ht="42.75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 s="10">
        <f t="shared" si="175"/>
        <v>1</v>
      </c>
      <c r="Q2596" t="s">
        <v>8335</v>
      </c>
      <c r="R2596" t="s">
        <v>8336</v>
      </c>
      <c r="S2596" s="13">
        <f t="shared" si="176"/>
        <v>41828.967916666668</v>
      </c>
      <c r="T2596">
        <f t="shared" si="177"/>
        <v>2014</v>
      </c>
      <c r="U2596" t="str">
        <f t="shared" si="178"/>
        <v>food</v>
      </c>
    </row>
    <row r="2597" spans="1:21" ht="28.5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 s="10">
        <f t="shared" si="175"/>
        <v>96.05</v>
      </c>
      <c r="Q2597" t="s">
        <v>8335</v>
      </c>
      <c r="R2597" t="s">
        <v>8336</v>
      </c>
      <c r="S2597" s="13">
        <f t="shared" si="176"/>
        <v>42760.244212962964</v>
      </c>
      <c r="T2597">
        <f t="shared" si="177"/>
        <v>2017</v>
      </c>
      <c r="U2597" t="str">
        <f t="shared" si="178"/>
        <v>food</v>
      </c>
    </row>
    <row r="2598" spans="1:21" ht="42.75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 s="10">
        <f t="shared" si="175"/>
        <v>305.77999999999997</v>
      </c>
      <c r="Q2598" t="s">
        <v>8335</v>
      </c>
      <c r="R2598" t="s">
        <v>8336</v>
      </c>
      <c r="S2598" s="13">
        <f t="shared" si="176"/>
        <v>41828.664456018516</v>
      </c>
      <c r="T2598">
        <f t="shared" si="177"/>
        <v>2014</v>
      </c>
      <c r="U2598" t="str">
        <f t="shared" si="178"/>
        <v>food</v>
      </c>
    </row>
    <row r="2599" spans="1:21" ht="42.75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 s="10">
        <f t="shared" si="175"/>
        <v>12.14</v>
      </c>
      <c r="Q2599" t="s">
        <v>8335</v>
      </c>
      <c r="R2599" t="s">
        <v>8336</v>
      </c>
      <c r="S2599" s="13">
        <f t="shared" si="176"/>
        <v>42510.341631944444</v>
      </c>
      <c r="T2599">
        <f t="shared" si="177"/>
        <v>2016</v>
      </c>
      <c r="U2599" t="str">
        <f t="shared" si="178"/>
        <v>food</v>
      </c>
    </row>
    <row r="2600" spans="1:21" ht="42.75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 s="10">
        <f t="shared" si="175"/>
        <v>83.57</v>
      </c>
      <c r="Q2600" t="s">
        <v>8335</v>
      </c>
      <c r="R2600" t="s">
        <v>8336</v>
      </c>
      <c r="S2600" s="13">
        <f t="shared" si="176"/>
        <v>42240.840289351851</v>
      </c>
      <c r="T2600">
        <f t="shared" si="177"/>
        <v>2015</v>
      </c>
      <c r="U2600" t="str">
        <f t="shared" si="178"/>
        <v>food</v>
      </c>
    </row>
    <row r="2601" spans="1:21" ht="28.5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 s="10">
        <f t="shared" si="175"/>
        <v>18</v>
      </c>
      <c r="Q2601" t="s">
        <v>8335</v>
      </c>
      <c r="R2601" t="s">
        <v>8336</v>
      </c>
      <c r="S2601" s="13">
        <f t="shared" si="176"/>
        <v>41809.754016203704</v>
      </c>
      <c r="T2601">
        <f t="shared" si="177"/>
        <v>2014</v>
      </c>
      <c r="U2601" t="str">
        <f t="shared" si="178"/>
        <v>food</v>
      </c>
    </row>
    <row r="2602" spans="1:21" ht="28.5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 s="10">
        <f t="shared" si="175"/>
        <v>115.53</v>
      </c>
      <c r="Q2602" t="s">
        <v>8335</v>
      </c>
      <c r="R2602" t="s">
        <v>8336</v>
      </c>
      <c r="S2602" s="13">
        <f t="shared" si="176"/>
        <v>42394.900462962964</v>
      </c>
      <c r="T2602">
        <f t="shared" si="177"/>
        <v>2016</v>
      </c>
      <c r="U2602" t="str">
        <f t="shared" si="178"/>
        <v>food</v>
      </c>
    </row>
    <row r="2603" spans="1:21" ht="42.75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 s="10">
        <f t="shared" si="175"/>
        <v>21.9</v>
      </c>
      <c r="Q2603" t="s">
        <v>8318</v>
      </c>
      <c r="R2603" t="s">
        <v>8354</v>
      </c>
      <c r="S2603" s="13">
        <f t="shared" si="176"/>
        <v>41150.902187499996</v>
      </c>
      <c r="T2603">
        <f t="shared" si="177"/>
        <v>2012</v>
      </c>
      <c r="U2603" t="str">
        <f t="shared" si="178"/>
        <v>technology</v>
      </c>
    </row>
    <row r="2604" spans="1:21" ht="42.75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 s="10">
        <f t="shared" si="175"/>
        <v>80.02</v>
      </c>
      <c r="Q2604" t="s">
        <v>8318</v>
      </c>
      <c r="R2604" t="s">
        <v>8354</v>
      </c>
      <c r="S2604" s="13">
        <f t="shared" si="176"/>
        <v>41915.747314814813</v>
      </c>
      <c r="T2604">
        <f t="shared" si="177"/>
        <v>2014</v>
      </c>
      <c r="U2604" t="str">
        <f t="shared" si="178"/>
        <v>technology</v>
      </c>
    </row>
    <row r="2605" spans="1:21" ht="28.5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 s="10">
        <f t="shared" si="175"/>
        <v>35.520000000000003</v>
      </c>
      <c r="Q2605" t="s">
        <v>8318</v>
      </c>
      <c r="R2605" t="s">
        <v>8354</v>
      </c>
      <c r="S2605" s="13">
        <f t="shared" si="176"/>
        <v>41617.912662037037</v>
      </c>
      <c r="T2605">
        <f t="shared" si="177"/>
        <v>2013</v>
      </c>
      <c r="U2605" t="str">
        <f t="shared" si="178"/>
        <v>technology</v>
      </c>
    </row>
    <row r="2606" spans="1:21" ht="42.75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 s="10">
        <f t="shared" si="175"/>
        <v>64.930000000000007</v>
      </c>
      <c r="Q2606" t="s">
        <v>8318</v>
      </c>
      <c r="R2606" t="s">
        <v>8354</v>
      </c>
      <c r="S2606" s="13">
        <f t="shared" si="176"/>
        <v>40998.051192129627</v>
      </c>
      <c r="T2606">
        <f t="shared" si="177"/>
        <v>2012</v>
      </c>
      <c r="U2606" t="str">
        <f t="shared" si="178"/>
        <v>technology</v>
      </c>
    </row>
    <row r="2607" spans="1:21" ht="42.75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 s="10">
        <f t="shared" si="175"/>
        <v>60.97</v>
      </c>
      <c r="Q2607" t="s">
        <v>8318</v>
      </c>
      <c r="R2607" t="s">
        <v>8354</v>
      </c>
      <c r="S2607" s="13">
        <f t="shared" si="176"/>
        <v>42508.541550925926</v>
      </c>
      <c r="T2607">
        <f t="shared" si="177"/>
        <v>2016</v>
      </c>
      <c r="U2607" t="str">
        <f t="shared" si="178"/>
        <v>technology</v>
      </c>
    </row>
    <row r="2608" spans="1:21" ht="57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 s="10">
        <f t="shared" si="175"/>
        <v>31.44</v>
      </c>
      <c r="Q2608" t="s">
        <v>8318</v>
      </c>
      <c r="R2608" t="s">
        <v>8354</v>
      </c>
      <c r="S2608" s="13">
        <f t="shared" si="176"/>
        <v>41726.712754629632</v>
      </c>
      <c r="T2608">
        <f t="shared" si="177"/>
        <v>2014</v>
      </c>
      <c r="U2608" t="str">
        <f t="shared" si="178"/>
        <v>technology</v>
      </c>
    </row>
    <row r="2609" spans="1:21" ht="42.75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 s="10">
        <f t="shared" si="175"/>
        <v>81.95</v>
      </c>
      <c r="Q2609" t="s">
        <v>8318</v>
      </c>
      <c r="R2609" t="s">
        <v>8354</v>
      </c>
      <c r="S2609" s="13">
        <f t="shared" si="176"/>
        <v>42184.874675925923</v>
      </c>
      <c r="T2609">
        <f t="shared" si="177"/>
        <v>2015</v>
      </c>
      <c r="U2609" t="str">
        <f t="shared" si="178"/>
        <v>technology</v>
      </c>
    </row>
    <row r="2610" spans="1:21" ht="42.75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 s="10">
        <f t="shared" si="175"/>
        <v>58.93</v>
      </c>
      <c r="Q2610" t="s">
        <v>8318</v>
      </c>
      <c r="R2610" t="s">
        <v>8354</v>
      </c>
      <c r="S2610" s="13">
        <f t="shared" si="176"/>
        <v>42767.801712962959</v>
      </c>
      <c r="T2610">
        <f t="shared" si="177"/>
        <v>2017</v>
      </c>
      <c r="U2610" t="str">
        <f t="shared" si="178"/>
        <v>technology</v>
      </c>
    </row>
    <row r="2611" spans="1:21" ht="42.75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 s="10">
        <f t="shared" si="175"/>
        <v>157.29</v>
      </c>
      <c r="Q2611" t="s">
        <v>8318</v>
      </c>
      <c r="R2611" t="s">
        <v>8354</v>
      </c>
      <c r="S2611" s="13">
        <f t="shared" si="176"/>
        <v>41075.237858796296</v>
      </c>
      <c r="T2611">
        <f t="shared" si="177"/>
        <v>2012</v>
      </c>
      <c r="U2611" t="str">
        <f t="shared" si="178"/>
        <v>technology</v>
      </c>
    </row>
    <row r="2612" spans="1:21" ht="28.5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 s="10">
        <f t="shared" si="175"/>
        <v>55.76</v>
      </c>
      <c r="Q2612" t="s">
        <v>8318</v>
      </c>
      <c r="R2612" t="s">
        <v>8354</v>
      </c>
      <c r="S2612" s="13">
        <f t="shared" si="176"/>
        <v>42564.881076388891</v>
      </c>
      <c r="T2612">
        <f t="shared" si="177"/>
        <v>2016</v>
      </c>
      <c r="U2612" t="str">
        <f t="shared" si="178"/>
        <v>technology</v>
      </c>
    </row>
    <row r="2613" spans="1:21" ht="42.75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 s="10">
        <f t="shared" si="175"/>
        <v>83.8</v>
      </c>
      <c r="Q2613" t="s">
        <v>8318</v>
      </c>
      <c r="R2613" t="s">
        <v>8354</v>
      </c>
      <c r="S2613" s="13">
        <f t="shared" si="176"/>
        <v>42704.335810185185</v>
      </c>
      <c r="T2613">
        <f t="shared" si="177"/>
        <v>2016</v>
      </c>
      <c r="U2613" t="str">
        <f t="shared" si="178"/>
        <v>technology</v>
      </c>
    </row>
    <row r="2614" spans="1:21" ht="42.75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 s="10">
        <f t="shared" si="175"/>
        <v>58.42</v>
      </c>
      <c r="Q2614" t="s">
        <v>8318</v>
      </c>
      <c r="R2614" t="s">
        <v>8354</v>
      </c>
      <c r="S2614" s="13">
        <f t="shared" si="176"/>
        <v>41982.143171296295</v>
      </c>
      <c r="T2614">
        <f t="shared" si="177"/>
        <v>2014</v>
      </c>
      <c r="U2614" t="str">
        <f t="shared" si="178"/>
        <v>technology</v>
      </c>
    </row>
    <row r="2615" spans="1:21" ht="42.75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 s="10">
        <f t="shared" si="175"/>
        <v>270.57</v>
      </c>
      <c r="Q2615" t="s">
        <v>8318</v>
      </c>
      <c r="R2615" t="s">
        <v>8354</v>
      </c>
      <c r="S2615" s="13">
        <f t="shared" si="176"/>
        <v>41143.81821759259</v>
      </c>
      <c r="T2615">
        <f t="shared" si="177"/>
        <v>2012</v>
      </c>
      <c r="U2615" t="str">
        <f t="shared" si="178"/>
        <v>technology</v>
      </c>
    </row>
    <row r="2616" spans="1:21" ht="42.75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 s="10">
        <f t="shared" si="175"/>
        <v>107.1</v>
      </c>
      <c r="Q2616" t="s">
        <v>8318</v>
      </c>
      <c r="R2616" t="s">
        <v>8354</v>
      </c>
      <c r="S2616" s="13">
        <f t="shared" si="176"/>
        <v>41730.708472222221</v>
      </c>
      <c r="T2616">
        <f t="shared" si="177"/>
        <v>2014</v>
      </c>
      <c r="U2616" t="str">
        <f t="shared" si="178"/>
        <v>technology</v>
      </c>
    </row>
    <row r="2617" spans="1:21" ht="42.75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 s="10">
        <f t="shared" si="175"/>
        <v>47.18</v>
      </c>
      <c r="Q2617" t="s">
        <v>8318</v>
      </c>
      <c r="R2617" t="s">
        <v>8354</v>
      </c>
      <c r="S2617" s="13">
        <f t="shared" si="176"/>
        <v>42453.49726851852</v>
      </c>
      <c r="T2617">
        <f t="shared" si="177"/>
        <v>2016</v>
      </c>
      <c r="U2617" t="str">
        <f t="shared" si="178"/>
        <v>technology</v>
      </c>
    </row>
    <row r="2618" spans="1:21" ht="42.75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 s="10">
        <f t="shared" si="175"/>
        <v>120.31</v>
      </c>
      <c r="Q2618" t="s">
        <v>8318</v>
      </c>
      <c r="R2618" t="s">
        <v>8354</v>
      </c>
      <c r="S2618" s="13">
        <f t="shared" si="176"/>
        <v>42211.99454861111</v>
      </c>
      <c r="T2618">
        <f t="shared" si="177"/>
        <v>2015</v>
      </c>
      <c r="U2618" t="str">
        <f t="shared" si="178"/>
        <v>technology</v>
      </c>
    </row>
    <row r="2619" spans="1:21" ht="42.75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 s="10">
        <f t="shared" si="175"/>
        <v>27.6</v>
      </c>
      <c r="Q2619" t="s">
        <v>8318</v>
      </c>
      <c r="R2619" t="s">
        <v>8354</v>
      </c>
      <c r="S2619" s="13">
        <f t="shared" si="176"/>
        <v>41902.874432870369</v>
      </c>
      <c r="T2619">
        <f t="shared" si="177"/>
        <v>2014</v>
      </c>
      <c r="U2619" t="str">
        <f t="shared" si="178"/>
        <v>technology</v>
      </c>
    </row>
    <row r="2620" spans="1:21" ht="28.5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 s="10">
        <f t="shared" si="175"/>
        <v>205.3</v>
      </c>
      <c r="Q2620" t="s">
        <v>8318</v>
      </c>
      <c r="R2620" t="s">
        <v>8354</v>
      </c>
      <c r="S2620" s="13">
        <f t="shared" si="176"/>
        <v>42279.792372685188</v>
      </c>
      <c r="T2620">
        <f t="shared" si="177"/>
        <v>2015</v>
      </c>
      <c r="U2620" t="str">
        <f t="shared" si="178"/>
        <v>technology</v>
      </c>
    </row>
    <row r="2621" spans="1:21" ht="42.75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 s="10">
        <f t="shared" si="175"/>
        <v>35.549999999999997</v>
      </c>
      <c r="Q2621" t="s">
        <v>8318</v>
      </c>
      <c r="R2621" t="s">
        <v>8354</v>
      </c>
      <c r="S2621" s="13">
        <f t="shared" si="176"/>
        <v>42273.884305555555</v>
      </c>
      <c r="T2621">
        <f t="shared" si="177"/>
        <v>2015</v>
      </c>
      <c r="U2621" t="str">
        <f t="shared" si="178"/>
        <v>technology</v>
      </c>
    </row>
    <row r="2622" spans="1:21" ht="42.75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 s="10">
        <f t="shared" si="175"/>
        <v>74.64</v>
      </c>
      <c r="Q2622" t="s">
        <v>8318</v>
      </c>
      <c r="R2622" t="s">
        <v>8354</v>
      </c>
      <c r="S2622" s="13">
        <f t="shared" si="176"/>
        <v>42251.16715277778</v>
      </c>
      <c r="T2622">
        <f t="shared" si="177"/>
        <v>2015</v>
      </c>
      <c r="U2622" t="str">
        <f t="shared" si="178"/>
        <v>technology</v>
      </c>
    </row>
    <row r="2623" spans="1:21" ht="42.75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 s="10">
        <f t="shared" si="175"/>
        <v>47.06</v>
      </c>
      <c r="Q2623" t="s">
        <v>8318</v>
      </c>
      <c r="R2623" t="s">
        <v>8354</v>
      </c>
      <c r="S2623" s="13">
        <f t="shared" si="176"/>
        <v>42115.74754629629</v>
      </c>
      <c r="T2623">
        <f t="shared" si="177"/>
        <v>2015</v>
      </c>
      <c r="U2623" t="str">
        <f t="shared" si="178"/>
        <v>technology</v>
      </c>
    </row>
    <row r="2624" spans="1:21" ht="42.75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 s="10">
        <f t="shared" si="175"/>
        <v>26.59</v>
      </c>
      <c r="Q2624" t="s">
        <v>8318</v>
      </c>
      <c r="R2624" t="s">
        <v>8354</v>
      </c>
      <c r="S2624" s="13">
        <f t="shared" si="176"/>
        <v>42689.74324074074</v>
      </c>
      <c r="T2624">
        <f t="shared" si="177"/>
        <v>2016</v>
      </c>
      <c r="U2624" t="str">
        <f t="shared" si="178"/>
        <v>technology</v>
      </c>
    </row>
    <row r="2625" spans="1:21" ht="42.75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 s="10">
        <f t="shared" si="175"/>
        <v>36.770000000000003</v>
      </c>
      <c r="Q2625" t="s">
        <v>8318</v>
      </c>
      <c r="R2625" t="s">
        <v>8354</v>
      </c>
      <c r="S2625" s="13">
        <f t="shared" si="176"/>
        <v>42692.256550925929</v>
      </c>
      <c r="T2625">
        <f t="shared" si="177"/>
        <v>2016</v>
      </c>
      <c r="U2625" t="str">
        <f t="shared" si="178"/>
        <v>technology</v>
      </c>
    </row>
    <row r="2626" spans="1:21" ht="42.75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 s="10">
        <f t="shared" si="175"/>
        <v>31.82</v>
      </c>
      <c r="Q2626" t="s">
        <v>8318</v>
      </c>
      <c r="R2626" t="s">
        <v>8354</v>
      </c>
      <c r="S2626" s="13">
        <f t="shared" si="176"/>
        <v>41144.42155092593</v>
      </c>
      <c r="T2626">
        <f t="shared" si="177"/>
        <v>2012</v>
      </c>
      <c r="U2626" t="str">
        <f t="shared" si="178"/>
        <v>technology</v>
      </c>
    </row>
    <row r="2627" spans="1:21" ht="42.75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 s="10">
        <f t="shared" ref="P2627:P2690" si="179">ROUND(E2627/L2627,2)</f>
        <v>27.58</v>
      </c>
      <c r="Q2627" t="s">
        <v>8318</v>
      </c>
      <c r="R2627" t="s">
        <v>8354</v>
      </c>
      <c r="S2627" s="13">
        <f t="shared" ref="S2627:S2690" si="180">(((J2627/60)/60)/24)+DATE(1970,1,1)</f>
        <v>42658.810277777782</v>
      </c>
      <c r="T2627">
        <f t="shared" ref="T2627:T2690" si="181">YEAR(S2627)</f>
        <v>2016</v>
      </c>
      <c r="U2627" t="str">
        <f t="shared" ref="U2627:U2690" si="182">LEFT(N2627,SEARCH("/",N2627)-1)</f>
        <v>technology</v>
      </c>
    </row>
    <row r="2628" spans="1:21" ht="42.75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 s="10">
        <f t="shared" si="179"/>
        <v>56</v>
      </c>
      <c r="Q2628" t="s">
        <v>8318</v>
      </c>
      <c r="R2628" t="s">
        <v>8354</v>
      </c>
      <c r="S2628" s="13">
        <f t="shared" si="180"/>
        <v>42128.628113425926</v>
      </c>
      <c r="T2628">
        <f t="shared" si="181"/>
        <v>2015</v>
      </c>
      <c r="U2628" t="str">
        <f t="shared" si="182"/>
        <v>technology</v>
      </c>
    </row>
    <row r="2629" spans="1:21" ht="42.75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 s="10">
        <f t="shared" si="179"/>
        <v>21.56</v>
      </c>
      <c r="Q2629" t="s">
        <v>8318</v>
      </c>
      <c r="R2629" t="s">
        <v>8354</v>
      </c>
      <c r="S2629" s="13">
        <f t="shared" si="180"/>
        <v>42304.829409722224</v>
      </c>
      <c r="T2629">
        <f t="shared" si="181"/>
        <v>2015</v>
      </c>
      <c r="U2629" t="str">
        <f t="shared" si="182"/>
        <v>technology</v>
      </c>
    </row>
    <row r="2630" spans="1:21" ht="28.5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 s="10">
        <f t="shared" si="179"/>
        <v>44.1</v>
      </c>
      <c r="Q2630" t="s">
        <v>8318</v>
      </c>
      <c r="R2630" t="s">
        <v>8354</v>
      </c>
      <c r="S2630" s="13">
        <f t="shared" si="180"/>
        <v>41953.966053240743</v>
      </c>
      <c r="T2630">
        <f t="shared" si="181"/>
        <v>2014</v>
      </c>
      <c r="U2630" t="str">
        <f t="shared" si="182"/>
        <v>technology</v>
      </c>
    </row>
    <row r="2631" spans="1:21" ht="28.5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 s="10">
        <f t="shared" si="179"/>
        <v>63.87</v>
      </c>
      <c r="Q2631" t="s">
        <v>8318</v>
      </c>
      <c r="R2631" t="s">
        <v>8354</v>
      </c>
      <c r="S2631" s="13">
        <f t="shared" si="180"/>
        <v>42108.538449074069</v>
      </c>
      <c r="T2631">
        <f t="shared" si="181"/>
        <v>2015</v>
      </c>
      <c r="U2631" t="str">
        <f t="shared" si="182"/>
        <v>technology</v>
      </c>
    </row>
    <row r="2632" spans="1:21" ht="42.75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 s="10">
        <f t="shared" si="179"/>
        <v>38.99</v>
      </c>
      <c r="Q2632" t="s">
        <v>8318</v>
      </c>
      <c r="R2632" t="s">
        <v>8354</v>
      </c>
      <c r="S2632" s="13">
        <f t="shared" si="180"/>
        <v>42524.105462962965</v>
      </c>
      <c r="T2632">
        <f t="shared" si="181"/>
        <v>2016</v>
      </c>
      <c r="U2632" t="str">
        <f t="shared" si="182"/>
        <v>technology</v>
      </c>
    </row>
    <row r="2633" spans="1:21" ht="42.75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 s="10">
        <f t="shared" si="179"/>
        <v>80.19</v>
      </c>
      <c r="Q2633" t="s">
        <v>8318</v>
      </c>
      <c r="R2633" t="s">
        <v>8354</v>
      </c>
      <c r="S2633" s="13">
        <f t="shared" si="180"/>
        <v>42218.169293981482</v>
      </c>
      <c r="T2633">
        <f t="shared" si="181"/>
        <v>2015</v>
      </c>
      <c r="U2633" t="str">
        <f t="shared" si="182"/>
        <v>technology</v>
      </c>
    </row>
    <row r="2634" spans="1:21" ht="42.75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 s="10">
        <f t="shared" si="179"/>
        <v>34.9</v>
      </c>
      <c r="Q2634" t="s">
        <v>8318</v>
      </c>
      <c r="R2634" t="s">
        <v>8354</v>
      </c>
      <c r="S2634" s="13">
        <f t="shared" si="180"/>
        <v>42494.061793981484</v>
      </c>
      <c r="T2634">
        <f t="shared" si="181"/>
        <v>2016</v>
      </c>
      <c r="U2634" t="str">
        <f t="shared" si="182"/>
        <v>technology</v>
      </c>
    </row>
    <row r="2635" spans="1:21" ht="42.75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 s="10">
        <f t="shared" si="179"/>
        <v>89.1</v>
      </c>
      <c r="Q2635" t="s">
        <v>8318</v>
      </c>
      <c r="R2635" t="s">
        <v>8354</v>
      </c>
      <c r="S2635" s="13">
        <f t="shared" si="180"/>
        <v>41667.823287037041</v>
      </c>
      <c r="T2635">
        <f t="shared" si="181"/>
        <v>2014</v>
      </c>
      <c r="U2635" t="str">
        <f t="shared" si="182"/>
        <v>technology</v>
      </c>
    </row>
    <row r="2636" spans="1:21" ht="42.75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 s="10">
        <f t="shared" si="179"/>
        <v>39.44</v>
      </c>
      <c r="Q2636" t="s">
        <v>8318</v>
      </c>
      <c r="R2636" t="s">
        <v>8354</v>
      </c>
      <c r="S2636" s="13">
        <f t="shared" si="180"/>
        <v>42612.656493055561</v>
      </c>
      <c r="T2636">
        <f t="shared" si="181"/>
        <v>2016</v>
      </c>
      <c r="U2636" t="str">
        <f t="shared" si="182"/>
        <v>technology</v>
      </c>
    </row>
    <row r="2637" spans="1:21" ht="42.75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 s="10">
        <f t="shared" si="179"/>
        <v>136.9</v>
      </c>
      <c r="Q2637" t="s">
        <v>8318</v>
      </c>
      <c r="R2637" t="s">
        <v>8354</v>
      </c>
      <c r="S2637" s="13">
        <f t="shared" si="180"/>
        <v>42037.950937500005</v>
      </c>
      <c r="T2637">
        <f t="shared" si="181"/>
        <v>2015</v>
      </c>
      <c r="U2637" t="str">
        <f t="shared" si="182"/>
        <v>technology</v>
      </c>
    </row>
    <row r="2638" spans="1:21" ht="42.75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 s="10">
        <f t="shared" si="179"/>
        <v>37.46</v>
      </c>
      <c r="Q2638" t="s">
        <v>8318</v>
      </c>
      <c r="R2638" t="s">
        <v>8354</v>
      </c>
      <c r="S2638" s="13">
        <f t="shared" si="180"/>
        <v>42636.614745370374</v>
      </c>
      <c r="T2638">
        <f t="shared" si="181"/>
        <v>2016</v>
      </c>
      <c r="U2638" t="str">
        <f t="shared" si="182"/>
        <v>technology</v>
      </c>
    </row>
    <row r="2639" spans="1:21" ht="28.5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 s="10">
        <f t="shared" si="179"/>
        <v>31.96</v>
      </c>
      <c r="Q2639" t="s">
        <v>8318</v>
      </c>
      <c r="R2639" t="s">
        <v>8354</v>
      </c>
      <c r="S2639" s="13">
        <f t="shared" si="180"/>
        <v>42639.549479166672</v>
      </c>
      <c r="T2639">
        <f t="shared" si="181"/>
        <v>2016</v>
      </c>
      <c r="U2639" t="str">
        <f t="shared" si="182"/>
        <v>technology</v>
      </c>
    </row>
    <row r="2640" spans="1:21" ht="42.75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 s="10">
        <f t="shared" si="179"/>
        <v>25.21</v>
      </c>
      <c r="Q2640" t="s">
        <v>8318</v>
      </c>
      <c r="R2640" t="s">
        <v>8354</v>
      </c>
      <c r="S2640" s="13">
        <f t="shared" si="180"/>
        <v>41989.913136574076</v>
      </c>
      <c r="T2640">
        <f t="shared" si="181"/>
        <v>2014</v>
      </c>
      <c r="U2640" t="str">
        <f t="shared" si="182"/>
        <v>technology</v>
      </c>
    </row>
    <row r="2641" spans="1:21" ht="42.75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 s="10">
        <f t="shared" si="179"/>
        <v>10.039999999999999</v>
      </c>
      <c r="Q2641" t="s">
        <v>8318</v>
      </c>
      <c r="R2641" t="s">
        <v>8354</v>
      </c>
      <c r="S2641" s="13">
        <f t="shared" si="180"/>
        <v>42024.86513888889</v>
      </c>
      <c r="T2641">
        <f t="shared" si="181"/>
        <v>2015</v>
      </c>
      <c r="U2641" t="str">
        <f t="shared" si="182"/>
        <v>technology</v>
      </c>
    </row>
    <row r="2642" spans="1:21" ht="57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 s="10">
        <f t="shared" si="179"/>
        <v>45.94</v>
      </c>
      <c r="Q2642" t="s">
        <v>8318</v>
      </c>
      <c r="R2642" t="s">
        <v>8354</v>
      </c>
      <c r="S2642" s="13">
        <f t="shared" si="180"/>
        <v>42103.160578703704</v>
      </c>
      <c r="T2642">
        <f t="shared" si="181"/>
        <v>2015</v>
      </c>
      <c r="U2642" t="str">
        <f t="shared" si="182"/>
        <v>technology</v>
      </c>
    </row>
    <row r="2643" spans="1:21" ht="28.5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 s="10">
        <f t="shared" si="179"/>
        <v>15</v>
      </c>
      <c r="Q2643" t="s">
        <v>8318</v>
      </c>
      <c r="R2643" t="s">
        <v>8354</v>
      </c>
      <c r="S2643" s="13">
        <f t="shared" si="180"/>
        <v>41880.827118055553</v>
      </c>
      <c r="T2643">
        <f t="shared" si="181"/>
        <v>2014</v>
      </c>
      <c r="U2643" t="str">
        <f t="shared" si="182"/>
        <v>technology</v>
      </c>
    </row>
    <row r="2644" spans="1:21" ht="57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 s="10" t="e">
        <f t="shared" si="179"/>
        <v>#DIV/0!</v>
      </c>
      <c r="Q2644" t="s">
        <v>8318</v>
      </c>
      <c r="R2644" t="s">
        <v>8354</v>
      </c>
      <c r="S2644" s="13">
        <f t="shared" si="180"/>
        <v>42536.246620370366</v>
      </c>
      <c r="T2644">
        <f t="shared" si="181"/>
        <v>2016</v>
      </c>
      <c r="U2644" t="str">
        <f t="shared" si="182"/>
        <v>technology</v>
      </c>
    </row>
    <row r="2645" spans="1:21" ht="42.75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 s="10">
        <f t="shared" si="179"/>
        <v>223.58</v>
      </c>
      <c r="Q2645" t="s">
        <v>8318</v>
      </c>
      <c r="R2645" t="s">
        <v>8354</v>
      </c>
      <c r="S2645" s="13">
        <f t="shared" si="180"/>
        <v>42689.582349537035</v>
      </c>
      <c r="T2645">
        <f t="shared" si="181"/>
        <v>2016</v>
      </c>
      <c r="U2645" t="str">
        <f t="shared" si="182"/>
        <v>technology</v>
      </c>
    </row>
    <row r="2646" spans="1:21" ht="42.75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 s="10">
        <f t="shared" si="179"/>
        <v>39.479999999999997</v>
      </c>
      <c r="Q2646" t="s">
        <v>8318</v>
      </c>
      <c r="R2646" t="s">
        <v>8354</v>
      </c>
      <c r="S2646" s="13">
        <f t="shared" si="180"/>
        <v>42774.792071759264</v>
      </c>
      <c r="T2646">
        <f t="shared" si="181"/>
        <v>2017</v>
      </c>
      <c r="U2646" t="str">
        <f t="shared" si="182"/>
        <v>technology</v>
      </c>
    </row>
    <row r="2647" spans="1:21" ht="42.75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 s="10">
        <f t="shared" si="179"/>
        <v>91.3</v>
      </c>
      <c r="Q2647" t="s">
        <v>8318</v>
      </c>
      <c r="R2647" t="s">
        <v>8354</v>
      </c>
      <c r="S2647" s="13">
        <f t="shared" si="180"/>
        <v>41921.842627314814</v>
      </c>
      <c r="T2647">
        <f t="shared" si="181"/>
        <v>2014</v>
      </c>
      <c r="U2647" t="str">
        <f t="shared" si="182"/>
        <v>technology</v>
      </c>
    </row>
    <row r="2648" spans="1:21" ht="42.75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 s="10">
        <f t="shared" si="179"/>
        <v>78.67</v>
      </c>
      <c r="Q2648" t="s">
        <v>8318</v>
      </c>
      <c r="R2648" t="s">
        <v>8354</v>
      </c>
      <c r="S2648" s="13">
        <f t="shared" si="180"/>
        <v>42226.313298611116</v>
      </c>
      <c r="T2648">
        <f t="shared" si="181"/>
        <v>2015</v>
      </c>
      <c r="U2648" t="str">
        <f t="shared" si="182"/>
        <v>technology</v>
      </c>
    </row>
    <row r="2649" spans="1:21" ht="42.75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 s="10">
        <f t="shared" si="179"/>
        <v>12</v>
      </c>
      <c r="Q2649" t="s">
        <v>8318</v>
      </c>
      <c r="R2649" t="s">
        <v>8354</v>
      </c>
      <c r="S2649" s="13">
        <f t="shared" si="180"/>
        <v>42200.261793981481</v>
      </c>
      <c r="T2649">
        <f t="shared" si="181"/>
        <v>2015</v>
      </c>
      <c r="U2649" t="str">
        <f t="shared" si="182"/>
        <v>technology</v>
      </c>
    </row>
    <row r="2650" spans="1:21" ht="42.75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 s="10">
        <f t="shared" si="179"/>
        <v>17.670000000000002</v>
      </c>
      <c r="Q2650" t="s">
        <v>8318</v>
      </c>
      <c r="R2650" t="s">
        <v>8354</v>
      </c>
      <c r="S2650" s="13">
        <f t="shared" si="180"/>
        <v>42408.714814814812</v>
      </c>
      <c r="T2650">
        <f t="shared" si="181"/>
        <v>2016</v>
      </c>
      <c r="U2650" t="str">
        <f t="shared" si="182"/>
        <v>technology</v>
      </c>
    </row>
    <row r="2651" spans="1:21" ht="28.5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 s="10">
        <f t="shared" si="179"/>
        <v>41.33</v>
      </c>
      <c r="Q2651" t="s">
        <v>8318</v>
      </c>
      <c r="R2651" t="s">
        <v>8354</v>
      </c>
      <c r="S2651" s="13">
        <f t="shared" si="180"/>
        <v>42341.99700231482</v>
      </c>
      <c r="T2651">
        <f t="shared" si="181"/>
        <v>2015</v>
      </c>
      <c r="U2651" t="str">
        <f t="shared" si="182"/>
        <v>technology</v>
      </c>
    </row>
    <row r="2652" spans="1:21" ht="42.75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 s="10">
        <f t="shared" si="179"/>
        <v>71.599999999999994</v>
      </c>
      <c r="Q2652" t="s">
        <v>8318</v>
      </c>
      <c r="R2652" t="s">
        <v>8354</v>
      </c>
      <c r="S2652" s="13">
        <f t="shared" si="180"/>
        <v>42695.624340277776</v>
      </c>
      <c r="T2652">
        <f t="shared" si="181"/>
        <v>2016</v>
      </c>
      <c r="U2652" t="str">
        <f t="shared" si="182"/>
        <v>technology</v>
      </c>
    </row>
    <row r="2653" spans="1:21" ht="42.75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 s="10">
        <f t="shared" si="179"/>
        <v>307.82</v>
      </c>
      <c r="Q2653" t="s">
        <v>8318</v>
      </c>
      <c r="R2653" t="s">
        <v>8354</v>
      </c>
      <c r="S2653" s="13">
        <f t="shared" si="180"/>
        <v>42327.805659722217</v>
      </c>
      <c r="T2653">
        <f t="shared" si="181"/>
        <v>2015</v>
      </c>
      <c r="U2653" t="str">
        <f t="shared" si="182"/>
        <v>technology</v>
      </c>
    </row>
    <row r="2654" spans="1:21" ht="42.75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 s="10">
        <f t="shared" si="179"/>
        <v>80.45</v>
      </c>
      <c r="Q2654" t="s">
        <v>8318</v>
      </c>
      <c r="R2654" t="s">
        <v>8354</v>
      </c>
      <c r="S2654" s="13">
        <f t="shared" si="180"/>
        <v>41953.158854166672</v>
      </c>
      <c r="T2654">
        <f t="shared" si="181"/>
        <v>2014</v>
      </c>
      <c r="U2654" t="str">
        <f t="shared" si="182"/>
        <v>technology</v>
      </c>
    </row>
    <row r="2655" spans="1:21" ht="42.75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 s="10">
        <f t="shared" si="179"/>
        <v>83.94</v>
      </c>
      <c r="Q2655" t="s">
        <v>8318</v>
      </c>
      <c r="R2655" t="s">
        <v>8354</v>
      </c>
      <c r="S2655" s="13">
        <f t="shared" si="180"/>
        <v>41771.651932870373</v>
      </c>
      <c r="T2655">
        <f t="shared" si="181"/>
        <v>2014</v>
      </c>
      <c r="U2655" t="str">
        <f t="shared" si="182"/>
        <v>technology</v>
      </c>
    </row>
    <row r="2656" spans="1:21" ht="42.75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 s="10">
        <f t="shared" si="179"/>
        <v>8.5</v>
      </c>
      <c r="Q2656" t="s">
        <v>8318</v>
      </c>
      <c r="R2656" t="s">
        <v>8354</v>
      </c>
      <c r="S2656" s="13">
        <f t="shared" si="180"/>
        <v>42055.600995370376</v>
      </c>
      <c r="T2656">
        <f t="shared" si="181"/>
        <v>2015</v>
      </c>
      <c r="U2656" t="str">
        <f t="shared" si="182"/>
        <v>technology</v>
      </c>
    </row>
    <row r="2657" spans="1:2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 s="10">
        <f t="shared" si="179"/>
        <v>73.37</v>
      </c>
      <c r="Q2657" t="s">
        <v>8318</v>
      </c>
      <c r="R2657" t="s">
        <v>8354</v>
      </c>
      <c r="S2657" s="13">
        <f t="shared" si="180"/>
        <v>42381.866284722222</v>
      </c>
      <c r="T2657">
        <f t="shared" si="181"/>
        <v>2016</v>
      </c>
      <c r="U2657" t="str">
        <f t="shared" si="182"/>
        <v>technology</v>
      </c>
    </row>
    <row r="2658" spans="1:21" ht="28.5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 s="10">
        <f t="shared" si="179"/>
        <v>112.86</v>
      </c>
      <c r="Q2658" t="s">
        <v>8318</v>
      </c>
      <c r="R2658" t="s">
        <v>8354</v>
      </c>
      <c r="S2658" s="13">
        <f t="shared" si="180"/>
        <v>42767.688518518517</v>
      </c>
      <c r="T2658">
        <f t="shared" si="181"/>
        <v>2017</v>
      </c>
      <c r="U2658" t="str">
        <f t="shared" si="182"/>
        <v>technology</v>
      </c>
    </row>
    <row r="2659" spans="1:21" ht="42.75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 s="10">
        <f t="shared" si="179"/>
        <v>95.28</v>
      </c>
      <c r="Q2659" t="s">
        <v>8318</v>
      </c>
      <c r="R2659" t="s">
        <v>8354</v>
      </c>
      <c r="S2659" s="13">
        <f t="shared" si="180"/>
        <v>42551.928854166668</v>
      </c>
      <c r="T2659">
        <f t="shared" si="181"/>
        <v>2016</v>
      </c>
      <c r="U2659" t="str">
        <f t="shared" si="182"/>
        <v>technology</v>
      </c>
    </row>
    <row r="2660" spans="1:21" ht="42.75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 s="10">
        <f t="shared" si="179"/>
        <v>22.75</v>
      </c>
      <c r="Q2660" t="s">
        <v>8318</v>
      </c>
      <c r="R2660" t="s">
        <v>8354</v>
      </c>
      <c r="S2660" s="13">
        <f t="shared" si="180"/>
        <v>42551.884189814817</v>
      </c>
      <c r="T2660">
        <f t="shared" si="181"/>
        <v>2016</v>
      </c>
      <c r="U2660" t="str">
        <f t="shared" si="182"/>
        <v>technology</v>
      </c>
    </row>
    <row r="2661" spans="1:2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 s="10">
        <f t="shared" si="179"/>
        <v>133.30000000000001</v>
      </c>
      <c r="Q2661" t="s">
        <v>8318</v>
      </c>
      <c r="R2661" t="s">
        <v>8354</v>
      </c>
      <c r="S2661" s="13">
        <f t="shared" si="180"/>
        <v>42082.069560185191</v>
      </c>
      <c r="T2661">
        <f t="shared" si="181"/>
        <v>2015</v>
      </c>
      <c r="U2661" t="str">
        <f t="shared" si="182"/>
        <v>technology</v>
      </c>
    </row>
    <row r="2662" spans="1:21" ht="42.75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 s="10">
        <f t="shared" si="179"/>
        <v>3.8</v>
      </c>
      <c r="Q2662" t="s">
        <v>8318</v>
      </c>
      <c r="R2662" t="s">
        <v>8354</v>
      </c>
      <c r="S2662" s="13">
        <f t="shared" si="180"/>
        <v>42272.713171296295</v>
      </c>
      <c r="T2662">
        <f t="shared" si="181"/>
        <v>2015</v>
      </c>
      <c r="U2662" t="str">
        <f t="shared" si="182"/>
        <v>technology</v>
      </c>
    </row>
    <row r="2663" spans="1:21" ht="42.75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 s="10">
        <f t="shared" si="179"/>
        <v>85.75</v>
      </c>
      <c r="Q2663" t="s">
        <v>8318</v>
      </c>
      <c r="R2663" t="s">
        <v>8355</v>
      </c>
      <c r="S2663" s="13">
        <f t="shared" si="180"/>
        <v>41542.958449074074</v>
      </c>
      <c r="T2663">
        <f t="shared" si="181"/>
        <v>2013</v>
      </c>
      <c r="U2663" t="str">
        <f t="shared" si="182"/>
        <v>technology</v>
      </c>
    </row>
    <row r="2664" spans="1:21" ht="42.75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 s="10">
        <f t="shared" si="179"/>
        <v>267</v>
      </c>
      <c r="Q2664" t="s">
        <v>8318</v>
      </c>
      <c r="R2664" t="s">
        <v>8355</v>
      </c>
      <c r="S2664" s="13">
        <f t="shared" si="180"/>
        <v>42207.746678240743</v>
      </c>
      <c r="T2664">
        <f t="shared" si="181"/>
        <v>2015</v>
      </c>
      <c r="U2664" t="str">
        <f t="shared" si="182"/>
        <v>technology</v>
      </c>
    </row>
    <row r="2665" spans="1:21" ht="42.75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 s="10">
        <f t="shared" si="179"/>
        <v>373.56</v>
      </c>
      <c r="Q2665" t="s">
        <v>8318</v>
      </c>
      <c r="R2665" t="s">
        <v>8355</v>
      </c>
      <c r="S2665" s="13">
        <f t="shared" si="180"/>
        <v>42222.622766203705</v>
      </c>
      <c r="T2665">
        <f t="shared" si="181"/>
        <v>2015</v>
      </c>
      <c r="U2665" t="str">
        <f t="shared" si="182"/>
        <v>technology</v>
      </c>
    </row>
    <row r="2666" spans="1:21" ht="42.75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 s="10">
        <f t="shared" si="179"/>
        <v>174.04</v>
      </c>
      <c r="Q2666" t="s">
        <v>8318</v>
      </c>
      <c r="R2666" t="s">
        <v>8355</v>
      </c>
      <c r="S2666" s="13">
        <f t="shared" si="180"/>
        <v>42313.02542824074</v>
      </c>
      <c r="T2666">
        <f t="shared" si="181"/>
        <v>2015</v>
      </c>
      <c r="U2666" t="str">
        <f t="shared" si="182"/>
        <v>technology</v>
      </c>
    </row>
    <row r="2667" spans="1:21" ht="42.75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 s="10">
        <f t="shared" si="179"/>
        <v>93.7</v>
      </c>
      <c r="Q2667" t="s">
        <v>8318</v>
      </c>
      <c r="R2667" t="s">
        <v>8355</v>
      </c>
      <c r="S2667" s="13">
        <f t="shared" si="180"/>
        <v>42083.895532407405</v>
      </c>
      <c r="T2667">
        <f t="shared" si="181"/>
        <v>2015</v>
      </c>
      <c r="U2667" t="str">
        <f t="shared" si="182"/>
        <v>technology</v>
      </c>
    </row>
    <row r="2668" spans="1:21" ht="42.75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 s="10">
        <f t="shared" si="179"/>
        <v>77.33</v>
      </c>
      <c r="Q2668" t="s">
        <v>8318</v>
      </c>
      <c r="R2668" t="s">
        <v>8355</v>
      </c>
      <c r="S2668" s="13">
        <f t="shared" si="180"/>
        <v>42235.764340277776</v>
      </c>
      <c r="T2668">
        <f t="shared" si="181"/>
        <v>2015</v>
      </c>
      <c r="U2668" t="str">
        <f t="shared" si="182"/>
        <v>technology</v>
      </c>
    </row>
    <row r="2669" spans="1:21" ht="42.75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 s="10">
        <f t="shared" si="179"/>
        <v>92.22</v>
      </c>
      <c r="Q2669" t="s">
        <v>8318</v>
      </c>
      <c r="R2669" t="s">
        <v>8355</v>
      </c>
      <c r="S2669" s="13">
        <f t="shared" si="180"/>
        <v>42380.926111111112</v>
      </c>
      <c r="T2669">
        <f t="shared" si="181"/>
        <v>2016</v>
      </c>
      <c r="U2669" t="str">
        <f t="shared" si="182"/>
        <v>technology</v>
      </c>
    </row>
    <row r="2670" spans="1:21" ht="28.5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 s="10">
        <f t="shared" si="179"/>
        <v>60.96</v>
      </c>
      <c r="Q2670" t="s">
        <v>8318</v>
      </c>
      <c r="R2670" t="s">
        <v>8355</v>
      </c>
      <c r="S2670" s="13">
        <f t="shared" si="180"/>
        <v>42275.588715277772</v>
      </c>
      <c r="T2670">
        <f t="shared" si="181"/>
        <v>2015</v>
      </c>
      <c r="U2670" t="str">
        <f t="shared" si="182"/>
        <v>technology</v>
      </c>
    </row>
    <row r="2671" spans="1:21" ht="42.75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 s="10">
        <f t="shared" si="179"/>
        <v>91</v>
      </c>
      <c r="Q2671" t="s">
        <v>8318</v>
      </c>
      <c r="R2671" t="s">
        <v>8355</v>
      </c>
      <c r="S2671" s="13">
        <f t="shared" si="180"/>
        <v>42319.035833333335</v>
      </c>
      <c r="T2671">
        <f t="shared" si="181"/>
        <v>2015</v>
      </c>
      <c r="U2671" t="str">
        <f t="shared" si="182"/>
        <v>technology</v>
      </c>
    </row>
    <row r="2672" spans="1:21" ht="42.75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 s="10">
        <f t="shared" si="179"/>
        <v>41.58</v>
      </c>
      <c r="Q2672" t="s">
        <v>8318</v>
      </c>
      <c r="R2672" t="s">
        <v>8355</v>
      </c>
      <c r="S2672" s="13">
        <f t="shared" si="180"/>
        <v>41821.020601851851</v>
      </c>
      <c r="T2672">
        <f t="shared" si="181"/>
        <v>2014</v>
      </c>
      <c r="U2672" t="str">
        <f t="shared" si="182"/>
        <v>technology</v>
      </c>
    </row>
    <row r="2673" spans="1:21" ht="42.75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 s="10">
        <f t="shared" si="179"/>
        <v>33.76</v>
      </c>
      <c r="Q2673" t="s">
        <v>8318</v>
      </c>
      <c r="R2673" t="s">
        <v>8355</v>
      </c>
      <c r="S2673" s="13">
        <f t="shared" si="180"/>
        <v>41962.749027777783</v>
      </c>
      <c r="T2673">
        <f t="shared" si="181"/>
        <v>2014</v>
      </c>
      <c r="U2673" t="str">
        <f t="shared" si="182"/>
        <v>technology</v>
      </c>
    </row>
    <row r="2674" spans="1:21" ht="42.75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 s="10">
        <f t="shared" si="179"/>
        <v>70.62</v>
      </c>
      <c r="Q2674" t="s">
        <v>8318</v>
      </c>
      <c r="R2674" t="s">
        <v>8355</v>
      </c>
      <c r="S2674" s="13">
        <f t="shared" si="180"/>
        <v>42344.884143518517</v>
      </c>
      <c r="T2674">
        <f t="shared" si="181"/>
        <v>2015</v>
      </c>
      <c r="U2674" t="str">
        <f t="shared" si="182"/>
        <v>technology</v>
      </c>
    </row>
    <row r="2675" spans="1:21" ht="42.75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 s="10">
        <f t="shared" si="179"/>
        <v>167.15</v>
      </c>
      <c r="Q2675" t="s">
        <v>8318</v>
      </c>
      <c r="R2675" t="s">
        <v>8355</v>
      </c>
      <c r="S2675" s="13">
        <f t="shared" si="180"/>
        <v>41912.541655092595</v>
      </c>
      <c r="T2675">
        <f t="shared" si="181"/>
        <v>2014</v>
      </c>
      <c r="U2675" t="str">
        <f t="shared" si="182"/>
        <v>technology</v>
      </c>
    </row>
    <row r="2676" spans="1:21" ht="57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 s="10">
        <f t="shared" si="179"/>
        <v>128.62</v>
      </c>
      <c r="Q2676" t="s">
        <v>8318</v>
      </c>
      <c r="R2676" t="s">
        <v>8355</v>
      </c>
      <c r="S2676" s="13">
        <f t="shared" si="180"/>
        <v>42529.632754629631</v>
      </c>
      <c r="T2676">
        <f t="shared" si="181"/>
        <v>2016</v>
      </c>
      <c r="U2676" t="str">
        <f t="shared" si="182"/>
        <v>technology</v>
      </c>
    </row>
    <row r="2677" spans="1:21" ht="42.75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 s="10">
        <f t="shared" si="179"/>
        <v>65.41</v>
      </c>
      <c r="Q2677" t="s">
        <v>8318</v>
      </c>
      <c r="R2677" t="s">
        <v>8355</v>
      </c>
      <c r="S2677" s="13">
        <f t="shared" si="180"/>
        <v>41923.857511574075</v>
      </c>
      <c r="T2677">
        <f t="shared" si="181"/>
        <v>2014</v>
      </c>
      <c r="U2677" t="str">
        <f t="shared" si="182"/>
        <v>technology</v>
      </c>
    </row>
    <row r="2678" spans="1:21" ht="42.75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 s="10">
        <f t="shared" si="179"/>
        <v>117.56</v>
      </c>
      <c r="Q2678" t="s">
        <v>8318</v>
      </c>
      <c r="R2678" t="s">
        <v>8355</v>
      </c>
      <c r="S2678" s="13">
        <f t="shared" si="180"/>
        <v>42482.624699074076</v>
      </c>
      <c r="T2678">
        <f t="shared" si="181"/>
        <v>2016</v>
      </c>
      <c r="U2678" t="str">
        <f t="shared" si="182"/>
        <v>technology</v>
      </c>
    </row>
    <row r="2679" spans="1:21" ht="42.75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 s="10">
        <f t="shared" si="179"/>
        <v>126.48</v>
      </c>
      <c r="Q2679" t="s">
        <v>8318</v>
      </c>
      <c r="R2679" t="s">
        <v>8355</v>
      </c>
      <c r="S2679" s="13">
        <f t="shared" si="180"/>
        <v>41793.029432870368</v>
      </c>
      <c r="T2679">
        <f t="shared" si="181"/>
        <v>2014</v>
      </c>
      <c r="U2679" t="str">
        <f t="shared" si="182"/>
        <v>technology</v>
      </c>
    </row>
    <row r="2680" spans="1:21" ht="42.75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 s="10">
        <f t="shared" si="179"/>
        <v>550</v>
      </c>
      <c r="Q2680" t="s">
        <v>8318</v>
      </c>
      <c r="R2680" t="s">
        <v>8355</v>
      </c>
      <c r="S2680" s="13">
        <f t="shared" si="180"/>
        <v>42241.798206018517</v>
      </c>
      <c r="T2680">
        <f t="shared" si="181"/>
        <v>2015</v>
      </c>
      <c r="U2680" t="str">
        <f t="shared" si="182"/>
        <v>technology</v>
      </c>
    </row>
    <row r="2681" spans="1:21" ht="42.75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 s="10">
        <f t="shared" si="179"/>
        <v>44</v>
      </c>
      <c r="Q2681" t="s">
        <v>8318</v>
      </c>
      <c r="R2681" t="s">
        <v>8355</v>
      </c>
      <c r="S2681" s="13">
        <f t="shared" si="180"/>
        <v>42033.001087962963</v>
      </c>
      <c r="T2681">
        <f t="shared" si="181"/>
        <v>2015</v>
      </c>
      <c r="U2681" t="str">
        <f t="shared" si="182"/>
        <v>technology</v>
      </c>
    </row>
    <row r="2682" spans="1:2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 s="10">
        <f t="shared" si="179"/>
        <v>69</v>
      </c>
      <c r="Q2682" t="s">
        <v>8318</v>
      </c>
      <c r="R2682" t="s">
        <v>8355</v>
      </c>
      <c r="S2682" s="13">
        <f t="shared" si="180"/>
        <v>42436.211701388893</v>
      </c>
      <c r="T2682">
        <f t="shared" si="181"/>
        <v>2016</v>
      </c>
      <c r="U2682" t="str">
        <f t="shared" si="182"/>
        <v>technology</v>
      </c>
    </row>
    <row r="2683" spans="1:21" ht="42.75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 s="10">
        <f t="shared" si="179"/>
        <v>27.5</v>
      </c>
      <c r="Q2683" t="s">
        <v>8335</v>
      </c>
      <c r="R2683" t="s">
        <v>8336</v>
      </c>
      <c r="S2683" s="13">
        <f t="shared" si="180"/>
        <v>41805.895254629628</v>
      </c>
      <c r="T2683">
        <f t="shared" si="181"/>
        <v>2014</v>
      </c>
      <c r="U2683" t="str">
        <f t="shared" si="182"/>
        <v>food</v>
      </c>
    </row>
    <row r="2684" spans="1:21" ht="42.75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 s="10">
        <f t="shared" si="179"/>
        <v>84.9</v>
      </c>
      <c r="Q2684" t="s">
        <v>8335</v>
      </c>
      <c r="R2684" t="s">
        <v>8336</v>
      </c>
      <c r="S2684" s="13">
        <f t="shared" si="180"/>
        <v>41932.871990740743</v>
      </c>
      <c r="T2684">
        <f t="shared" si="181"/>
        <v>2014</v>
      </c>
      <c r="U2684" t="str">
        <f t="shared" si="182"/>
        <v>food</v>
      </c>
    </row>
    <row r="2685" spans="1:21" ht="42.75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 s="10">
        <f t="shared" si="179"/>
        <v>12</v>
      </c>
      <c r="Q2685" t="s">
        <v>8335</v>
      </c>
      <c r="R2685" t="s">
        <v>8336</v>
      </c>
      <c r="S2685" s="13">
        <f t="shared" si="180"/>
        <v>42034.75509259259</v>
      </c>
      <c r="T2685">
        <f t="shared" si="181"/>
        <v>2015</v>
      </c>
      <c r="U2685" t="str">
        <f t="shared" si="182"/>
        <v>food</v>
      </c>
    </row>
    <row r="2686" spans="1:21" ht="42.75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 s="10">
        <f t="shared" si="179"/>
        <v>200</v>
      </c>
      <c r="Q2686" t="s">
        <v>8335</v>
      </c>
      <c r="R2686" t="s">
        <v>8336</v>
      </c>
      <c r="S2686" s="13">
        <f t="shared" si="180"/>
        <v>41820.914641203701</v>
      </c>
      <c r="T2686">
        <f t="shared" si="181"/>
        <v>2014</v>
      </c>
      <c r="U2686" t="str">
        <f t="shared" si="182"/>
        <v>food</v>
      </c>
    </row>
    <row r="2687" spans="1:21" ht="42.75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 s="10">
        <f t="shared" si="179"/>
        <v>10</v>
      </c>
      <c r="Q2687" t="s">
        <v>8335</v>
      </c>
      <c r="R2687" t="s">
        <v>8336</v>
      </c>
      <c r="S2687" s="13">
        <f t="shared" si="180"/>
        <v>42061.69594907407</v>
      </c>
      <c r="T2687">
        <f t="shared" si="181"/>
        <v>2015</v>
      </c>
      <c r="U2687" t="str">
        <f t="shared" si="182"/>
        <v>food</v>
      </c>
    </row>
    <row r="2688" spans="1:21" ht="42.75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 s="10" t="e">
        <f t="shared" si="179"/>
        <v>#DIV/0!</v>
      </c>
      <c r="Q2688" t="s">
        <v>8335</v>
      </c>
      <c r="R2688" t="s">
        <v>8336</v>
      </c>
      <c r="S2688" s="13">
        <f t="shared" si="180"/>
        <v>41892.974803240737</v>
      </c>
      <c r="T2688">
        <f t="shared" si="181"/>
        <v>2014</v>
      </c>
      <c r="U2688" t="str">
        <f t="shared" si="182"/>
        <v>food</v>
      </c>
    </row>
    <row r="2689" spans="1:21" ht="42.75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 s="10" t="e">
        <f t="shared" si="179"/>
        <v>#DIV/0!</v>
      </c>
      <c r="Q2689" t="s">
        <v>8335</v>
      </c>
      <c r="R2689" t="s">
        <v>8336</v>
      </c>
      <c r="S2689" s="13">
        <f t="shared" si="180"/>
        <v>42154.64025462963</v>
      </c>
      <c r="T2689">
        <f t="shared" si="181"/>
        <v>2015</v>
      </c>
      <c r="U2689" t="str">
        <f t="shared" si="182"/>
        <v>food</v>
      </c>
    </row>
    <row r="2690" spans="1:21" ht="28.5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 s="10">
        <f t="shared" si="179"/>
        <v>5.29</v>
      </c>
      <c r="Q2690" t="s">
        <v>8335</v>
      </c>
      <c r="R2690" t="s">
        <v>8336</v>
      </c>
      <c r="S2690" s="13">
        <f t="shared" si="180"/>
        <v>42028.118865740747</v>
      </c>
      <c r="T2690">
        <f t="shared" si="181"/>
        <v>2015</v>
      </c>
      <c r="U2690" t="str">
        <f t="shared" si="182"/>
        <v>food</v>
      </c>
    </row>
    <row r="2691" spans="1:21" ht="42.75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 s="10">
        <f t="shared" ref="P2691:P2754" si="183">ROUND(E2691/L2691,2)</f>
        <v>1</v>
      </c>
      <c r="Q2691" t="s">
        <v>8335</v>
      </c>
      <c r="R2691" t="s">
        <v>8336</v>
      </c>
      <c r="S2691" s="13">
        <f t="shared" ref="S2691:S2754" si="184">(((J2691/60)/60)/24)+DATE(1970,1,1)</f>
        <v>42551.961689814809</v>
      </c>
      <c r="T2691">
        <f t="shared" ref="T2691:T2754" si="185">YEAR(S2691)</f>
        <v>2016</v>
      </c>
      <c r="U2691" t="str">
        <f t="shared" ref="U2691:U2754" si="186">LEFT(N2691,SEARCH("/",N2691)-1)</f>
        <v>food</v>
      </c>
    </row>
    <row r="2692" spans="1:21" ht="42.75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 s="10">
        <f t="shared" si="183"/>
        <v>72.760000000000005</v>
      </c>
      <c r="Q2692" t="s">
        <v>8335</v>
      </c>
      <c r="R2692" t="s">
        <v>8336</v>
      </c>
      <c r="S2692" s="13">
        <f t="shared" si="184"/>
        <v>42113.105046296296</v>
      </c>
      <c r="T2692">
        <f t="shared" si="185"/>
        <v>2015</v>
      </c>
      <c r="U2692" t="str">
        <f t="shared" si="186"/>
        <v>food</v>
      </c>
    </row>
    <row r="2693" spans="1:21" ht="28.5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 s="10">
        <f t="shared" si="183"/>
        <v>17.5</v>
      </c>
      <c r="Q2693" t="s">
        <v>8335</v>
      </c>
      <c r="R2693" t="s">
        <v>8336</v>
      </c>
      <c r="S2693" s="13">
        <f t="shared" si="184"/>
        <v>42089.724039351851</v>
      </c>
      <c r="T2693">
        <f t="shared" si="185"/>
        <v>2015</v>
      </c>
      <c r="U2693" t="str">
        <f t="shared" si="186"/>
        <v>food</v>
      </c>
    </row>
    <row r="2694" spans="1:21" ht="42.75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 s="10">
        <f t="shared" si="183"/>
        <v>25</v>
      </c>
      <c r="Q2694" t="s">
        <v>8335</v>
      </c>
      <c r="R2694" t="s">
        <v>8336</v>
      </c>
      <c r="S2694" s="13">
        <f t="shared" si="184"/>
        <v>42058.334027777775</v>
      </c>
      <c r="T2694">
        <f t="shared" si="185"/>
        <v>2015</v>
      </c>
      <c r="U2694" t="str">
        <f t="shared" si="186"/>
        <v>food</v>
      </c>
    </row>
    <row r="2695" spans="1:21" ht="42.75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 s="10">
        <f t="shared" si="183"/>
        <v>13.33</v>
      </c>
      <c r="Q2695" t="s">
        <v>8335</v>
      </c>
      <c r="R2695" t="s">
        <v>8336</v>
      </c>
      <c r="S2695" s="13">
        <f t="shared" si="184"/>
        <v>41834.138495370367</v>
      </c>
      <c r="T2695">
        <f t="shared" si="185"/>
        <v>2014</v>
      </c>
      <c r="U2695" t="str">
        <f t="shared" si="186"/>
        <v>food</v>
      </c>
    </row>
    <row r="2696" spans="1:21" ht="42.75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 s="10">
        <f t="shared" si="183"/>
        <v>1</v>
      </c>
      <c r="Q2696" t="s">
        <v>8335</v>
      </c>
      <c r="R2696" t="s">
        <v>8336</v>
      </c>
      <c r="S2696" s="13">
        <f t="shared" si="184"/>
        <v>41878.140497685185</v>
      </c>
      <c r="T2696">
        <f t="shared" si="185"/>
        <v>2014</v>
      </c>
      <c r="U2696" t="str">
        <f t="shared" si="186"/>
        <v>food</v>
      </c>
    </row>
    <row r="2697" spans="1:21" ht="28.5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 s="10">
        <f t="shared" si="183"/>
        <v>23.67</v>
      </c>
      <c r="Q2697" t="s">
        <v>8335</v>
      </c>
      <c r="R2697" t="s">
        <v>8336</v>
      </c>
      <c r="S2697" s="13">
        <f t="shared" si="184"/>
        <v>42048.181921296295</v>
      </c>
      <c r="T2697">
        <f t="shared" si="185"/>
        <v>2015</v>
      </c>
      <c r="U2697" t="str">
        <f t="shared" si="186"/>
        <v>food</v>
      </c>
    </row>
    <row r="2698" spans="1:21" ht="42.75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 s="10">
        <f t="shared" si="183"/>
        <v>89.21</v>
      </c>
      <c r="Q2698" t="s">
        <v>8335</v>
      </c>
      <c r="R2698" t="s">
        <v>8336</v>
      </c>
      <c r="S2698" s="13">
        <f t="shared" si="184"/>
        <v>41964.844444444447</v>
      </c>
      <c r="T2698">
        <f t="shared" si="185"/>
        <v>2014</v>
      </c>
      <c r="U2698" t="str">
        <f t="shared" si="186"/>
        <v>food</v>
      </c>
    </row>
    <row r="2699" spans="1:21" ht="42.75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 s="10">
        <f t="shared" si="183"/>
        <v>116.56</v>
      </c>
      <c r="Q2699" t="s">
        <v>8335</v>
      </c>
      <c r="R2699" t="s">
        <v>8336</v>
      </c>
      <c r="S2699" s="13">
        <f t="shared" si="184"/>
        <v>42187.940081018518</v>
      </c>
      <c r="T2699">
        <f t="shared" si="185"/>
        <v>2015</v>
      </c>
      <c r="U2699" t="str">
        <f t="shared" si="186"/>
        <v>food</v>
      </c>
    </row>
    <row r="2700" spans="1:21" ht="42.75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 s="10">
        <f t="shared" si="183"/>
        <v>13.01</v>
      </c>
      <c r="Q2700" t="s">
        <v>8335</v>
      </c>
      <c r="R2700" t="s">
        <v>8336</v>
      </c>
      <c r="S2700" s="13">
        <f t="shared" si="184"/>
        <v>41787.898240740738</v>
      </c>
      <c r="T2700">
        <f t="shared" si="185"/>
        <v>2014</v>
      </c>
      <c r="U2700" t="str">
        <f t="shared" si="186"/>
        <v>food</v>
      </c>
    </row>
    <row r="2701" spans="1:21" ht="42.75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 s="10" t="e">
        <f t="shared" si="183"/>
        <v>#DIV/0!</v>
      </c>
      <c r="Q2701" t="s">
        <v>8335</v>
      </c>
      <c r="R2701" t="s">
        <v>8336</v>
      </c>
      <c r="S2701" s="13">
        <f t="shared" si="184"/>
        <v>41829.896562499998</v>
      </c>
      <c r="T2701">
        <f t="shared" si="185"/>
        <v>2014</v>
      </c>
      <c r="U2701" t="str">
        <f t="shared" si="186"/>
        <v>food</v>
      </c>
    </row>
    <row r="2702" spans="1:21" ht="42.75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 s="10">
        <f t="shared" si="183"/>
        <v>17.5</v>
      </c>
      <c r="Q2702" t="s">
        <v>8335</v>
      </c>
      <c r="R2702" t="s">
        <v>8336</v>
      </c>
      <c r="S2702" s="13">
        <f t="shared" si="184"/>
        <v>41870.87467592593</v>
      </c>
      <c r="T2702">
        <f t="shared" si="185"/>
        <v>2014</v>
      </c>
      <c r="U2702" t="str">
        <f t="shared" si="186"/>
        <v>food</v>
      </c>
    </row>
    <row r="2703" spans="1:21" ht="42.75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 s="10">
        <f t="shared" si="183"/>
        <v>34.130000000000003</v>
      </c>
      <c r="Q2703" t="s">
        <v>8316</v>
      </c>
      <c r="R2703" t="s">
        <v>8356</v>
      </c>
      <c r="S2703" s="13">
        <f t="shared" si="184"/>
        <v>42801.774699074071</v>
      </c>
      <c r="T2703">
        <f t="shared" si="185"/>
        <v>2017</v>
      </c>
      <c r="U2703" t="str">
        <f t="shared" si="186"/>
        <v>theater</v>
      </c>
    </row>
    <row r="2704" spans="1:21" ht="42.75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 s="10">
        <f t="shared" si="183"/>
        <v>132.35</v>
      </c>
      <c r="Q2704" t="s">
        <v>8316</v>
      </c>
      <c r="R2704" t="s">
        <v>8356</v>
      </c>
      <c r="S2704" s="13">
        <f t="shared" si="184"/>
        <v>42800.801817129628</v>
      </c>
      <c r="T2704">
        <f t="shared" si="185"/>
        <v>2017</v>
      </c>
      <c r="U2704" t="str">
        <f t="shared" si="186"/>
        <v>theater</v>
      </c>
    </row>
    <row r="2705" spans="1:21" ht="28.5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 s="10">
        <f t="shared" si="183"/>
        <v>922.22</v>
      </c>
      <c r="Q2705" t="s">
        <v>8316</v>
      </c>
      <c r="R2705" t="s">
        <v>8356</v>
      </c>
      <c r="S2705" s="13">
        <f t="shared" si="184"/>
        <v>42756.690162037034</v>
      </c>
      <c r="T2705">
        <f t="shared" si="185"/>
        <v>2017</v>
      </c>
      <c r="U2705" t="str">
        <f t="shared" si="186"/>
        <v>theater</v>
      </c>
    </row>
    <row r="2706" spans="1:21" ht="42.75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 s="10">
        <f t="shared" si="183"/>
        <v>163.57</v>
      </c>
      <c r="Q2706" t="s">
        <v>8316</v>
      </c>
      <c r="R2706" t="s">
        <v>8356</v>
      </c>
      <c r="S2706" s="13">
        <f t="shared" si="184"/>
        <v>42787.862430555557</v>
      </c>
      <c r="T2706">
        <f t="shared" si="185"/>
        <v>2017</v>
      </c>
      <c r="U2706" t="str">
        <f t="shared" si="186"/>
        <v>theater</v>
      </c>
    </row>
    <row r="2707" spans="1:21" ht="28.5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 s="10">
        <f t="shared" si="183"/>
        <v>217.38</v>
      </c>
      <c r="Q2707" t="s">
        <v>8316</v>
      </c>
      <c r="R2707" t="s">
        <v>8356</v>
      </c>
      <c r="S2707" s="13">
        <f t="shared" si="184"/>
        <v>42773.916180555556</v>
      </c>
      <c r="T2707">
        <f t="shared" si="185"/>
        <v>2017</v>
      </c>
      <c r="U2707" t="str">
        <f t="shared" si="186"/>
        <v>theater</v>
      </c>
    </row>
    <row r="2708" spans="1:21" ht="42.75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 s="10">
        <f t="shared" si="183"/>
        <v>149.44</v>
      </c>
      <c r="Q2708" t="s">
        <v>8316</v>
      </c>
      <c r="R2708" t="s">
        <v>8356</v>
      </c>
      <c r="S2708" s="13">
        <f t="shared" si="184"/>
        <v>41899.294942129629</v>
      </c>
      <c r="T2708">
        <f t="shared" si="185"/>
        <v>2014</v>
      </c>
      <c r="U2708" t="str">
        <f t="shared" si="186"/>
        <v>theater</v>
      </c>
    </row>
    <row r="2709" spans="1:21" ht="42.75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 s="10">
        <f t="shared" si="183"/>
        <v>71.239999999999995</v>
      </c>
      <c r="Q2709" t="s">
        <v>8316</v>
      </c>
      <c r="R2709" t="s">
        <v>8356</v>
      </c>
      <c r="S2709" s="13">
        <f t="shared" si="184"/>
        <v>41391.782905092594</v>
      </c>
      <c r="T2709">
        <f t="shared" si="185"/>
        <v>2013</v>
      </c>
      <c r="U2709" t="str">
        <f t="shared" si="186"/>
        <v>theater</v>
      </c>
    </row>
    <row r="2710" spans="1:21" ht="42.75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 s="10">
        <f t="shared" si="183"/>
        <v>44.46</v>
      </c>
      <c r="Q2710" t="s">
        <v>8316</v>
      </c>
      <c r="R2710" t="s">
        <v>8356</v>
      </c>
      <c r="S2710" s="13">
        <f t="shared" si="184"/>
        <v>42512.698217592595</v>
      </c>
      <c r="T2710">
        <f t="shared" si="185"/>
        <v>2016</v>
      </c>
      <c r="U2710" t="str">
        <f t="shared" si="186"/>
        <v>theater</v>
      </c>
    </row>
    <row r="2711" spans="1:21" ht="42.75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 s="10">
        <f t="shared" si="183"/>
        <v>164.94</v>
      </c>
      <c r="Q2711" t="s">
        <v>8316</v>
      </c>
      <c r="R2711" t="s">
        <v>8356</v>
      </c>
      <c r="S2711" s="13">
        <f t="shared" si="184"/>
        <v>42612.149780092594</v>
      </c>
      <c r="T2711">
        <f t="shared" si="185"/>
        <v>2016</v>
      </c>
      <c r="U2711" t="str">
        <f t="shared" si="186"/>
        <v>theater</v>
      </c>
    </row>
    <row r="2712" spans="1:21" ht="28.5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 s="10">
        <f t="shared" si="183"/>
        <v>84.87</v>
      </c>
      <c r="Q2712" t="s">
        <v>8316</v>
      </c>
      <c r="R2712" t="s">
        <v>8356</v>
      </c>
      <c r="S2712" s="13">
        <f t="shared" si="184"/>
        <v>41828.229490740741</v>
      </c>
      <c r="T2712">
        <f t="shared" si="185"/>
        <v>2014</v>
      </c>
      <c r="U2712" t="str">
        <f t="shared" si="186"/>
        <v>theater</v>
      </c>
    </row>
    <row r="2713" spans="1:21" ht="42.75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 s="10">
        <f t="shared" si="183"/>
        <v>53.95</v>
      </c>
      <c r="Q2713" t="s">
        <v>8316</v>
      </c>
      <c r="R2713" t="s">
        <v>8356</v>
      </c>
      <c r="S2713" s="13">
        <f t="shared" si="184"/>
        <v>41780.745254629634</v>
      </c>
      <c r="T2713">
        <f t="shared" si="185"/>
        <v>2014</v>
      </c>
      <c r="U2713" t="str">
        <f t="shared" si="186"/>
        <v>theater</v>
      </c>
    </row>
    <row r="2714" spans="1:21" ht="42.75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 s="10">
        <f t="shared" si="183"/>
        <v>50.53</v>
      </c>
      <c r="Q2714" t="s">
        <v>8316</v>
      </c>
      <c r="R2714" t="s">
        <v>8356</v>
      </c>
      <c r="S2714" s="13">
        <f t="shared" si="184"/>
        <v>41432.062037037038</v>
      </c>
      <c r="T2714">
        <f t="shared" si="185"/>
        <v>2013</v>
      </c>
      <c r="U2714" t="str">
        <f t="shared" si="186"/>
        <v>theater</v>
      </c>
    </row>
    <row r="2715" spans="1:21" ht="42.75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 s="10">
        <f t="shared" si="183"/>
        <v>108</v>
      </c>
      <c r="Q2715" t="s">
        <v>8316</v>
      </c>
      <c r="R2715" t="s">
        <v>8356</v>
      </c>
      <c r="S2715" s="13">
        <f t="shared" si="184"/>
        <v>42322.653749999998</v>
      </c>
      <c r="T2715">
        <f t="shared" si="185"/>
        <v>2015</v>
      </c>
      <c r="U2715" t="str">
        <f t="shared" si="186"/>
        <v>theater</v>
      </c>
    </row>
    <row r="2716" spans="1:21" ht="28.5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 s="10">
        <f t="shared" si="183"/>
        <v>95.37</v>
      </c>
      <c r="Q2716" t="s">
        <v>8316</v>
      </c>
      <c r="R2716" t="s">
        <v>8356</v>
      </c>
      <c r="S2716" s="13">
        <f t="shared" si="184"/>
        <v>42629.655046296291</v>
      </c>
      <c r="T2716">
        <f t="shared" si="185"/>
        <v>2016</v>
      </c>
      <c r="U2716" t="str">
        <f t="shared" si="186"/>
        <v>theater</v>
      </c>
    </row>
    <row r="2717" spans="1:21" ht="42.75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 s="10">
        <f t="shared" si="183"/>
        <v>57.63</v>
      </c>
      <c r="Q2717" t="s">
        <v>8316</v>
      </c>
      <c r="R2717" t="s">
        <v>8356</v>
      </c>
      <c r="S2717" s="13">
        <f t="shared" si="184"/>
        <v>42387.398472222223</v>
      </c>
      <c r="T2717">
        <f t="shared" si="185"/>
        <v>2016</v>
      </c>
      <c r="U2717" t="str">
        <f t="shared" si="186"/>
        <v>theater</v>
      </c>
    </row>
    <row r="2718" spans="1:21" ht="57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 s="10">
        <f t="shared" si="183"/>
        <v>64.16</v>
      </c>
      <c r="Q2718" t="s">
        <v>8316</v>
      </c>
      <c r="R2718" t="s">
        <v>8356</v>
      </c>
      <c r="S2718" s="13">
        <f t="shared" si="184"/>
        <v>42255.333252314813</v>
      </c>
      <c r="T2718">
        <f t="shared" si="185"/>
        <v>2015</v>
      </c>
      <c r="U2718" t="str">
        <f t="shared" si="186"/>
        <v>theater</v>
      </c>
    </row>
    <row r="2719" spans="1:21" ht="42.75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 s="10">
        <f t="shared" si="183"/>
        <v>92.39</v>
      </c>
      <c r="Q2719" t="s">
        <v>8316</v>
      </c>
      <c r="R2719" t="s">
        <v>8356</v>
      </c>
      <c r="S2719" s="13">
        <f t="shared" si="184"/>
        <v>41934.914918981485</v>
      </c>
      <c r="T2719">
        <f t="shared" si="185"/>
        <v>2014</v>
      </c>
      <c r="U2719" t="str">
        <f t="shared" si="186"/>
        <v>theater</v>
      </c>
    </row>
    <row r="2720" spans="1:21" ht="42.75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 s="10">
        <f t="shared" si="183"/>
        <v>125.98</v>
      </c>
      <c r="Q2720" t="s">
        <v>8316</v>
      </c>
      <c r="R2720" t="s">
        <v>8356</v>
      </c>
      <c r="S2720" s="13">
        <f t="shared" si="184"/>
        <v>42465.596585648149</v>
      </c>
      <c r="T2720">
        <f t="shared" si="185"/>
        <v>2016</v>
      </c>
      <c r="U2720" t="str">
        <f t="shared" si="186"/>
        <v>theater</v>
      </c>
    </row>
    <row r="2721" spans="1:21" ht="42.75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 s="10">
        <f t="shared" si="183"/>
        <v>94.64</v>
      </c>
      <c r="Q2721" t="s">
        <v>8316</v>
      </c>
      <c r="R2721" t="s">
        <v>8356</v>
      </c>
      <c r="S2721" s="13">
        <f t="shared" si="184"/>
        <v>42418.031180555554</v>
      </c>
      <c r="T2721">
        <f t="shared" si="185"/>
        <v>2016</v>
      </c>
      <c r="U2721" t="str">
        <f t="shared" si="186"/>
        <v>theater</v>
      </c>
    </row>
    <row r="2722" spans="1:21" ht="42.75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 s="10">
        <f t="shared" si="183"/>
        <v>170.7</v>
      </c>
      <c r="Q2722" t="s">
        <v>8316</v>
      </c>
      <c r="R2722" t="s">
        <v>8356</v>
      </c>
      <c r="S2722" s="13">
        <f t="shared" si="184"/>
        <v>42655.465891203698</v>
      </c>
      <c r="T2722">
        <f t="shared" si="185"/>
        <v>2016</v>
      </c>
      <c r="U2722" t="str">
        <f t="shared" si="186"/>
        <v>theater</v>
      </c>
    </row>
    <row r="2723" spans="1:21" ht="42.75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 s="10">
        <f t="shared" si="183"/>
        <v>40.76</v>
      </c>
      <c r="Q2723" t="s">
        <v>8318</v>
      </c>
      <c r="R2723" t="s">
        <v>8348</v>
      </c>
      <c r="S2723" s="13">
        <f t="shared" si="184"/>
        <v>41493.543958333335</v>
      </c>
      <c r="T2723">
        <f t="shared" si="185"/>
        <v>2013</v>
      </c>
      <c r="U2723" t="str">
        <f t="shared" si="186"/>
        <v>technology</v>
      </c>
    </row>
    <row r="2724" spans="1:21" ht="42.75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 s="10">
        <f t="shared" si="183"/>
        <v>68.25</v>
      </c>
      <c r="Q2724" t="s">
        <v>8318</v>
      </c>
      <c r="R2724" t="s">
        <v>8348</v>
      </c>
      <c r="S2724" s="13">
        <f t="shared" si="184"/>
        <v>42704.857094907406</v>
      </c>
      <c r="T2724">
        <f t="shared" si="185"/>
        <v>2016</v>
      </c>
      <c r="U2724" t="str">
        <f t="shared" si="186"/>
        <v>technology</v>
      </c>
    </row>
    <row r="2725" spans="1:21" ht="42.75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 s="10">
        <f t="shared" si="183"/>
        <v>95.49</v>
      </c>
      <c r="Q2725" t="s">
        <v>8318</v>
      </c>
      <c r="R2725" t="s">
        <v>8348</v>
      </c>
      <c r="S2725" s="13">
        <f t="shared" si="184"/>
        <v>41944.83898148148</v>
      </c>
      <c r="T2725">
        <f t="shared" si="185"/>
        <v>2014</v>
      </c>
      <c r="U2725" t="str">
        <f t="shared" si="186"/>
        <v>technology</v>
      </c>
    </row>
    <row r="2726" spans="1:21" ht="42.75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 s="10">
        <f t="shared" si="183"/>
        <v>7.19</v>
      </c>
      <c r="Q2726" t="s">
        <v>8318</v>
      </c>
      <c r="R2726" t="s">
        <v>8348</v>
      </c>
      <c r="S2726" s="13">
        <f t="shared" si="184"/>
        <v>42199.32707175926</v>
      </c>
      <c r="T2726">
        <f t="shared" si="185"/>
        <v>2015</v>
      </c>
      <c r="U2726" t="str">
        <f t="shared" si="186"/>
        <v>technology</v>
      </c>
    </row>
    <row r="2727" spans="1:21" ht="28.5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 s="10">
        <f t="shared" si="183"/>
        <v>511.65</v>
      </c>
      <c r="Q2727" t="s">
        <v>8318</v>
      </c>
      <c r="R2727" t="s">
        <v>8348</v>
      </c>
      <c r="S2727" s="13">
        <f t="shared" si="184"/>
        <v>42745.744618055556</v>
      </c>
      <c r="T2727">
        <f t="shared" si="185"/>
        <v>2017</v>
      </c>
      <c r="U2727" t="str">
        <f t="shared" si="186"/>
        <v>technology</v>
      </c>
    </row>
    <row r="2728" spans="1:2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 s="10">
        <f t="shared" si="183"/>
        <v>261.75</v>
      </c>
      <c r="Q2728" t="s">
        <v>8318</v>
      </c>
      <c r="R2728" t="s">
        <v>8348</v>
      </c>
      <c r="S2728" s="13">
        <f t="shared" si="184"/>
        <v>42452.579988425925</v>
      </c>
      <c r="T2728">
        <f t="shared" si="185"/>
        <v>2016</v>
      </c>
      <c r="U2728" t="str">
        <f t="shared" si="186"/>
        <v>technology</v>
      </c>
    </row>
    <row r="2729" spans="1:21" ht="42.75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 s="10">
        <f t="shared" si="183"/>
        <v>69.760000000000005</v>
      </c>
      <c r="Q2729" t="s">
        <v>8318</v>
      </c>
      <c r="R2729" t="s">
        <v>8348</v>
      </c>
      <c r="S2729" s="13">
        <f t="shared" si="184"/>
        <v>42198.676655092597</v>
      </c>
      <c r="T2729">
        <f t="shared" si="185"/>
        <v>2015</v>
      </c>
      <c r="U2729" t="str">
        <f t="shared" si="186"/>
        <v>technology</v>
      </c>
    </row>
    <row r="2730" spans="1:21" ht="28.5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 s="10">
        <f t="shared" si="183"/>
        <v>77.23</v>
      </c>
      <c r="Q2730" t="s">
        <v>8318</v>
      </c>
      <c r="R2730" t="s">
        <v>8348</v>
      </c>
      <c r="S2730" s="13">
        <f t="shared" si="184"/>
        <v>42333.59993055556</v>
      </c>
      <c r="T2730">
        <f t="shared" si="185"/>
        <v>2015</v>
      </c>
      <c r="U2730" t="str">
        <f t="shared" si="186"/>
        <v>technology</v>
      </c>
    </row>
    <row r="2731" spans="1:21" ht="28.5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 s="10">
        <f t="shared" si="183"/>
        <v>340.57</v>
      </c>
      <c r="Q2731" t="s">
        <v>8318</v>
      </c>
      <c r="R2731" t="s">
        <v>8348</v>
      </c>
      <c r="S2731" s="13">
        <f t="shared" si="184"/>
        <v>42095.240706018521</v>
      </c>
      <c r="T2731">
        <f t="shared" si="185"/>
        <v>2015</v>
      </c>
      <c r="U2731" t="str">
        <f t="shared" si="186"/>
        <v>technology</v>
      </c>
    </row>
    <row r="2732" spans="1:21" ht="28.5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 s="10">
        <f t="shared" si="183"/>
        <v>67.42</v>
      </c>
      <c r="Q2732" t="s">
        <v>8318</v>
      </c>
      <c r="R2732" t="s">
        <v>8348</v>
      </c>
      <c r="S2732" s="13">
        <f t="shared" si="184"/>
        <v>41351.541377314818</v>
      </c>
      <c r="T2732">
        <f t="shared" si="185"/>
        <v>2013</v>
      </c>
      <c r="U2732" t="str">
        <f t="shared" si="186"/>
        <v>technology</v>
      </c>
    </row>
    <row r="2733" spans="1:21" ht="42.75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 s="10">
        <f t="shared" si="183"/>
        <v>845.7</v>
      </c>
      <c r="Q2733" t="s">
        <v>8318</v>
      </c>
      <c r="R2733" t="s">
        <v>8348</v>
      </c>
      <c r="S2733" s="13">
        <f t="shared" si="184"/>
        <v>41872.525717592594</v>
      </c>
      <c r="T2733">
        <f t="shared" si="185"/>
        <v>2014</v>
      </c>
      <c r="U2733" t="str">
        <f t="shared" si="186"/>
        <v>technology</v>
      </c>
    </row>
    <row r="2734" spans="1:21" ht="42.75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 s="10">
        <f t="shared" si="183"/>
        <v>97.19</v>
      </c>
      <c r="Q2734" t="s">
        <v>8318</v>
      </c>
      <c r="R2734" t="s">
        <v>8348</v>
      </c>
      <c r="S2734" s="13">
        <f t="shared" si="184"/>
        <v>41389.808194444442</v>
      </c>
      <c r="T2734">
        <f t="shared" si="185"/>
        <v>2013</v>
      </c>
      <c r="U2734" t="str">
        <f t="shared" si="186"/>
        <v>technology</v>
      </c>
    </row>
    <row r="2735" spans="1:21" ht="42.75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 s="10">
        <f t="shared" si="183"/>
        <v>451.84</v>
      </c>
      <c r="Q2735" t="s">
        <v>8318</v>
      </c>
      <c r="R2735" t="s">
        <v>8348</v>
      </c>
      <c r="S2735" s="13">
        <f t="shared" si="184"/>
        <v>42044.272847222222</v>
      </c>
      <c r="T2735">
        <f t="shared" si="185"/>
        <v>2015</v>
      </c>
      <c r="U2735" t="str">
        <f t="shared" si="186"/>
        <v>technology</v>
      </c>
    </row>
    <row r="2736" spans="1:21" ht="42.75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 s="10">
        <f t="shared" si="183"/>
        <v>138.66999999999999</v>
      </c>
      <c r="Q2736" t="s">
        <v>8318</v>
      </c>
      <c r="R2736" t="s">
        <v>8348</v>
      </c>
      <c r="S2736" s="13">
        <f t="shared" si="184"/>
        <v>42626.668888888889</v>
      </c>
      <c r="T2736">
        <f t="shared" si="185"/>
        <v>2016</v>
      </c>
      <c r="U2736" t="str">
        <f t="shared" si="186"/>
        <v>technology</v>
      </c>
    </row>
    <row r="2737" spans="1:21" ht="42.75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 s="10">
        <f t="shared" si="183"/>
        <v>21.64</v>
      </c>
      <c r="Q2737" t="s">
        <v>8318</v>
      </c>
      <c r="R2737" t="s">
        <v>8348</v>
      </c>
      <c r="S2737" s="13">
        <f t="shared" si="184"/>
        <v>41316.120949074073</v>
      </c>
      <c r="T2737">
        <f t="shared" si="185"/>
        <v>2013</v>
      </c>
      <c r="U2737" t="str">
        <f t="shared" si="186"/>
        <v>technology</v>
      </c>
    </row>
    <row r="2738" spans="1:21" ht="57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 s="10">
        <f t="shared" si="183"/>
        <v>169.52</v>
      </c>
      <c r="Q2738" t="s">
        <v>8318</v>
      </c>
      <c r="R2738" t="s">
        <v>8348</v>
      </c>
      <c r="S2738" s="13">
        <f t="shared" si="184"/>
        <v>41722.666354166664</v>
      </c>
      <c r="T2738">
        <f t="shared" si="185"/>
        <v>2014</v>
      </c>
      <c r="U2738" t="str">
        <f t="shared" si="186"/>
        <v>technology</v>
      </c>
    </row>
    <row r="2739" spans="1:21" ht="42.75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 s="10">
        <f t="shared" si="183"/>
        <v>161.88</v>
      </c>
      <c r="Q2739" t="s">
        <v>8318</v>
      </c>
      <c r="R2739" t="s">
        <v>8348</v>
      </c>
      <c r="S2739" s="13">
        <f t="shared" si="184"/>
        <v>41611.917673611111</v>
      </c>
      <c r="T2739">
        <f t="shared" si="185"/>
        <v>2013</v>
      </c>
      <c r="U2739" t="str">
        <f t="shared" si="186"/>
        <v>technology</v>
      </c>
    </row>
    <row r="2740" spans="1:21" ht="42.75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 s="10">
        <f t="shared" si="183"/>
        <v>493.13</v>
      </c>
      <c r="Q2740" t="s">
        <v>8318</v>
      </c>
      <c r="R2740" t="s">
        <v>8348</v>
      </c>
      <c r="S2740" s="13">
        <f t="shared" si="184"/>
        <v>42620.143564814818</v>
      </c>
      <c r="T2740">
        <f t="shared" si="185"/>
        <v>2016</v>
      </c>
      <c r="U2740" t="str">
        <f t="shared" si="186"/>
        <v>technology</v>
      </c>
    </row>
    <row r="2741" spans="1:21" ht="42.75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 s="10">
        <f t="shared" si="183"/>
        <v>22.12</v>
      </c>
      <c r="Q2741" t="s">
        <v>8318</v>
      </c>
      <c r="R2741" t="s">
        <v>8348</v>
      </c>
      <c r="S2741" s="13">
        <f t="shared" si="184"/>
        <v>41719.887928240743</v>
      </c>
      <c r="T2741">
        <f t="shared" si="185"/>
        <v>2014</v>
      </c>
      <c r="U2741" t="str">
        <f t="shared" si="186"/>
        <v>technology</v>
      </c>
    </row>
    <row r="2742" spans="1:21" ht="28.5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 s="10">
        <f t="shared" si="183"/>
        <v>18.239999999999998</v>
      </c>
      <c r="Q2742" t="s">
        <v>8318</v>
      </c>
      <c r="R2742" t="s">
        <v>8348</v>
      </c>
      <c r="S2742" s="13">
        <f t="shared" si="184"/>
        <v>42045.031851851847</v>
      </c>
      <c r="T2742">
        <f t="shared" si="185"/>
        <v>2015</v>
      </c>
      <c r="U2742" t="str">
        <f t="shared" si="186"/>
        <v>technology</v>
      </c>
    </row>
    <row r="2743" spans="1:21" ht="28.5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 s="10">
        <f t="shared" si="183"/>
        <v>8.75</v>
      </c>
      <c r="Q2743" t="s">
        <v>8321</v>
      </c>
      <c r="R2743" t="s">
        <v>8357</v>
      </c>
      <c r="S2743" s="13">
        <f t="shared" si="184"/>
        <v>41911.657430555555</v>
      </c>
      <c r="T2743">
        <f t="shared" si="185"/>
        <v>2014</v>
      </c>
      <c r="U2743" t="str">
        <f t="shared" si="186"/>
        <v>publishing</v>
      </c>
    </row>
    <row r="2744" spans="1:21" ht="42.75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 s="10">
        <f t="shared" si="183"/>
        <v>40.61</v>
      </c>
      <c r="Q2744" t="s">
        <v>8321</v>
      </c>
      <c r="R2744" t="s">
        <v>8357</v>
      </c>
      <c r="S2744" s="13">
        <f t="shared" si="184"/>
        <v>41030.719756944447</v>
      </c>
      <c r="T2744">
        <f t="shared" si="185"/>
        <v>2012</v>
      </c>
      <c r="U2744" t="str">
        <f t="shared" si="186"/>
        <v>publishing</v>
      </c>
    </row>
    <row r="2745" spans="1:21" ht="57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 s="10" t="e">
        <f t="shared" si="183"/>
        <v>#DIV/0!</v>
      </c>
      <c r="Q2745" t="s">
        <v>8321</v>
      </c>
      <c r="R2745" t="s">
        <v>8357</v>
      </c>
      <c r="S2745" s="13">
        <f t="shared" si="184"/>
        <v>42632.328784722224</v>
      </c>
      <c r="T2745">
        <f t="shared" si="185"/>
        <v>2016</v>
      </c>
      <c r="U2745" t="str">
        <f t="shared" si="186"/>
        <v>publishing</v>
      </c>
    </row>
    <row r="2746" spans="1:21" ht="42.75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 s="10">
        <f t="shared" si="183"/>
        <v>37.950000000000003</v>
      </c>
      <c r="Q2746" t="s">
        <v>8321</v>
      </c>
      <c r="R2746" t="s">
        <v>8357</v>
      </c>
      <c r="S2746" s="13">
        <f t="shared" si="184"/>
        <v>40938.062476851854</v>
      </c>
      <c r="T2746">
        <f t="shared" si="185"/>
        <v>2012</v>
      </c>
      <c r="U2746" t="str">
        <f t="shared" si="186"/>
        <v>publishing</v>
      </c>
    </row>
    <row r="2747" spans="1:21" ht="42.75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 s="10">
        <f t="shared" si="183"/>
        <v>35.729999999999997</v>
      </c>
      <c r="Q2747" t="s">
        <v>8321</v>
      </c>
      <c r="R2747" t="s">
        <v>8357</v>
      </c>
      <c r="S2747" s="13">
        <f t="shared" si="184"/>
        <v>41044.988055555557</v>
      </c>
      <c r="T2747">
        <f t="shared" si="185"/>
        <v>2012</v>
      </c>
      <c r="U2747" t="str">
        <f t="shared" si="186"/>
        <v>publishing</v>
      </c>
    </row>
    <row r="2748" spans="1:21" ht="42.75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 s="10">
        <f t="shared" si="183"/>
        <v>42.16</v>
      </c>
      <c r="Q2748" t="s">
        <v>8321</v>
      </c>
      <c r="R2748" t="s">
        <v>8357</v>
      </c>
      <c r="S2748" s="13">
        <f t="shared" si="184"/>
        <v>41850.781377314815</v>
      </c>
      <c r="T2748">
        <f t="shared" si="185"/>
        <v>2014</v>
      </c>
      <c r="U2748" t="str">
        <f t="shared" si="186"/>
        <v>publishing</v>
      </c>
    </row>
    <row r="2749" spans="1:21" ht="42.75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 s="10">
        <f t="shared" si="183"/>
        <v>35</v>
      </c>
      <c r="Q2749" t="s">
        <v>8321</v>
      </c>
      <c r="R2749" t="s">
        <v>8357</v>
      </c>
      <c r="S2749" s="13">
        <f t="shared" si="184"/>
        <v>41044.64811342593</v>
      </c>
      <c r="T2749">
        <f t="shared" si="185"/>
        <v>2012</v>
      </c>
      <c r="U2749" t="str">
        <f t="shared" si="186"/>
        <v>publishing</v>
      </c>
    </row>
    <row r="2750" spans="1:21" ht="28.5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 s="10">
        <f t="shared" si="183"/>
        <v>13.25</v>
      </c>
      <c r="Q2750" t="s">
        <v>8321</v>
      </c>
      <c r="R2750" t="s">
        <v>8357</v>
      </c>
      <c r="S2750" s="13">
        <f t="shared" si="184"/>
        <v>42585.7106712963</v>
      </c>
      <c r="T2750">
        <f t="shared" si="185"/>
        <v>2016</v>
      </c>
      <c r="U2750" t="str">
        <f t="shared" si="186"/>
        <v>publishing</v>
      </c>
    </row>
    <row r="2751" spans="1:21" ht="28.5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 s="10">
        <f t="shared" si="183"/>
        <v>55</v>
      </c>
      <c r="Q2751" t="s">
        <v>8321</v>
      </c>
      <c r="R2751" t="s">
        <v>8357</v>
      </c>
      <c r="S2751" s="13">
        <f t="shared" si="184"/>
        <v>42068.799039351856</v>
      </c>
      <c r="T2751">
        <f t="shared" si="185"/>
        <v>2015</v>
      </c>
      <c r="U2751" t="str">
        <f t="shared" si="186"/>
        <v>publishing</v>
      </c>
    </row>
    <row r="2752" spans="1:21" ht="42.75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 s="10" t="e">
        <f t="shared" si="183"/>
        <v>#DIV/0!</v>
      </c>
      <c r="Q2752" t="s">
        <v>8321</v>
      </c>
      <c r="R2752" t="s">
        <v>8357</v>
      </c>
      <c r="S2752" s="13">
        <f t="shared" si="184"/>
        <v>41078.899826388886</v>
      </c>
      <c r="T2752">
        <f t="shared" si="185"/>
        <v>2012</v>
      </c>
      <c r="U2752" t="str">
        <f t="shared" si="186"/>
        <v>publishing</v>
      </c>
    </row>
    <row r="2753" spans="1:21" ht="42.75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 s="10" t="e">
        <f t="shared" si="183"/>
        <v>#DIV/0!</v>
      </c>
      <c r="Q2753" t="s">
        <v>8321</v>
      </c>
      <c r="R2753" t="s">
        <v>8357</v>
      </c>
      <c r="S2753" s="13">
        <f t="shared" si="184"/>
        <v>41747.887060185189</v>
      </c>
      <c r="T2753">
        <f t="shared" si="185"/>
        <v>2014</v>
      </c>
      <c r="U2753" t="str">
        <f t="shared" si="186"/>
        <v>publishing</v>
      </c>
    </row>
    <row r="2754" spans="1:21" ht="42.75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 s="10">
        <f t="shared" si="183"/>
        <v>39.29</v>
      </c>
      <c r="Q2754" t="s">
        <v>8321</v>
      </c>
      <c r="R2754" t="s">
        <v>8357</v>
      </c>
      <c r="S2754" s="13">
        <f t="shared" si="184"/>
        <v>40855.765092592592</v>
      </c>
      <c r="T2754">
        <f t="shared" si="185"/>
        <v>2011</v>
      </c>
      <c r="U2754" t="str">
        <f t="shared" si="186"/>
        <v>publishing</v>
      </c>
    </row>
    <row r="2755" spans="1:21" ht="42.75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 s="10">
        <f t="shared" ref="P2755:P2818" si="187">ROUND(E2755/L2755,2)</f>
        <v>47.5</v>
      </c>
      <c r="Q2755" t="s">
        <v>8321</v>
      </c>
      <c r="R2755" t="s">
        <v>8357</v>
      </c>
      <c r="S2755" s="13">
        <f t="shared" ref="S2755:S2818" si="188">(((J2755/60)/60)/24)+DATE(1970,1,1)</f>
        <v>41117.900729166664</v>
      </c>
      <c r="T2755">
        <f t="shared" ref="T2755:T2818" si="189">YEAR(S2755)</f>
        <v>2012</v>
      </c>
      <c r="U2755" t="str">
        <f t="shared" ref="U2755:U2818" si="190">LEFT(N2755,SEARCH("/",N2755)-1)</f>
        <v>publishing</v>
      </c>
    </row>
    <row r="2756" spans="1:21" ht="42.75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 s="10" t="e">
        <f t="shared" si="187"/>
        <v>#DIV/0!</v>
      </c>
      <c r="Q2756" t="s">
        <v>8321</v>
      </c>
      <c r="R2756" t="s">
        <v>8357</v>
      </c>
      <c r="S2756" s="13">
        <f t="shared" si="188"/>
        <v>41863.636006944449</v>
      </c>
      <c r="T2756">
        <f t="shared" si="189"/>
        <v>2014</v>
      </c>
      <c r="U2756" t="str">
        <f t="shared" si="190"/>
        <v>publishing</v>
      </c>
    </row>
    <row r="2757" spans="1:21" ht="28.5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 s="10">
        <f t="shared" si="187"/>
        <v>17.329999999999998</v>
      </c>
      <c r="Q2757" t="s">
        <v>8321</v>
      </c>
      <c r="R2757" t="s">
        <v>8357</v>
      </c>
      <c r="S2757" s="13">
        <f t="shared" si="188"/>
        <v>42072.790821759263</v>
      </c>
      <c r="T2757">
        <f t="shared" si="189"/>
        <v>2015</v>
      </c>
      <c r="U2757" t="str">
        <f t="shared" si="190"/>
        <v>publishing</v>
      </c>
    </row>
    <row r="2758" spans="1:21" ht="42.75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 s="10">
        <f t="shared" si="187"/>
        <v>31.76</v>
      </c>
      <c r="Q2758" t="s">
        <v>8321</v>
      </c>
      <c r="R2758" t="s">
        <v>8357</v>
      </c>
      <c r="S2758" s="13">
        <f t="shared" si="188"/>
        <v>41620.90047453704</v>
      </c>
      <c r="T2758">
        <f t="shared" si="189"/>
        <v>2013</v>
      </c>
      <c r="U2758" t="str">
        <f t="shared" si="190"/>
        <v>publishing</v>
      </c>
    </row>
    <row r="2759" spans="1:21" ht="28.5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 s="10">
        <f t="shared" si="187"/>
        <v>5</v>
      </c>
      <c r="Q2759" t="s">
        <v>8321</v>
      </c>
      <c r="R2759" t="s">
        <v>8357</v>
      </c>
      <c r="S2759" s="13">
        <f t="shared" si="188"/>
        <v>42573.65662037037</v>
      </c>
      <c r="T2759">
        <f t="shared" si="189"/>
        <v>2016</v>
      </c>
      <c r="U2759" t="str">
        <f t="shared" si="190"/>
        <v>publishing</v>
      </c>
    </row>
    <row r="2760" spans="1:21" ht="42.75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 s="10">
        <f t="shared" si="187"/>
        <v>39</v>
      </c>
      <c r="Q2760" t="s">
        <v>8321</v>
      </c>
      <c r="R2760" t="s">
        <v>8357</v>
      </c>
      <c r="S2760" s="13">
        <f t="shared" si="188"/>
        <v>42639.441932870366</v>
      </c>
      <c r="T2760">
        <f t="shared" si="189"/>
        <v>2016</v>
      </c>
      <c r="U2760" t="str">
        <f t="shared" si="190"/>
        <v>publishing</v>
      </c>
    </row>
    <row r="2761" spans="1:21" ht="42.75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 s="10">
        <f t="shared" si="187"/>
        <v>52.5</v>
      </c>
      <c r="Q2761" t="s">
        <v>8321</v>
      </c>
      <c r="R2761" t="s">
        <v>8357</v>
      </c>
      <c r="S2761" s="13">
        <f t="shared" si="188"/>
        <v>42524.36650462963</v>
      </c>
      <c r="T2761">
        <f t="shared" si="189"/>
        <v>2016</v>
      </c>
      <c r="U2761" t="str">
        <f t="shared" si="190"/>
        <v>publishing</v>
      </c>
    </row>
    <row r="2762" spans="1:21" ht="42.75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 s="10" t="e">
        <f t="shared" si="187"/>
        <v>#DIV/0!</v>
      </c>
      <c r="Q2762" t="s">
        <v>8321</v>
      </c>
      <c r="R2762" t="s">
        <v>8357</v>
      </c>
      <c r="S2762" s="13">
        <f t="shared" si="188"/>
        <v>41415.461319444446</v>
      </c>
      <c r="T2762">
        <f t="shared" si="189"/>
        <v>2013</v>
      </c>
      <c r="U2762" t="str">
        <f t="shared" si="190"/>
        <v>publishing</v>
      </c>
    </row>
    <row r="2763" spans="1:21" ht="28.5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 s="10">
        <f t="shared" si="187"/>
        <v>9</v>
      </c>
      <c r="Q2763" t="s">
        <v>8321</v>
      </c>
      <c r="R2763" t="s">
        <v>8357</v>
      </c>
      <c r="S2763" s="13">
        <f t="shared" si="188"/>
        <v>41247.063576388886</v>
      </c>
      <c r="T2763">
        <f t="shared" si="189"/>
        <v>2012</v>
      </c>
      <c r="U2763" t="str">
        <f t="shared" si="190"/>
        <v>publishing</v>
      </c>
    </row>
    <row r="2764" spans="1:21" ht="42.75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 s="10">
        <f t="shared" si="187"/>
        <v>25</v>
      </c>
      <c r="Q2764" t="s">
        <v>8321</v>
      </c>
      <c r="R2764" t="s">
        <v>8357</v>
      </c>
      <c r="S2764" s="13">
        <f t="shared" si="188"/>
        <v>40927.036979166667</v>
      </c>
      <c r="T2764">
        <f t="shared" si="189"/>
        <v>2012</v>
      </c>
      <c r="U2764" t="str">
        <f t="shared" si="190"/>
        <v>publishing</v>
      </c>
    </row>
    <row r="2765" spans="1:21" ht="28.5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 s="10">
        <f t="shared" si="187"/>
        <v>30</v>
      </c>
      <c r="Q2765" t="s">
        <v>8321</v>
      </c>
      <c r="R2765" t="s">
        <v>8357</v>
      </c>
      <c r="S2765" s="13">
        <f t="shared" si="188"/>
        <v>41373.579675925925</v>
      </c>
      <c r="T2765">
        <f t="shared" si="189"/>
        <v>2013</v>
      </c>
      <c r="U2765" t="str">
        <f t="shared" si="190"/>
        <v>publishing</v>
      </c>
    </row>
    <row r="2766" spans="1:21" ht="42.75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 s="10">
        <f t="shared" si="187"/>
        <v>11.25</v>
      </c>
      <c r="Q2766" t="s">
        <v>8321</v>
      </c>
      <c r="R2766" t="s">
        <v>8357</v>
      </c>
      <c r="S2766" s="13">
        <f t="shared" si="188"/>
        <v>41030.292025462964</v>
      </c>
      <c r="T2766">
        <f t="shared" si="189"/>
        <v>2012</v>
      </c>
      <c r="U2766" t="str">
        <f t="shared" si="190"/>
        <v>publishing</v>
      </c>
    </row>
    <row r="2767" spans="1:21" ht="42.75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 s="10" t="e">
        <f t="shared" si="187"/>
        <v>#DIV/0!</v>
      </c>
      <c r="Q2767" t="s">
        <v>8321</v>
      </c>
      <c r="R2767" t="s">
        <v>8357</v>
      </c>
      <c r="S2767" s="13">
        <f t="shared" si="188"/>
        <v>41194.579027777778</v>
      </c>
      <c r="T2767">
        <f t="shared" si="189"/>
        <v>2012</v>
      </c>
      <c r="U2767" t="str">
        <f t="shared" si="190"/>
        <v>publishing</v>
      </c>
    </row>
    <row r="2768" spans="1:21" ht="42.75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 s="10">
        <f t="shared" si="187"/>
        <v>25</v>
      </c>
      <c r="Q2768" t="s">
        <v>8321</v>
      </c>
      <c r="R2768" t="s">
        <v>8357</v>
      </c>
      <c r="S2768" s="13">
        <f t="shared" si="188"/>
        <v>40736.668032407404</v>
      </c>
      <c r="T2768">
        <f t="shared" si="189"/>
        <v>2011</v>
      </c>
      <c r="U2768" t="str">
        <f t="shared" si="190"/>
        <v>publishing</v>
      </c>
    </row>
    <row r="2769" spans="1:21" ht="42.75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 s="10">
        <f t="shared" si="187"/>
        <v>11.33</v>
      </c>
      <c r="Q2769" t="s">
        <v>8321</v>
      </c>
      <c r="R2769" t="s">
        <v>8357</v>
      </c>
      <c r="S2769" s="13">
        <f t="shared" si="188"/>
        <v>42172.958912037036</v>
      </c>
      <c r="T2769">
        <f t="shared" si="189"/>
        <v>2015</v>
      </c>
      <c r="U2769" t="str">
        <f t="shared" si="190"/>
        <v>publishing</v>
      </c>
    </row>
    <row r="2770" spans="1:21" ht="42.75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 s="10">
        <f t="shared" si="187"/>
        <v>29.47</v>
      </c>
      <c r="Q2770" t="s">
        <v>8321</v>
      </c>
      <c r="R2770" t="s">
        <v>8357</v>
      </c>
      <c r="S2770" s="13">
        <f t="shared" si="188"/>
        <v>40967.614849537036</v>
      </c>
      <c r="T2770">
        <f t="shared" si="189"/>
        <v>2012</v>
      </c>
      <c r="U2770" t="str">
        <f t="shared" si="190"/>
        <v>publishing</v>
      </c>
    </row>
    <row r="2771" spans="1:21" ht="42.75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 s="10">
        <f t="shared" si="187"/>
        <v>1</v>
      </c>
      <c r="Q2771" t="s">
        <v>8321</v>
      </c>
      <c r="R2771" t="s">
        <v>8357</v>
      </c>
      <c r="S2771" s="13">
        <f t="shared" si="188"/>
        <v>41745.826273148145</v>
      </c>
      <c r="T2771">
        <f t="shared" si="189"/>
        <v>2014</v>
      </c>
      <c r="U2771" t="str">
        <f t="shared" si="190"/>
        <v>publishing</v>
      </c>
    </row>
    <row r="2772" spans="1:21" ht="42.75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 s="10">
        <f t="shared" si="187"/>
        <v>63.1</v>
      </c>
      <c r="Q2772" t="s">
        <v>8321</v>
      </c>
      <c r="R2772" t="s">
        <v>8357</v>
      </c>
      <c r="S2772" s="13">
        <f t="shared" si="188"/>
        <v>41686.705208333333</v>
      </c>
      <c r="T2772">
        <f t="shared" si="189"/>
        <v>2014</v>
      </c>
      <c r="U2772" t="str">
        <f t="shared" si="190"/>
        <v>publishing</v>
      </c>
    </row>
    <row r="2773" spans="1:21" ht="42.75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 s="10" t="e">
        <f t="shared" si="187"/>
        <v>#DIV/0!</v>
      </c>
      <c r="Q2773" t="s">
        <v>8321</v>
      </c>
      <c r="R2773" t="s">
        <v>8357</v>
      </c>
      <c r="S2773" s="13">
        <f t="shared" si="188"/>
        <v>41257.531712962962</v>
      </c>
      <c r="T2773">
        <f t="shared" si="189"/>
        <v>2012</v>
      </c>
      <c r="U2773" t="str">
        <f t="shared" si="190"/>
        <v>publishing</v>
      </c>
    </row>
    <row r="2774" spans="1:21" ht="42.75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 s="10" t="e">
        <f t="shared" si="187"/>
        <v>#DIV/0!</v>
      </c>
      <c r="Q2774" t="s">
        <v>8321</v>
      </c>
      <c r="R2774" t="s">
        <v>8357</v>
      </c>
      <c r="S2774" s="13">
        <f t="shared" si="188"/>
        <v>41537.869143518517</v>
      </c>
      <c r="T2774">
        <f t="shared" si="189"/>
        <v>2013</v>
      </c>
      <c r="U2774" t="str">
        <f t="shared" si="190"/>
        <v>publishing</v>
      </c>
    </row>
    <row r="2775" spans="1:21" ht="42.75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 s="10">
        <f t="shared" si="187"/>
        <v>1</v>
      </c>
      <c r="Q2775" t="s">
        <v>8321</v>
      </c>
      <c r="R2775" t="s">
        <v>8357</v>
      </c>
      <c r="S2775" s="13">
        <f t="shared" si="188"/>
        <v>42474.86482638889</v>
      </c>
      <c r="T2775">
        <f t="shared" si="189"/>
        <v>2016</v>
      </c>
      <c r="U2775" t="str">
        <f t="shared" si="190"/>
        <v>publishing</v>
      </c>
    </row>
    <row r="2776" spans="1:21" ht="42.75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 s="10">
        <f t="shared" si="187"/>
        <v>43.85</v>
      </c>
      <c r="Q2776" t="s">
        <v>8321</v>
      </c>
      <c r="R2776" t="s">
        <v>8357</v>
      </c>
      <c r="S2776" s="13">
        <f t="shared" si="188"/>
        <v>41311.126481481479</v>
      </c>
      <c r="T2776">
        <f t="shared" si="189"/>
        <v>2013</v>
      </c>
      <c r="U2776" t="str">
        <f t="shared" si="190"/>
        <v>publishing</v>
      </c>
    </row>
    <row r="2777" spans="1:21" ht="42.75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 s="10">
        <f t="shared" si="187"/>
        <v>75</v>
      </c>
      <c r="Q2777" t="s">
        <v>8321</v>
      </c>
      <c r="R2777" t="s">
        <v>8357</v>
      </c>
      <c r="S2777" s="13">
        <f t="shared" si="188"/>
        <v>40863.013356481482</v>
      </c>
      <c r="T2777">
        <f t="shared" si="189"/>
        <v>2011</v>
      </c>
      <c r="U2777" t="str">
        <f t="shared" si="190"/>
        <v>publishing</v>
      </c>
    </row>
    <row r="2778" spans="1:21" ht="42.75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 s="10">
        <f t="shared" si="187"/>
        <v>45.97</v>
      </c>
      <c r="Q2778" t="s">
        <v>8321</v>
      </c>
      <c r="R2778" t="s">
        <v>8357</v>
      </c>
      <c r="S2778" s="13">
        <f t="shared" si="188"/>
        <v>42136.297175925924</v>
      </c>
      <c r="T2778">
        <f t="shared" si="189"/>
        <v>2015</v>
      </c>
      <c r="U2778" t="str">
        <f t="shared" si="190"/>
        <v>publishing</v>
      </c>
    </row>
    <row r="2779" spans="1:21" ht="42.75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 s="10">
        <f t="shared" si="187"/>
        <v>10</v>
      </c>
      <c r="Q2779" t="s">
        <v>8321</v>
      </c>
      <c r="R2779" t="s">
        <v>8357</v>
      </c>
      <c r="S2779" s="13">
        <f t="shared" si="188"/>
        <v>42172.669027777782</v>
      </c>
      <c r="T2779">
        <f t="shared" si="189"/>
        <v>2015</v>
      </c>
      <c r="U2779" t="str">
        <f t="shared" si="190"/>
        <v>publishing</v>
      </c>
    </row>
    <row r="2780" spans="1:21" ht="57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 s="10">
        <f t="shared" si="187"/>
        <v>93.67</v>
      </c>
      <c r="Q2780" t="s">
        <v>8321</v>
      </c>
      <c r="R2780" t="s">
        <v>8357</v>
      </c>
      <c r="S2780" s="13">
        <f t="shared" si="188"/>
        <v>41846.978078703702</v>
      </c>
      <c r="T2780">
        <f t="shared" si="189"/>
        <v>2014</v>
      </c>
      <c r="U2780" t="str">
        <f t="shared" si="190"/>
        <v>publishing</v>
      </c>
    </row>
    <row r="2781" spans="1:21" ht="42.75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 s="10">
        <f t="shared" si="187"/>
        <v>53</v>
      </c>
      <c r="Q2781" t="s">
        <v>8321</v>
      </c>
      <c r="R2781" t="s">
        <v>8357</v>
      </c>
      <c r="S2781" s="13">
        <f t="shared" si="188"/>
        <v>42300.585891203707</v>
      </c>
      <c r="T2781">
        <f t="shared" si="189"/>
        <v>2015</v>
      </c>
      <c r="U2781" t="str">
        <f t="shared" si="190"/>
        <v>publishing</v>
      </c>
    </row>
    <row r="2782" spans="1:21" ht="28.5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 s="10" t="e">
        <f t="shared" si="187"/>
        <v>#DIV/0!</v>
      </c>
      <c r="Q2782" t="s">
        <v>8321</v>
      </c>
      <c r="R2782" t="s">
        <v>8357</v>
      </c>
      <c r="S2782" s="13">
        <f t="shared" si="188"/>
        <v>42774.447777777779</v>
      </c>
      <c r="T2782">
        <f t="shared" si="189"/>
        <v>2017</v>
      </c>
      <c r="U2782" t="str">
        <f t="shared" si="190"/>
        <v>publishing</v>
      </c>
    </row>
    <row r="2783" spans="1:21" ht="28.5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 s="10">
        <f t="shared" si="187"/>
        <v>47</v>
      </c>
      <c r="Q2783" t="s">
        <v>8316</v>
      </c>
      <c r="R2783" t="s">
        <v>8317</v>
      </c>
      <c r="S2783" s="13">
        <f t="shared" si="188"/>
        <v>42018.94159722222</v>
      </c>
      <c r="T2783">
        <f t="shared" si="189"/>
        <v>2015</v>
      </c>
      <c r="U2783" t="str">
        <f t="shared" si="190"/>
        <v>theater</v>
      </c>
    </row>
    <row r="2784" spans="1:21" ht="28.5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 s="10">
        <f t="shared" si="187"/>
        <v>66.67</v>
      </c>
      <c r="Q2784" t="s">
        <v>8316</v>
      </c>
      <c r="R2784" t="s">
        <v>8317</v>
      </c>
      <c r="S2784" s="13">
        <f t="shared" si="188"/>
        <v>42026.924976851849</v>
      </c>
      <c r="T2784">
        <f t="shared" si="189"/>
        <v>2015</v>
      </c>
      <c r="U2784" t="str">
        <f t="shared" si="190"/>
        <v>theater</v>
      </c>
    </row>
    <row r="2785" spans="1:21" ht="42.75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 s="10">
        <f t="shared" si="187"/>
        <v>18.77</v>
      </c>
      <c r="Q2785" t="s">
        <v>8316</v>
      </c>
      <c r="R2785" t="s">
        <v>8317</v>
      </c>
      <c r="S2785" s="13">
        <f t="shared" si="188"/>
        <v>42103.535254629634</v>
      </c>
      <c r="T2785">
        <f t="shared" si="189"/>
        <v>2015</v>
      </c>
      <c r="U2785" t="str">
        <f t="shared" si="190"/>
        <v>theater</v>
      </c>
    </row>
    <row r="2786" spans="1:21" ht="42.75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 s="10">
        <f t="shared" si="187"/>
        <v>66.11</v>
      </c>
      <c r="Q2786" t="s">
        <v>8316</v>
      </c>
      <c r="R2786" t="s">
        <v>8317</v>
      </c>
      <c r="S2786" s="13">
        <f t="shared" si="188"/>
        <v>41920.787534722222</v>
      </c>
      <c r="T2786">
        <f t="shared" si="189"/>
        <v>2014</v>
      </c>
      <c r="U2786" t="str">
        <f t="shared" si="190"/>
        <v>theater</v>
      </c>
    </row>
    <row r="2787" spans="1:21" ht="42.75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 s="10">
        <f t="shared" si="187"/>
        <v>36.86</v>
      </c>
      <c r="Q2787" t="s">
        <v>8316</v>
      </c>
      <c r="R2787" t="s">
        <v>8317</v>
      </c>
      <c r="S2787" s="13">
        <f t="shared" si="188"/>
        <v>42558.189432870371</v>
      </c>
      <c r="T2787">
        <f t="shared" si="189"/>
        <v>2016</v>
      </c>
      <c r="U2787" t="str">
        <f t="shared" si="190"/>
        <v>theater</v>
      </c>
    </row>
    <row r="2788" spans="1:21" ht="28.5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 s="10">
        <f t="shared" si="187"/>
        <v>39.81</v>
      </c>
      <c r="Q2788" t="s">
        <v>8316</v>
      </c>
      <c r="R2788" t="s">
        <v>8317</v>
      </c>
      <c r="S2788" s="13">
        <f t="shared" si="188"/>
        <v>41815.569212962961</v>
      </c>
      <c r="T2788">
        <f t="shared" si="189"/>
        <v>2014</v>
      </c>
      <c r="U2788" t="str">
        <f t="shared" si="190"/>
        <v>theater</v>
      </c>
    </row>
    <row r="2789" spans="1:21" ht="42.75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 s="10">
        <f t="shared" si="187"/>
        <v>31.5</v>
      </c>
      <c r="Q2789" t="s">
        <v>8316</v>
      </c>
      <c r="R2789" t="s">
        <v>8317</v>
      </c>
      <c r="S2789" s="13">
        <f t="shared" si="188"/>
        <v>41808.198518518519</v>
      </c>
      <c r="T2789">
        <f t="shared" si="189"/>
        <v>2014</v>
      </c>
      <c r="U2789" t="str">
        <f t="shared" si="190"/>
        <v>theater</v>
      </c>
    </row>
    <row r="2790" spans="1:21" ht="42.75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 s="10">
        <f t="shared" si="187"/>
        <v>102.5</v>
      </c>
      <c r="Q2790" t="s">
        <v>8316</v>
      </c>
      <c r="R2790" t="s">
        <v>8317</v>
      </c>
      <c r="S2790" s="13">
        <f t="shared" si="188"/>
        <v>42550.701886574068</v>
      </c>
      <c r="T2790">
        <f t="shared" si="189"/>
        <v>2016</v>
      </c>
      <c r="U2790" t="str">
        <f t="shared" si="190"/>
        <v>theater</v>
      </c>
    </row>
    <row r="2791" spans="1:21" ht="28.5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 s="10">
        <f t="shared" si="187"/>
        <v>126.46</v>
      </c>
      <c r="Q2791" t="s">
        <v>8316</v>
      </c>
      <c r="R2791" t="s">
        <v>8317</v>
      </c>
      <c r="S2791" s="13">
        <f t="shared" si="188"/>
        <v>42056.013124999998</v>
      </c>
      <c r="T2791">
        <f t="shared" si="189"/>
        <v>2015</v>
      </c>
      <c r="U2791" t="str">
        <f t="shared" si="190"/>
        <v>theater</v>
      </c>
    </row>
    <row r="2792" spans="1:21" ht="42.75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 s="10">
        <f t="shared" si="187"/>
        <v>47.88</v>
      </c>
      <c r="Q2792" t="s">
        <v>8316</v>
      </c>
      <c r="R2792" t="s">
        <v>8317</v>
      </c>
      <c r="S2792" s="13">
        <f t="shared" si="188"/>
        <v>42016.938692129625</v>
      </c>
      <c r="T2792">
        <f t="shared" si="189"/>
        <v>2015</v>
      </c>
      <c r="U2792" t="str">
        <f t="shared" si="190"/>
        <v>theater</v>
      </c>
    </row>
    <row r="2793" spans="1:21" ht="42.75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 s="10">
        <f t="shared" si="187"/>
        <v>73.209999999999994</v>
      </c>
      <c r="Q2793" t="s">
        <v>8316</v>
      </c>
      <c r="R2793" t="s">
        <v>8317</v>
      </c>
      <c r="S2793" s="13">
        <f t="shared" si="188"/>
        <v>42591.899988425925</v>
      </c>
      <c r="T2793">
        <f t="shared" si="189"/>
        <v>2016</v>
      </c>
      <c r="U2793" t="str">
        <f t="shared" si="190"/>
        <v>theater</v>
      </c>
    </row>
    <row r="2794" spans="1:21" ht="42.75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 s="10">
        <f t="shared" si="187"/>
        <v>89.67</v>
      </c>
      <c r="Q2794" t="s">
        <v>8316</v>
      </c>
      <c r="R2794" t="s">
        <v>8317</v>
      </c>
      <c r="S2794" s="13">
        <f t="shared" si="188"/>
        <v>42183.231006944443</v>
      </c>
      <c r="T2794">
        <f t="shared" si="189"/>
        <v>2015</v>
      </c>
      <c r="U2794" t="str">
        <f t="shared" si="190"/>
        <v>theater</v>
      </c>
    </row>
    <row r="2795" spans="1:21" ht="57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 s="10">
        <f t="shared" si="187"/>
        <v>151.46</v>
      </c>
      <c r="Q2795" t="s">
        <v>8316</v>
      </c>
      <c r="R2795" t="s">
        <v>8317</v>
      </c>
      <c r="S2795" s="13">
        <f t="shared" si="188"/>
        <v>42176.419039351851</v>
      </c>
      <c r="T2795">
        <f t="shared" si="189"/>
        <v>2015</v>
      </c>
      <c r="U2795" t="str">
        <f t="shared" si="190"/>
        <v>theater</v>
      </c>
    </row>
    <row r="2796" spans="1:21" ht="57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 s="10">
        <f t="shared" si="187"/>
        <v>25</v>
      </c>
      <c r="Q2796" t="s">
        <v>8316</v>
      </c>
      <c r="R2796" t="s">
        <v>8317</v>
      </c>
      <c r="S2796" s="13">
        <f t="shared" si="188"/>
        <v>42416.691655092596</v>
      </c>
      <c r="T2796">
        <f t="shared" si="189"/>
        <v>2016</v>
      </c>
      <c r="U2796" t="str">
        <f t="shared" si="190"/>
        <v>theater</v>
      </c>
    </row>
    <row r="2797" spans="1:21" ht="42.75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 s="10">
        <f t="shared" si="187"/>
        <v>36.5</v>
      </c>
      <c r="Q2797" t="s">
        <v>8316</v>
      </c>
      <c r="R2797" t="s">
        <v>8317</v>
      </c>
      <c r="S2797" s="13">
        <f t="shared" si="188"/>
        <v>41780.525937500002</v>
      </c>
      <c r="T2797">
        <f t="shared" si="189"/>
        <v>2014</v>
      </c>
      <c r="U2797" t="str">
        <f t="shared" si="190"/>
        <v>theater</v>
      </c>
    </row>
    <row r="2798" spans="1:21" ht="42.75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 s="10">
        <f t="shared" si="187"/>
        <v>44</v>
      </c>
      <c r="Q2798" t="s">
        <v>8316</v>
      </c>
      <c r="R2798" t="s">
        <v>8317</v>
      </c>
      <c r="S2798" s="13">
        <f t="shared" si="188"/>
        <v>41795.528101851851</v>
      </c>
      <c r="T2798">
        <f t="shared" si="189"/>
        <v>2014</v>
      </c>
      <c r="U2798" t="str">
        <f t="shared" si="190"/>
        <v>theater</v>
      </c>
    </row>
    <row r="2799" spans="1:21" ht="42.75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 s="10">
        <f t="shared" si="187"/>
        <v>87.36</v>
      </c>
      <c r="Q2799" t="s">
        <v>8316</v>
      </c>
      <c r="R2799" t="s">
        <v>8317</v>
      </c>
      <c r="S2799" s="13">
        <f t="shared" si="188"/>
        <v>41798.94027777778</v>
      </c>
      <c r="T2799">
        <f t="shared" si="189"/>
        <v>2014</v>
      </c>
      <c r="U2799" t="str">
        <f t="shared" si="190"/>
        <v>theater</v>
      </c>
    </row>
    <row r="2800" spans="1:21" ht="42.75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 s="10">
        <f t="shared" si="187"/>
        <v>36.47</v>
      </c>
      <c r="Q2800" t="s">
        <v>8316</v>
      </c>
      <c r="R2800" t="s">
        <v>8317</v>
      </c>
      <c r="S2800" s="13">
        <f t="shared" si="188"/>
        <v>42201.675011574072</v>
      </c>
      <c r="T2800">
        <f t="shared" si="189"/>
        <v>2015</v>
      </c>
      <c r="U2800" t="str">
        <f t="shared" si="190"/>
        <v>theater</v>
      </c>
    </row>
    <row r="2801" spans="1:21" ht="42.75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 s="10">
        <f t="shared" si="187"/>
        <v>44.86</v>
      </c>
      <c r="Q2801" t="s">
        <v>8316</v>
      </c>
      <c r="R2801" t="s">
        <v>8317</v>
      </c>
      <c r="S2801" s="13">
        <f t="shared" si="188"/>
        <v>42507.264699074076</v>
      </c>
      <c r="T2801">
        <f t="shared" si="189"/>
        <v>2016</v>
      </c>
      <c r="U2801" t="str">
        <f t="shared" si="190"/>
        <v>theater</v>
      </c>
    </row>
    <row r="2802" spans="1:21" ht="42.75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 s="10">
        <f t="shared" si="187"/>
        <v>42.9</v>
      </c>
      <c r="Q2802" t="s">
        <v>8316</v>
      </c>
      <c r="R2802" t="s">
        <v>8317</v>
      </c>
      <c r="S2802" s="13">
        <f t="shared" si="188"/>
        <v>41948.552847222221</v>
      </c>
      <c r="T2802">
        <f t="shared" si="189"/>
        <v>2014</v>
      </c>
      <c r="U2802" t="str">
        <f t="shared" si="190"/>
        <v>theater</v>
      </c>
    </row>
    <row r="2803" spans="1:21" ht="42.75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 s="10">
        <f t="shared" si="187"/>
        <v>51.23</v>
      </c>
      <c r="Q2803" t="s">
        <v>8316</v>
      </c>
      <c r="R2803" t="s">
        <v>8317</v>
      </c>
      <c r="S2803" s="13">
        <f t="shared" si="188"/>
        <v>41900.243159722224</v>
      </c>
      <c r="T2803">
        <f t="shared" si="189"/>
        <v>2014</v>
      </c>
      <c r="U2803" t="str">
        <f t="shared" si="190"/>
        <v>theater</v>
      </c>
    </row>
    <row r="2804" spans="1:21" ht="42.75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 s="10">
        <f t="shared" si="187"/>
        <v>33.94</v>
      </c>
      <c r="Q2804" t="s">
        <v>8316</v>
      </c>
      <c r="R2804" t="s">
        <v>8317</v>
      </c>
      <c r="S2804" s="13">
        <f t="shared" si="188"/>
        <v>42192.64707175926</v>
      </c>
      <c r="T2804">
        <f t="shared" si="189"/>
        <v>2015</v>
      </c>
      <c r="U2804" t="str">
        <f t="shared" si="190"/>
        <v>theater</v>
      </c>
    </row>
    <row r="2805" spans="1:21" ht="42.75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 s="10">
        <f t="shared" si="187"/>
        <v>90.74</v>
      </c>
      <c r="Q2805" t="s">
        <v>8316</v>
      </c>
      <c r="R2805" t="s">
        <v>8317</v>
      </c>
      <c r="S2805" s="13">
        <f t="shared" si="188"/>
        <v>42158.065694444449</v>
      </c>
      <c r="T2805">
        <f t="shared" si="189"/>
        <v>2015</v>
      </c>
      <c r="U2805" t="str">
        <f t="shared" si="190"/>
        <v>theater</v>
      </c>
    </row>
    <row r="2806" spans="1:21" ht="42.75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 s="10">
        <f t="shared" si="187"/>
        <v>50</v>
      </c>
      <c r="Q2806" t="s">
        <v>8316</v>
      </c>
      <c r="R2806" t="s">
        <v>8317</v>
      </c>
      <c r="S2806" s="13">
        <f t="shared" si="188"/>
        <v>41881.453587962962</v>
      </c>
      <c r="T2806">
        <f t="shared" si="189"/>
        <v>2014</v>
      </c>
      <c r="U2806" t="str">
        <f t="shared" si="190"/>
        <v>theater</v>
      </c>
    </row>
    <row r="2807" spans="1:21" ht="57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 s="10">
        <f t="shared" si="187"/>
        <v>24.44</v>
      </c>
      <c r="Q2807" t="s">
        <v>8316</v>
      </c>
      <c r="R2807" t="s">
        <v>8317</v>
      </c>
      <c r="S2807" s="13">
        <f t="shared" si="188"/>
        <v>42213.505474537036</v>
      </c>
      <c r="T2807">
        <f t="shared" si="189"/>
        <v>2015</v>
      </c>
      <c r="U2807" t="str">
        <f t="shared" si="190"/>
        <v>theater</v>
      </c>
    </row>
    <row r="2808" spans="1:21" ht="42.75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 s="10">
        <f t="shared" si="187"/>
        <v>44.25</v>
      </c>
      <c r="Q2808" t="s">
        <v>8316</v>
      </c>
      <c r="R2808" t="s">
        <v>8317</v>
      </c>
      <c r="S2808" s="13">
        <f t="shared" si="188"/>
        <v>42185.267245370371</v>
      </c>
      <c r="T2808">
        <f t="shared" si="189"/>
        <v>2015</v>
      </c>
      <c r="U2808" t="str">
        <f t="shared" si="190"/>
        <v>theater</v>
      </c>
    </row>
    <row r="2809" spans="1:2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 s="10">
        <f t="shared" si="187"/>
        <v>67.739999999999995</v>
      </c>
      <c r="Q2809" t="s">
        <v>8316</v>
      </c>
      <c r="R2809" t="s">
        <v>8317</v>
      </c>
      <c r="S2809" s="13">
        <f t="shared" si="188"/>
        <v>42154.873124999998</v>
      </c>
      <c r="T2809">
        <f t="shared" si="189"/>
        <v>2015</v>
      </c>
      <c r="U2809" t="str">
        <f t="shared" si="190"/>
        <v>theater</v>
      </c>
    </row>
    <row r="2810" spans="1:21" ht="42.75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 s="10">
        <f t="shared" si="187"/>
        <v>65.38</v>
      </c>
      <c r="Q2810" t="s">
        <v>8316</v>
      </c>
      <c r="R2810" t="s">
        <v>8317</v>
      </c>
      <c r="S2810" s="13">
        <f t="shared" si="188"/>
        <v>42208.84646990741</v>
      </c>
      <c r="T2810">
        <f t="shared" si="189"/>
        <v>2015</v>
      </c>
      <c r="U2810" t="str">
        <f t="shared" si="190"/>
        <v>theater</v>
      </c>
    </row>
    <row r="2811" spans="1:21" ht="42.75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 s="10">
        <f t="shared" si="187"/>
        <v>121.9</v>
      </c>
      <c r="Q2811" t="s">
        <v>8316</v>
      </c>
      <c r="R2811" t="s">
        <v>8317</v>
      </c>
      <c r="S2811" s="13">
        <f t="shared" si="188"/>
        <v>42451.496817129635</v>
      </c>
      <c r="T2811">
        <f t="shared" si="189"/>
        <v>2016</v>
      </c>
      <c r="U2811" t="str">
        <f t="shared" si="190"/>
        <v>theater</v>
      </c>
    </row>
    <row r="2812" spans="1:21" ht="42.75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 s="10">
        <f t="shared" si="187"/>
        <v>47.46</v>
      </c>
      <c r="Q2812" t="s">
        <v>8316</v>
      </c>
      <c r="R2812" t="s">
        <v>8317</v>
      </c>
      <c r="S2812" s="13">
        <f t="shared" si="188"/>
        <v>41759.13962962963</v>
      </c>
      <c r="T2812">
        <f t="shared" si="189"/>
        <v>2014</v>
      </c>
      <c r="U2812" t="str">
        <f t="shared" si="190"/>
        <v>theater</v>
      </c>
    </row>
    <row r="2813" spans="1:21" ht="42.75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 s="10">
        <f t="shared" si="187"/>
        <v>92.84</v>
      </c>
      <c r="Q2813" t="s">
        <v>8316</v>
      </c>
      <c r="R2813" t="s">
        <v>8317</v>
      </c>
      <c r="S2813" s="13">
        <f t="shared" si="188"/>
        <v>42028.496562500004</v>
      </c>
      <c r="T2813">
        <f t="shared" si="189"/>
        <v>2015</v>
      </c>
      <c r="U2813" t="str">
        <f t="shared" si="190"/>
        <v>theater</v>
      </c>
    </row>
    <row r="2814" spans="1:21" ht="42.75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 s="10">
        <f t="shared" si="187"/>
        <v>68.25</v>
      </c>
      <c r="Q2814" t="s">
        <v>8316</v>
      </c>
      <c r="R2814" t="s">
        <v>8317</v>
      </c>
      <c r="S2814" s="13">
        <f t="shared" si="188"/>
        <v>42054.74418981481</v>
      </c>
      <c r="T2814">
        <f t="shared" si="189"/>
        <v>2015</v>
      </c>
      <c r="U2814" t="str">
        <f t="shared" si="190"/>
        <v>theater</v>
      </c>
    </row>
    <row r="2815" spans="1:21" ht="42.75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 s="10">
        <f t="shared" si="187"/>
        <v>37.21</v>
      </c>
      <c r="Q2815" t="s">
        <v>8316</v>
      </c>
      <c r="R2815" t="s">
        <v>8317</v>
      </c>
      <c r="S2815" s="13">
        <f t="shared" si="188"/>
        <v>42693.742604166662</v>
      </c>
      <c r="T2815">
        <f t="shared" si="189"/>
        <v>2016</v>
      </c>
      <c r="U2815" t="str">
        <f t="shared" si="190"/>
        <v>theater</v>
      </c>
    </row>
    <row r="2816" spans="1:21" ht="42.75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 s="10">
        <f t="shared" si="187"/>
        <v>25.25</v>
      </c>
      <c r="Q2816" t="s">
        <v>8316</v>
      </c>
      <c r="R2816" t="s">
        <v>8317</v>
      </c>
      <c r="S2816" s="13">
        <f t="shared" si="188"/>
        <v>42103.399479166663</v>
      </c>
      <c r="T2816">
        <f t="shared" si="189"/>
        <v>2015</v>
      </c>
      <c r="U2816" t="str">
        <f t="shared" si="190"/>
        <v>theater</v>
      </c>
    </row>
    <row r="2817" spans="1:21" ht="42.75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 s="10">
        <f t="shared" si="187"/>
        <v>43.21</v>
      </c>
      <c r="Q2817" t="s">
        <v>8316</v>
      </c>
      <c r="R2817" t="s">
        <v>8317</v>
      </c>
      <c r="S2817" s="13">
        <f t="shared" si="188"/>
        <v>42559.776724537034</v>
      </c>
      <c r="T2817">
        <f t="shared" si="189"/>
        <v>2016</v>
      </c>
      <c r="U2817" t="str">
        <f t="shared" si="190"/>
        <v>theater</v>
      </c>
    </row>
    <row r="2818" spans="1:21" ht="42.75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 s="10">
        <f t="shared" si="187"/>
        <v>25.13</v>
      </c>
      <c r="Q2818" t="s">
        <v>8316</v>
      </c>
      <c r="R2818" t="s">
        <v>8317</v>
      </c>
      <c r="S2818" s="13">
        <f t="shared" si="188"/>
        <v>42188.467499999999</v>
      </c>
      <c r="T2818">
        <f t="shared" si="189"/>
        <v>2015</v>
      </c>
      <c r="U2818" t="str">
        <f t="shared" si="190"/>
        <v>theater</v>
      </c>
    </row>
    <row r="2819" spans="1:21" ht="42.75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 s="10">
        <f t="shared" ref="P2819:P2882" si="191">ROUND(E2819/L2819,2)</f>
        <v>23.64</v>
      </c>
      <c r="Q2819" t="s">
        <v>8316</v>
      </c>
      <c r="R2819" t="s">
        <v>8317</v>
      </c>
      <c r="S2819" s="13">
        <f t="shared" ref="S2819:S2882" si="192">(((J2819/60)/60)/24)+DATE(1970,1,1)</f>
        <v>42023.634976851856</v>
      </c>
      <c r="T2819">
        <f t="shared" ref="T2819:T2882" si="193">YEAR(S2819)</f>
        <v>2015</v>
      </c>
      <c r="U2819" t="str">
        <f t="shared" ref="U2819:U2882" si="194">LEFT(N2819,SEARCH("/",N2819)-1)</f>
        <v>theater</v>
      </c>
    </row>
    <row r="2820" spans="1:21" ht="42.75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 s="10">
        <f t="shared" si="191"/>
        <v>103.95</v>
      </c>
      <c r="Q2820" t="s">
        <v>8316</v>
      </c>
      <c r="R2820" t="s">
        <v>8317</v>
      </c>
      <c r="S2820" s="13">
        <f t="shared" si="192"/>
        <v>42250.598217592589</v>
      </c>
      <c r="T2820">
        <f t="shared" si="193"/>
        <v>2015</v>
      </c>
      <c r="U2820" t="str">
        <f t="shared" si="194"/>
        <v>theater</v>
      </c>
    </row>
    <row r="2821" spans="1:21" ht="42.75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 s="10">
        <f t="shared" si="191"/>
        <v>50.38</v>
      </c>
      <c r="Q2821" t="s">
        <v>8316</v>
      </c>
      <c r="R2821" t="s">
        <v>8317</v>
      </c>
      <c r="S2821" s="13">
        <f t="shared" si="192"/>
        <v>42139.525567129633</v>
      </c>
      <c r="T2821">
        <f t="shared" si="193"/>
        <v>2015</v>
      </c>
      <c r="U2821" t="str">
        <f t="shared" si="194"/>
        <v>theater</v>
      </c>
    </row>
    <row r="2822" spans="1:21" ht="42.75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 s="10">
        <f t="shared" si="191"/>
        <v>13.6</v>
      </c>
      <c r="Q2822" t="s">
        <v>8316</v>
      </c>
      <c r="R2822" t="s">
        <v>8317</v>
      </c>
      <c r="S2822" s="13">
        <f t="shared" si="192"/>
        <v>42401.610983796301</v>
      </c>
      <c r="T2822">
        <f t="shared" si="193"/>
        <v>2016</v>
      </c>
      <c r="U2822" t="str">
        <f t="shared" si="194"/>
        <v>theater</v>
      </c>
    </row>
    <row r="2823" spans="1:21" ht="42.75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 s="10">
        <f t="shared" si="191"/>
        <v>28.57</v>
      </c>
      <c r="Q2823" t="s">
        <v>8316</v>
      </c>
      <c r="R2823" t="s">
        <v>8317</v>
      </c>
      <c r="S2823" s="13">
        <f t="shared" si="192"/>
        <v>41875.922858796301</v>
      </c>
      <c r="T2823">
        <f t="shared" si="193"/>
        <v>2014</v>
      </c>
      <c r="U2823" t="str">
        <f t="shared" si="194"/>
        <v>theater</v>
      </c>
    </row>
    <row r="2824" spans="1:21" ht="42.75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 s="10">
        <f t="shared" si="191"/>
        <v>63.83</v>
      </c>
      <c r="Q2824" t="s">
        <v>8316</v>
      </c>
      <c r="R2824" t="s">
        <v>8317</v>
      </c>
      <c r="S2824" s="13">
        <f t="shared" si="192"/>
        <v>42060.683935185181</v>
      </c>
      <c r="T2824">
        <f t="shared" si="193"/>
        <v>2015</v>
      </c>
      <c r="U2824" t="str">
        <f t="shared" si="194"/>
        <v>theater</v>
      </c>
    </row>
    <row r="2825" spans="1:21" ht="42.75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 s="10">
        <f t="shared" si="191"/>
        <v>8.86</v>
      </c>
      <c r="Q2825" t="s">
        <v>8316</v>
      </c>
      <c r="R2825" t="s">
        <v>8317</v>
      </c>
      <c r="S2825" s="13">
        <f t="shared" si="192"/>
        <v>42067.011643518519</v>
      </c>
      <c r="T2825">
        <f t="shared" si="193"/>
        <v>2015</v>
      </c>
      <c r="U2825" t="str">
        <f t="shared" si="194"/>
        <v>theater</v>
      </c>
    </row>
    <row r="2826" spans="1:21" ht="28.5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 s="10">
        <f t="shared" si="191"/>
        <v>50.67</v>
      </c>
      <c r="Q2826" t="s">
        <v>8316</v>
      </c>
      <c r="R2826" t="s">
        <v>8317</v>
      </c>
      <c r="S2826" s="13">
        <f t="shared" si="192"/>
        <v>42136.270787037036</v>
      </c>
      <c r="T2826">
        <f t="shared" si="193"/>
        <v>2015</v>
      </c>
      <c r="U2826" t="str">
        <f t="shared" si="194"/>
        <v>theater</v>
      </c>
    </row>
    <row r="2827" spans="1:21" ht="42.75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 s="10">
        <f t="shared" si="191"/>
        <v>60.78</v>
      </c>
      <c r="Q2827" t="s">
        <v>8316</v>
      </c>
      <c r="R2827" t="s">
        <v>8317</v>
      </c>
      <c r="S2827" s="13">
        <f t="shared" si="192"/>
        <v>42312.792662037042</v>
      </c>
      <c r="T2827">
        <f t="shared" si="193"/>
        <v>2015</v>
      </c>
      <c r="U2827" t="str">
        <f t="shared" si="194"/>
        <v>theater</v>
      </c>
    </row>
    <row r="2828" spans="1:21" ht="42.75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 s="10">
        <f t="shared" si="191"/>
        <v>113.42</v>
      </c>
      <c r="Q2828" t="s">
        <v>8316</v>
      </c>
      <c r="R2828" t="s">
        <v>8317</v>
      </c>
      <c r="S2828" s="13">
        <f t="shared" si="192"/>
        <v>42171.034861111111</v>
      </c>
      <c r="T2828">
        <f t="shared" si="193"/>
        <v>2015</v>
      </c>
      <c r="U2828" t="str">
        <f t="shared" si="194"/>
        <v>theater</v>
      </c>
    </row>
    <row r="2829" spans="1:21" ht="42.75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 s="10">
        <f t="shared" si="191"/>
        <v>104.57</v>
      </c>
      <c r="Q2829" t="s">
        <v>8316</v>
      </c>
      <c r="R2829" t="s">
        <v>8317</v>
      </c>
      <c r="S2829" s="13">
        <f t="shared" si="192"/>
        <v>42494.683634259258</v>
      </c>
      <c r="T2829">
        <f t="shared" si="193"/>
        <v>2016</v>
      </c>
      <c r="U2829" t="str">
        <f t="shared" si="194"/>
        <v>theater</v>
      </c>
    </row>
    <row r="2830" spans="1:21" ht="42.75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 s="10">
        <f t="shared" si="191"/>
        <v>98.31</v>
      </c>
      <c r="Q2830" t="s">
        <v>8316</v>
      </c>
      <c r="R2830" t="s">
        <v>8317</v>
      </c>
      <c r="S2830" s="13">
        <f t="shared" si="192"/>
        <v>42254.264687499999</v>
      </c>
      <c r="T2830">
        <f t="shared" si="193"/>
        <v>2015</v>
      </c>
      <c r="U2830" t="str">
        <f t="shared" si="194"/>
        <v>theater</v>
      </c>
    </row>
    <row r="2831" spans="1:21" ht="42.75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 s="10">
        <f t="shared" si="191"/>
        <v>35.04</v>
      </c>
      <c r="Q2831" t="s">
        <v>8316</v>
      </c>
      <c r="R2831" t="s">
        <v>8317</v>
      </c>
      <c r="S2831" s="13">
        <f t="shared" si="192"/>
        <v>42495.434236111112</v>
      </c>
      <c r="T2831">
        <f t="shared" si="193"/>
        <v>2016</v>
      </c>
      <c r="U2831" t="str">
        <f t="shared" si="194"/>
        <v>theater</v>
      </c>
    </row>
    <row r="2832" spans="1:21" ht="28.5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 s="10">
        <f t="shared" si="191"/>
        <v>272.73</v>
      </c>
      <c r="Q2832" t="s">
        <v>8316</v>
      </c>
      <c r="R2832" t="s">
        <v>8317</v>
      </c>
      <c r="S2832" s="13">
        <f t="shared" si="192"/>
        <v>41758.839675925927</v>
      </c>
      <c r="T2832">
        <f t="shared" si="193"/>
        <v>2014</v>
      </c>
      <c r="U2832" t="str">
        <f t="shared" si="194"/>
        <v>theater</v>
      </c>
    </row>
    <row r="2833" spans="1:21" ht="28.5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 s="10">
        <f t="shared" si="191"/>
        <v>63.85</v>
      </c>
      <c r="Q2833" t="s">
        <v>8316</v>
      </c>
      <c r="R2833" t="s">
        <v>8317</v>
      </c>
      <c r="S2833" s="13">
        <f t="shared" si="192"/>
        <v>42171.824884259258</v>
      </c>
      <c r="T2833">
        <f t="shared" si="193"/>
        <v>2015</v>
      </c>
      <c r="U2833" t="str">
        <f t="shared" si="194"/>
        <v>theater</v>
      </c>
    </row>
    <row r="2834" spans="1:21" ht="42.75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 s="10">
        <f t="shared" si="191"/>
        <v>30.19</v>
      </c>
      <c r="Q2834" t="s">
        <v>8316</v>
      </c>
      <c r="R2834" t="s">
        <v>8317</v>
      </c>
      <c r="S2834" s="13">
        <f t="shared" si="192"/>
        <v>41938.709421296298</v>
      </c>
      <c r="T2834">
        <f t="shared" si="193"/>
        <v>2014</v>
      </c>
      <c r="U2834" t="str">
        <f t="shared" si="194"/>
        <v>theater</v>
      </c>
    </row>
    <row r="2835" spans="1:2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 s="10">
        <f t="shared" si="191"/>
        <v>83.51</v>
      </c>
      <c r="Q2835" t="s">
        <v>8316</v>
      </c>
      <c r="R2835" t="s">
        <v>8317</v>
      </c>
      <c r="S2835" s="13">
        <f t="shared" si="192"/>
        <v>42268.127696759257</v>
      </c>
      <c r="T2835">
        <f t="shared" si="193"/>
        <v>2015</v>
      </c>
      <c r="U2835" t="str">
        <f t="shared" si="194"/>
        <v>theater</v>
      </c>
    </row>
    <row r="2836" spans="1:21" ht="42.75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 s="10">
        <f t="shared" si="191"/>
        <v>64.760000000000005</v>
      </c>
      <c r="Q2836" t="s">
        <v>8316</v>
      </c>
      <c r="R2836" t="s">
        <v>8317</v>
      </c>
      <c r="S2836" s="13">
        <f t="shared" si="192"/>
        <v>42019.959837962961</v>
      </c>
      <c r="T2836">
        <f t="shared" si="193"/>
        <v>2015</v>
      </c>
      <c r="U2836" t="str">
        <f t="shared" si="194"/>
        <v>theater</v>
      </c>
    </row>
    <row r="2837" spans="1:21" ht="42.75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 s="10">
        <f t="shared" si="191"/>
        <v>20.12</v>
      </c>
      <c r="Q2837" t="s">
        <v>8316</v>
      </c>
      <c r="R2837" t="s">
        <v>8317</v>
      </c>
      <c r="S2837" s="13">
        <f t="shared" si="192"/>
        <v>42313.703900462962</v>
      </c>
      <c r="T2837">
        <f t="shared" si="193"/>
        <v>2015</v>
      </c>
      <c r="U2837" t="str">
        <f t="shared" si="194"/>
        <v>theater</v>
      </c>
    </row>
    <row r="2838" spans="1:21" ht="42.75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 s="10">
        <f t="shared" si="191"/>
        <v>44.09</v>
      </c>
      <c r="Q2838" t="s">
        <v>8316</v>
      </c>
      <c r="R2838" t="s">
        <v>8317</v>
      </c>
      <c r="S2838" s="13">
        <f t="shared" si="192"/>
        <v>42746.261782407411</v>
      </c>
      <c r="T2838">
        <f t="shared" si="193"/>
        <v>2017</v>
      </c>
      <c r="U2838" t="str">
        <f t="shared" si="194"/>
        <v>theater</v>
      </c>
    </row>
    <row r="2839" spans="1:21" ht="57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 s="10">
        <f t="shared" si="191"/>
        <v>40.479999999999997</v>
      </c>
      <c r="Q2839" t="s">
        <v>8316</v>
      </c>
      <c r="R2839" t="s">
        <v>8317</v>
      </c>
      <c r="S2839" s="13">
        <f t="shared" si="192"/>
        <v>42307.908379629633</v>
      </c>
      <c r="T2839">
        <f t="shared" si="193"/>
        <v>2015</v>
      </c>
      <c r="U2839" t="str">
        <f t="shared" si="194"/>
        <v>theater</v>
      </c>
    </row>
    <row r="2840" spans="1:21" ht="42.75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 s="10">
        <f t="shared" si="191"/>
        <v>44.54</v>
      </c>
      <c r="Q2840" t="s">
        <v>8316</v>
      </c>
      <c r="R2840" t="s">
        <v>8317</v>
      </c>
      <c r="S2840" s="13">
        <f t="shared" si="192"/>
        <v>41842.607592592591</v>
      </c>
      <c r="T2840">
        <f t="shared" si="193"/>
        <v>2014</v>
      </c>
      <c r="U2840" t="str">
        <f t="shared" si="194"/>
        <v>theater</v>
      </c>
    </row>
    <row r="2841" spans="1:21" ht="42.75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 s="10">
        <f t="shared" si="191"/>
        <v>125.81</v>
      </c>
      <c r="Q2841" t="s">
        <v>8316</v>
      </c>
      <c r="R2841" t="s">
        <v>8317</v>
      </c>
      <c r="S2841" s="13">
        <f t="shared" si="192"/>
        <v>41853.240208333329</v>
      </c>
      <c r="T2841">
        <f t="shared" si="193"/>
        <v>2014</v>
      </c>
      <c r="U2841" t="str">
        <f t="shared" si="194"/>
        <v>theater</v>
      </c>
    </row>
    <row r="2842" spans="1:21" ht="57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 s="10">
        <f t="shared" si="191"/>
        <v>19.7</v>
      </c>
      <c r="Q2842" t="s">
        <v>8316</v>
      </c>
      <c r="R2842" t="s">
        <v>8317</v>
      </c>
      <c r="S2842" s="13">
        <f t="shared" si="192"/>
        <v>42060.035636574074</v>
      </c>
      <c r="T2842">
        <f t="shared" si="193"/>
        <v>2015</v>
      </c>
      <c r="U2842" t="str">
        <f t="shared" si="194"/>
        <v>theater</v>
      </c>
    </row>
    <row r="2843" spans="1:21" ht="42.75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 s="10">
        <f t="shared" si="191"/>
        <v>10</v>
      </c>
      <c r="Q2843" t="s">
        <v>8316</v>
      </c>
      <c r="R2843" t="s">
        <v>8317</v>
      </c>
      <c r="S2843" s="13">
        <f t="shared" si="192"/>
        <v>42291.739548611105</v>
      </c>
      <c r="T2843">
        <f t="shared" si="193"/>
        <v>2015</v>
      </c>
      <c r="U2843" t="str">
        <f t="shared" si="194"/>
        <v>theater</v>
      </c>
    </row>
    <row r="2844" spans="1:21" ht="42.75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 s="10" t="e">
        <f t="shared" si="191"/>
        <v>#DIV/0!</v>
      </c>
      <c r="Q2844" t="s">
        <v>8316</v>
      </c>
      <c r="R2844" t="s">
        <v>8317</v>
      </c>
      <c r="S2844" s="13">
        <f t="shared" si="192"/>
        <v>41784.952488425923</v>
      </c>
      <c r="T2844">
        <f t="shared" si="193"/>
        <v>2014</v>
      </c>
      <c r="U2844" t="str">
        <f t="shared" si="194"/>
        <v>theater</v>
      </c>
    </row>
    <row r="2845" spans="1:21" ht="42.75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 s="10" t="e">
        <f t="shared" si="191"/>
        <v>#DIV/0!</v>
      </c>
      <c r="Q2845" t="s">
        <v>8316</v>
      </c>
      <c r="R2845" t="s">
        <v>8317</v>
      </c>
      <c r="S2845" s="13">
        <f t="shared" si="192"/>
        <v>42492.737847222219</v>
      </c>
      <c r="T2845">
        <f t="shared" si="193"/>
        <v>2016</v>
      </c>
      <c r="U2845" t="str">
        <f t="shared" si="194"/>
        <v>theater</v>
      </c>
    </row>
    <row r="2846" spans="1:21" ht="42.75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 s="10">
        <f t="shared" si="191"/>
        <v>30</v>
      </c>
      <c r="Q2846" t="s">
        <v>8316</v>
      </c>
      <c r="R2846" t="s">
        <v>8317</v>
      </c>
      <c r="S2846" s="13">
        <f t="shared" si="192"/>
        <v>42709.546064814815</v>
      </c>
      <c r="T2846">
        <f t="shared" si="193"/>
        <v>2016</v>
      </c>
      <c r="U2846" t="str">
        <f t="shared" si="194"/>
        <v>theater</v>
      </c>
    </row>
    <row r="2847" spans="1:21" ht="42.75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 s="10">
        <f t="shared" si="191"/>
        <v>60.67</v>
      </c>
      <c r="Q2847" t="s">
        <v>8316</v>
      </c>
      <c r="R2847" t="s">
        <v>8317</v>
      </c>
      <c r="S2847" s="13">
        <f t="shared" si="192"/>
        <v>42103.016585648147</v>
      </c>
      <c r="T2847">
        <f t="shared" si="193"/>
        <v>2015</v>
      </c>
      <c r="U2847" t="str">
        <f t="shared" si="194"/>
        <v>theater</v>
      </c>
    </row>
    <row r="2848" spans="1:21" ht="42.75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 s="10" t="e">
        <f t="shared" si="191"/>
        <v>#DIV/0!</v>
      </c>
      <c r="Q2848" t="s">
        <v>8316</v>
      </c>
      <c r="R2848" t="s">
        <v>8317</v>
      </c>
      <c r="S2848" s="13">
        <f t="shared" si="192"/>
        <v>42108.692060185189</v>
      </c>
      <c r="T2848">
        <f t="shared" si="193"/>
        <v>2015</v>
      </c>
      <c r="U2848" t="str">
        <f t="shared" si="194"/>
        <v>theater</v>
      </c>
    </row>
    <row r="2849" spans="1:21" ht="42.75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 s="10" t="e">
        <f t="shared" si="191"/>
        <v>#DIV/0!</v>
      </c>
      <c r="Q2849" t="s">
        <v>8316</v>
      </c>
      <c r="R2849" t="s">
        <v>8317</v>
      </c>
      <c r="S2849" s="13">
        <f t="shared" si="192"/>
        <v>42453.806307870371</v>
      </c>
      <c r="T2849">
        <f t="shared" si="193"/>
        <v>2016</v>
      </c>
      <c r="U2849" t="str">
        <f t="shared" si="194"/>
        <v>theater</v>
      </c>
    </row>
    <row r="2850" spans="1:21" ht="57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 s="10">
        <f t="shared" si="191"/>
        <v>23.33</v>
      </c>
      <c r="Q2850" t="s">
        <v>8316</v>
      </c>
      <c r="R2850" t="s">
        <v>8317</v>
      </c>
      <c r="S2850" s="13">
        <f t="shared" si="192"/>
        <v>42123.648831018523</v>
      </c>
      <c r="T2850">
        <f t="shared" si="193"/>
        <v>2015</v>
      </c>
      <c r="U2850" t="str">
        <f t="shared" si="194"/>
        <v>theater</v>
      </c>
    </row>
    <row r="2851" spans="1:21" ht="42.75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 s="10">
        <f t="shared" si="191"/>
        <v>5</v>
      </c>
      <c r="Q2851" t="s">
        <v>8316</v>
      </c>
      <c r="R2851" t="s">
        <v>8317</v>
      </c>
      <c r="S2851" s="13">
        <f t="shared" si="192"/>
        <v>42453.428240740745</v>
      </c>
      <c r="T2851">
        <f t="shared" si="193"/>
        <v>2016</v>
      </c>
      <c r="U2851" t="str">
        <f t="shared" si="194"/>
        <v>theater</v>
      </c>
    </row>
    <row r="2852" spans="1:21" ht="42.75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 s="10">
        <f t="shared" si="191"/>
        <v>23.92</v>
      </c>
      <c r="Q2852" t="s">
        <v>8316</v>
      </c>
      <c r="R2852" t="s">
        <v>8317</v>
      </c>
      <c r="S2852" s="13">
        <f t="shared" si="192"/>
        <v>41858.007071759261</v>
      </c>
      <c r="T2852">
        <f t="shared" si="193"/>
        <v>2014</v>
      </c>
      <c r="U2852" t="str">
        <f t="shared" si="194"/>
        <v>theater</v>
      </c>
    </row>
    <row r="2853" spans="1:21" ht="42.75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 s="10" t="e">
        <f t="shared" si="191"/>
        <v>#DIV/0!</v>
      </c>
      <c r="Q2853" t="s">
        <v>8316</v>
      </c>
      <c r="R2853" t="s">
        <v>8317</v>
      </c>
      <c r="S2853" s="13">
        <f t="shared" si="192"/>
        <v>42390.002650462964</v>
      </c>
      <c r="T2853">
        <f t="shared" si="193"/>
        <v>2016</v>
      </c>
      <c r="U2853" t="str">
        <f t="shared" si="194"/>
        <v>theater</v>
      </c>
    </row>
    <row r="2854" spans="1:21" ht="42.75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 s="10">
        <f t="shared" si="191"/>
        <v>15.83</v>
      </c>
      <c r="Q2854" t="s">
        <v>8316</v>
      </c>
      <c r="R2854" t="s">
        <v>8317</v>
      </c>
      <c r="S2854" s="13">
        <f t="shared" si="192"/>
        <v>41781.045173611114</v>
      </c>
      <c r="T2854">
        <f t="shared" si="193"/>
        <v>2014</v>
      </c>
      <c r="U2854" t="str">
        <f t="shared" si="194"/>
        <v>theater</v>
      </c>
    </row>
    <row r="2855" spans="1:21" ht="42.75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 s="10" t="e">
        <f t="shared" si="191"/>
        <v>#DIV/0!</v>
      </c>
      <c r="Q2855" t="s">
        <v>8316</v>
      </c>
      <c r="R2855" t="s">
        <v>8317</v>
      </c>
      <c r="S2855" s="13">
        <f t="shared" si="192"/>
        <v>41836.190937499996</v>
      </c>
      <c r="T2855">
        <f t="shared" si="193"/>
        <v>2014</v>
      </c>
      <c r="U2855" t="str">
        <f t="shared" si="194"/>
        <v>theater</v>
      </c>
    </row>
    <row r="2856" spans="1:21" ht="42.75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 s="10">
        <f t="shared" si="191"/>
        <v>29.79</v>
      </c>
      <c r="Q2856" t="s">
        <v>8316</v>
      </c>
      <c r="R2856" t="s">
        <v>8317</v>
      </c>
      <c r="S2856" s="13">
        <f t="shared" si="192"/>
        <v>42111.71665509259</v>
      </c>
      <c r="T2856">
        <f t="shared" si="193"/>
        <v>2015</v>
      </c>
      <c r="U2856" t="str">
        <f t="shared" si="194"/>
        <v>theater</v>
      </c>
    </row>
    <row r="2857" spans="1:21" ht="42.75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 s="10">
        <f t="shared" si="191"/>
        <v>60</v>
      </c>
      <c r="Q2857" t="s">
        <v>8316</v>
      </c>
      <c r="R2857" t="s">
        <v>8317</v>
      </c>
      <c r="S2857" s="13">
        <f t="shared" si="192"/>
        <v>42370.007766203707</v>
      </c>
      <c r="T2857">
        <f t="shared" si="193"/>
        <v>2016</v>
      </c>
      <c r="U2857" t="str">
        <f t="shared" si="194"/>
        <v>theater</v>
      </c>
    </row>
    <row r="2858" spans="1:21" ht="42.75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 s="10">
        <f t="shared" si="191"/>
        <v>24.33</v>
      </c>
      <c r="Q2858" t="s">
        <v>8316</v>
      </c>
      <c r="R2858" t="s">
        <v>8317</v>
      </c>
      <c r="S2858" s="13">
        <f t="shared" si="192"/>
        <v>42165.037581018521</v>
      </c>
      <c r="T2858">
        <f t="shared" si="193"/>
        <v>2015</v>
      </c>
      <c r="U2858" t="str">
        <f t="shared" si="194"/>
        <v>theater</v>
      </c>
    </row>
    <row r="2859" spans="1:21" ht="57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 s="10">
        <f t="shared" si="191"/>
        <v>500</v>
      </c>
      <c r="Q2859" t="s">
        <v>8316</v>
      </c>
      <c r="R2859" t="s">
        <v>8317</v>
      </c>
      <c r="S2859" s="13">
        <f t="shared" si="192"/>
        <v>42726.920081018514</v>
      </c>
      <c r="T2859">
        <f t="shared" si="193"/>
        <v>2016</v>
      </c>
      <c r="U2859" t="str">
        <f t="shared" si="194"/>
        <v>theater</v>
      </c>
    </row>
    <row r="2860" spans="1:21" ht="42.75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 s="10" t="e">
        <f t="shared" si="191"/>
        <v>#DIV/0!</v>
      </c>
      <c r="Q2860" t="s">
        <v>8316</v>
      </c>
      <c r="R2860" t="s">
        <v>8317</v>
      </c>
      <c r="S2860" s="13">
        <f t="shared" si="192"/>
        <v>41954.545081018514</v>
      </c>
      <c r="T2860">
        <f t="shared" si="193"/>
        <v>2014</v>
      </c>
      <c r="U2860" t="str">
        <f t="shared" si="194"/>
        <v>theater</v>
      </c>
    </row>
    <row r="2861" spans="1:21" ht="28.5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 s="10">
        <f t="shared" si="191"/>
        <v>35</v>
      </c>
      <c r="Q2861" t="s">
        <v>8316</v>
      </c>
      <c r="R2861" t="s">
        <v>8317</v>
      </c>
      <c r="S2861" s="13">
        <f t="shared" si="192"/>
        <v>42233.362314814818</v>
      </c>
      <c r="T2861">
        <f t="shared" si="193"/>
        <v>2015</v>
      </c>
      <c r="U2861" t="str">
        <f t="shared" si="194"/>
        <v>theater</v>
      </c>
    </row>
    <row r="2862" spans="1:21" ht="42.75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 s="10">
        <f t="shared" si="191"/>
        <v>29.56</v>
      </c>
      <c r="Q2862" t="s">
        <v>8316</v>
      </c>
      <c r="R2862" t="s">
        <v>8317</v>
      </c>
      <c r="S2862" s="13">
        <f t="shared" si="192"/>
        <v>42480.800648148142</v>
      </c>
      <c r="T2862">
        <f t="shared" si="193"/>
        <v>2016</v>
      </c>
      <c r="U2862" t="str">
        <f t="shared" si="194"/>
        <v>theater</v>
      </c>
    </row>
    <row r="2863" spans="1:21" ht="42.75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 s="10">
        <f t="shared" si="191"/>
        <v>26.67</v>
      </c>
      <c r="Q2863" t="s">
        <v>8316</v>
      </c>
      <c r="R2863" t="s">
        <v>8317</v>
      </c>
      <c r="S2863" s="13">
        <f t="shared" si="192"/>
        <v>42257.590833333335</v>
      </c>
      <c r="T2863">
        <f t="shared" si="193"/>
        <v>2015</v>
      </c>
      <c r="U2863" t="str">
        <f t="shared" si="194"/>
        <v>theater</v>
      </c>
    </row>
    <row r="2864" spans="1:21" ht="42.75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 s="10">
        <f t="shared" si="191"/>
        <v>18.329999999999998</v>
      </c>
      <c r="Q2864" t="s">
        <v>8316</v>
      </c>
      <c r="R2864" t="s">
        <v>8317</v>
      </c>
      <c r="S2864" s="13">
        <f t="shared" si="192"/>
        <v>41784.789687500001</v>
      </c>
      <c r="T2864">
        <f t="shared" si="193"/>
        <v>2014</v>
      </c>
      <c r="U2864" t="str">
        <f t="shared" si="194"/>
        <v>theater</v>
      </c>
    </row>
    <row r="2865" spans="1:21" ht="42.75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 s="10">
        <f t="shared" si="191"/>
        <v>20</v>
      </c>
      <c r="Q2865" t="s">
        <v>8316</v>
      </c>
      <c r="R2865" t="s">
        <v>8317</v>
      </c>
      <c r="S2865" s="13">
        <f t="shared" si="192"/>
        <v>41831.675034722226</v>
      </c>
      <c r="T2865">
        <f t="shared" si="193"/>
        <v>2014</v>
      </c>
      <c r="U2865" t="str">
        <f t="shared" si="194"/>
        <v>theater</v>
      </c>
    </row>
    <row r="2866" spans="1:2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 s="10">
        <f t="shared" si="191"/>
        <v>13.33</v>
      </c>
      <c r="Q2866" t="s">
        <v>8316</v>
      </c>
      <c r="R2866" t="s">
        <v>8317</v>
      </c>
      <c r="S2866" s="13">
        <f t="shared" si="192"/>
        <v>42172.613506944443</v>
      </c>
      <c r="T2866">
        <f t="shared" si="193"/>
        <v>2015</v>
      </c>
      <c r="U2866" t="str">
        <f t="shared" si="194"/>
        <v>theater</v>
      </c>
    </row>
    <row r="2867" spans="1:21" ht="42.75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 s="10" t="e">
        <f t="shared" si="191"/>
        <v>#DIV/0!</v>
      </c>
      <c r="Q2867" t="s">
        <v>8316</v>
      </c>
      <c r="R2867" t="s">
        <v>8317</v>
      </c>
      <c r="S2867" s="13">
        <f t="shared" si="192"/>
        <v>41950.114108796297</v>
      </c>
      <c r="T2867">
        <f t="shared" si="193"/>
        <v>2014</v>
      </c>
      <c r="U2867" t="str">
        <f t="shared" si="194"/>
        <v>theater</v>
      </c>
    </row>
    <row r="2868" spans="1:21" ht="42.75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 s="10">
        <f t="shared" si="191"/>
        <v>22.5</v>
      </c>
      <c r="Q2868" t="s">
        <v>8316</v>
      </c>
      <c r="R2868" t="s">
        <v>8317</v>
      </c>
      <c r="S2868" s="13">
        <f t="shared" si="192"/>
        <v>42627.955104166671</v>
      </c>
      <c r="T2868">
        <f t="shared" si="193"/>
        <v>2016</v>
      </c>
      <c r="U2868" t="str">
        <f t="shared" si="194"/>
        <v>theater</v>
      </c>
    </row>
    <row r="2869" spans="1:21" ht="42.75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 s="10">
        <f t="shared" si="191"/>
        <v>50.4</v>
      </c>
      <c r="Q2869" t="s">
        <v>8316</v>
      </c>
      <c r="R2869" t="s">
        <v>8317</v>
      </c>
      <c r="S2869" s="13">
        <f t="shared" si="192"/>
        <v>42531.195277777777</v>
      </c>
      <c r="T2869">
        <f t="shared" si="193"/>
        <v>2016</v>
      </c>
      <c r="U2869" t="str">
        <f t="shared" si="194"/>
        <v>theater</v>
      </c>
    </row>
    <row r="2870" spans="1:21" ht="42.75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 s="10">
        <f t="shared" si="191"/>
        <v>105.03</v>
      </c>
      <c r="Q2870" t="s">
        <v>8316</v>
      </c>
      <c r="R2870" t="s">
        <v>8317</v>
      </c>
      <c r="S2870" s="13">
        <f t="shared" si="192"/>
        <v>42618.827013888891</v>
      </c>
      <c r="T2870">
        <f t="shared" si="193"/>
        <v>2016</v>
      </c>
      <c r="U2870" t="str">
        <f t="shared" si="194"/>
        <v>theater</v>
      </c>
    </row>
    <row r="2871" spans="1:21" ht="57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 s="10">
        <f t="shared" si="191"/>
        <v>35.4</v>
      </c>
      <c r="Q2871" t="s">
        <v>8316</v>
      </c>
      <c r="R2871" t="s">
        <v>8317</v>
      </c>
      <c r="S2871" s="13">
        <f t="shared" si="192"/>
        <v>42540.593530092592</v>
      </c>
      <c r="T2871">
        <f t="shared" si="193"/>
        <v>2016</v>
      </c>
      <c r="U2871" t="str">
        <f t="shared" si="194"/>
        <v>theater</v>
      </c>
    </row>
    <row r="2872" spans="1:21" ht="42.75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 s="10">
        <f t="shared" si="191"/>
        <v>83.33</v>
      </c>
      <c r="Q2872" t="s">
        <v>8316</v>
      </c>
      <c r="R2872" t="s">
        <v>8317</v>
      </c>
      <c r="S2872" s="13">
        <f t="shared" si="192"/>
        <v>41746.189409722225</v>
      </c>
      <c r="T2872">
        <f t="shared" si="193"/>
        <v>2014</v>
      </c>
      <c r="U2872" t="str">
        <f t="shared" si="194"/>
        <v>theater</v>
      </c>
    </row>
    <row r="2873" spans="1:21" ht="42.75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 s="10">
        <f t="shared" si="191"/>
        <v>35.92</v>
      </c>
      <c r="Q2873" t="s">
        <v>8316</v>
      </c>
      <c r="R2873" t="s">
        <v>8317</v>
      </c>
      <c r="S2873" s="13">
        <f t="shared" si="192"/>
        <v>41974.738576388889</v>
      </c>
      <c r="T2873">
        <f t="shared" si="193"/>
        <v>2014</v>
      </c>
      <c r="U2873" t="str">
        <f t="shared" si="194"/>
        <v>theater</v>
      </c>
    </row>
    <row r="2874" spans="1:21" ht="28.5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 s="10" t="e">
        <f t="shared" si="191"/>
        <v>#DIV/0!</v>
      </c>
      <c r="Q2874" t="s">
        <v>8316</v>
      </c>
      <c r="R2874" t="s">
        <v>8317</v>
      </c>
      <c r="S2874" s="13">
        <f t="shared" si="192"/>
        <v>42115.11618055556</v>
      </c>
      <c r="T2874">
        <f t="shared" si="193"/>
        <v>2015</v>
      </c>
      <c r="U2874" t="str">
        <f t="shared" si="194"/>
        <v>theater</v>
      </c>
    </row>
    <row r="2875" spans="1:21" ht="42.75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 s="10">
        <f t="shared" si="191"/>
        <v>119.13</v>
      </c>
      <c r="Q2875" t="s">
        <v>8316</v>
      </c>
      <c r="R2875" t="s">
        <v>8317</v>
      </c>
      <c r="S2875" s="13">
        <f t="shared" si="192"/>
        <v>42002.817488425921</v>
      </c>
      <c r="T2875">
        <f t="shared" si="193"/>
        <v>2014</v>
      </c>
      <c r="U2875" t="str">
        <f t="shared" si="194"/>
        <v>theater</v>
      </c>
    </row>
    <row r="2876" spans="1:21" ht="42.75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 s="10">
        <f t="shared" si="191"/>
        <v>90.33</v>
      </c>
      <c r="Q2876" t="s">
        <v>8316</v>
      </c>
      <c r="R2876" t="s">
        <v>8317</v>
      </c>
      <c r="S2876" s="13">
        <f t="shared" si="192"/>
        <v>42722.84474537037</v>
      </c>
      <c r="T2876">
        <f t="shared" si="193"/>
        <v>2016</v>
      </c>
      <c r="U2876" t="str">
        <f t="shared" si="194"/>
        <v>theater</v>
      </c>
    </row>
    <row r="2877" spans="1:21" ht="42.75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 s="10">
        <f t="shared" si="191"/>
        <v>2.33</v>
      </c>
      <c r="Q2877" t="s">
        <v>8316</v>
      </c>
      <c r="R2877" t="s">
        <v>8317</v>
      </c>
      <c r="S2877" s="13">
        <f t="shared" si="192"/>
        <v>42465.128391203703</v>
      </c>
      <c r="T2877">
        <f t="shared" si="193"/>
        <v>2016</v>
      </c>
      <c r="U2877" t="str">
        <f t="shared" si="194"/>
        <v>theater</v>
      </c>
    </row>
    <row r="2878" spans="1:21" ht="42.75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 s="10" t="e">
        <f t="shared" si="191"/>
        <v>#DIV/0!</v>
      </c>
      <c r="Q2878" t="s">
        <v>8316</v>
      </c>
      <c r="R2878" t="s">
        <v>8317</v>
      </c>
      <c r="S2878" s="13">
        <f t="shared" si="192"/>
        <v>42171.743969907402</v>
      </c>
      <c r="T2878">
        <f t="shared" si="193"/>
        <v>2015</v>
      </c>
      <c r="U2878" t="str">
        <f t="shared" si="194"/>
        <v>theater</v>
      </c>
    </row>
    <row r="2879" spans="1:21" ht="42.75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 s="10">
        <f t="shared" si="191"/>
        <v>108.33</v>
      </c>
      <c r="Q2879" t="s">
        <v>8316</v>
      </c>
      <c r="R2879" t="s">
        <v>8317</v>
      </c>
      <c r="S2879" s="13">
        <f t="shared" si="192"/>
        <v>42672.955138888887</v>
      </c>
      <c r="T2879">
        <f t="shared" si="193"/>
        <v>2016</v>
      </c>
      <c r="U2879" t="str">
        <f t="shared" si="194"/>
        <v>theater</v>
      </c>
    </row>
    <row r="2880" spans="1:21" ht="42.75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 s="10">
        <f t="shared" si="191"/>
        <v>15.75</v>
      </c>
      <c r="Q2880" t="s">
        <v>8316</v>
      </c>
      <c r="R2880" t="s">
        <v>8317</v>
      </c>
      <c r="S2880" s="13">
        <f t="shared" si="192"/>
        <v>42128.615682870368</v>
      </c>
      <c r="T2880">
        <f t="shared" si="193"/>
        <v>2015</v>
      </c>
      <c r="U2880" t="str">
        <f t="shared" si="194"/>
        <v>theater</v>
      </c>
    </row>
    <row r="2881" spans="1:21" ht="42.75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 s="10">
        <f t="shared" si="191"/>
        <v>29</v>
      </c>
      <c r="Q2881" t="s">
        <v>8316</v>
      </c>
      <c r="R2881" t="s">
        <v>8317</v>
      </c>
      <c r="S2881" s="13">
        <f t="shared" si="192"/>
        <v>42359.725243055553</v>
      </c>
      <c r="T2881">
        <f t="shared" si="193"/>
        <v>2015</v>
      </c>
      <c r="U2881" t="str">
        <f t="shared" si="194"/>
        <v>theater</v>
      </c>
    </row>
    <row r="2882" spans="1:21" ht="42.75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 s="10">
        <f t="shared" si="191"/>
        <v>96.55</v>
      </c>
      <c r="Q2882" t="s">
        <v>8316</v>
      </c>
      <c r="R2882" t="s">
        <v>8317</v>
      </c>
      <c r="S2882" s="13">
        <f t="shared" si="192"/>
        <v>42192.905694444446</v>
      </c>
      <c r="T2882">
        <f t="shared" si="193"/>
        <v>2015</v>
      </c>
      <c r="U2882" t="str">
        <f t="shared" si="194"/>
        <v>theater</v>
      </c>
    </row>
    <row r="2883" spans="1:21" ht="42.75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 s="10" t="e">
        <f t="shared" ref="P2883:P2946" si="195">ROUND(E2883/L2883,2)</f>
        <v>#DIV/0!</v>
      </c>
      <c r="Q2883" t="s">
        <v>8316</v>
      </c>
      <c r="R2883" t="s">
        <v>8317</v>
      </c>
      <c r="S2883" s="13">
        <f t="shared" ref="S2883:S2946" si="196">(((J2883/60)/60)/24)+DATE(1970,1,1)</f>
        <v>41916.597638888888</v>
      </c>
      <c r="T2883">
        <f t="shared" ref="T2883:T2946" si="197">YEAR(S2883)</f>
        <v>2014</v>
      </c>
      <c r="U2883" t="str">
        <f t="shared" ref="U2883:U2946" si="198">LEFT(N2883,SEARCH("/",N2883)-1)</f>
        <v>theater</v>
      </c>
    </row>
    <row r="2884" spans="1:21" ht="42.75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 s="10">
        <f t="shared" si="195"/>
        <v>63</v>
      </c>
      <c r="Q2884" t="s">
        <v>8316</v>
      </c>
      <c r="R2884" t="s">
        <v>8317</v>
      </c>
      <c r="S2884" s="13">
        <f t="shared" si="196"/>
        <v>42461.596273148149</v>
      </c>
      <c r="T2884">
        <f t="shared" si="197"/>
        <v>2016</v>
      </c>
      <c r="U2884" t="str">
        <f t="shared" si="198"/>
        <v>theater</v>
      </c>
    </row>
    <row r="2885" spans="1:21" ht="42.75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 s="10">
        <f t="shared" si="195"/>
        <v>381.6</v>
      </c>
      <c r="Q2885" t="s">
        <v>8316</v>
      </c>
      <c r="R2885" t="s">
        <v>8317</v>
      </c>
      <c r="S2885" s="13">
        <f t="shared" si="196"/>
        <v>42370.90320601852</v>
      </c>
      <c r="T2885">
        <f t="shared" si="197"/>
        <v>2016</v>
      </c>
      <c r="U2885" t="str">
        <f t="shared" si="198"/>
        <v>theater</v>
      </c>
    </row>
    <row r="2886" spans="1:21" ht="28.5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 s="10">
        <f t="shared" si="195"/>
        <v>46.25</v>
      </c>
      <c r="Q2886" t="s">
        <v>8316</v>
      </c>
      <c r="R2886" t="s">
        <v>8317</v>
      </c>
      <c r="S2886" s="13">
        <f t="shared" si="196"/>
        <v>41948.727256944447</v>
      </c>
      <c r="T2886">
        <f t="shared" si="197"/>
        <v>2014</v>
      </c>
      <c r="U2886" t="str">
        <f t="shared" si="198"/>
        <v>theater</v>
      </c>
    </row>
    <row r="2887" spans="1:21" ht="28.5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 s="10">
        <f t="shared" si="195"/>
        <v>26</v>
      </c>
      <c r="Q2887" t="s">
        <v>8316</v>
      </c>
      <c r="R2887" t="s">
        <v>8317</v>
      </c>
      <c r="S2887" s="13">
        <f t="shared" si="196"/>
        <v>42047.07640046296</v>
      </c>
      <c r="T2887">
        <f t="shared" si="197"/>
        <v>2015</v>
      </c>
      <c r="U2887" t="str">
        <f t="shared" si="198"/>
        <v>theater</v>
      </c>
    </row>
    <row r="2888" spans="1:21" ht="42.75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 s="10">
        <f t="shared" si="195"/>
        <v>10</v>
      </c>
      <c r="Q2888" t="s">
        <v>8316</v>
      </c>
      <c r="R2888" t="s">
        <v>8317</v>
      </c>
      <c r="S2888" s="13">
        <f t="shared" si="196"/>
        <v>42261.632916666669</v>
      </c>
      <c r="T2888">
        <f t="shared" si="197"/>
        <v>2015</v>
      </c>
      <c r="U2888" t="str">
        <f t="shared" si="198"/>
        <v>theater</v>
      </c>
    </row>
    <row r="2889" spans="1:21" ht="42.75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 s="10">
        <f t="shared" si="195"/>
        <v>5</v>
      </c>
      <c r="Q2889" t="s">
        <v>8316</v>
      </c>
      <c r="R2889" t="s">
        <v>8317</v>
      </c>
      <c r="S2889" s="13">
        <f t="shared" si="196"/>
        <v>41985.427361111113</v>
      </c>
      <c r="T2889">
        <f t="shared" si="197"/>
        <v>2014</v>
      </c>
      <c r="U2889" t="str">
        <f t="shared" si="198"/>
        <v>theater</v>
      </c>
    </row>
    <row r="2890" spans="1:21" ht="42.75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 s="10" t="e">
        <f t="shared" si="195"/>
        <v>#DIV/0!</v>
      </c>
      <c r="Q2890" t="s">
        <v>8316</v>
      </c>
      <c r="R2890" t="s">
        <v>8317</v>
      </c>
      <c r="S2890" s="13">
        <f t="shared" si="196"/>
        <v>41922.535185185188</v>
      </c>
      <c r="T2890">
        <f t="shared" si="197"/>
        <v>2014</v>
      </c>
      <c r="U2890" t="str">
        <f t="shared" si="198"/>
        <v>theater</v>
      </c>
    </row>
    <row r="2891" spans="1:21" ht="42.75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 s="10">
        <f t="shared" si="195"/>
        <v>81.569999999999993</v>
      </c>
      <c r="Q2891" t="s">
        <v>8316</v>
      </c>
      <c r="R2891" t="s">
        <v>8317</v>
      </c>
      <c r="S2891" s="13">
        <f t="shared" si="196"/>
        <v>41850.863252314812</v>
      </c>
      <c r="T2891">
        <f t="shared" si="197"/>
        <v>2014</v>
      </c>
      <c r="U2891" t="str">
        <f t="shared" si="198"/>
        <v>theater</v>
      </c>
    </row>
    <row r="2892" spans="1:21" ht="42.75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 s="10">
        <f t="shared" si="195"/>
        <v>7</v>
      </c>
      <c r="Q2892" t="s">
        <v>8316</v>
      </c>
      <c r="R2892" t="s">
        <v>8317</v>
      </c>
      <c r="S2892" s="13">
        <f t="shared" si="196"/>
        <v>41831.742962962962</v>
      </c>
      <c r="T2892">
        <f t="shared" si="197"/>
        <v>2014</v>
      </c>
      <c r="U2892" t="str">
        <f t="shared" si="198"/>
        <v>theater</v>
      </c>
    </row>
    <row r="2893" spans="1:21" ht="42.75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 s="10">
        <f t="shared" si="195"/>
        <v>27.3</v>
      </c>
      <c r="Q2893" t="s">
        <v>8316</v>
      </c>
      <c r="R2893" t="s">
        <v>8317</v>
      </c>
      <c r="S2893" s="13">
        <f t="shared" si="196"/>
        <v>42415.883425925931</v>
      </c>
      <c r="T2893">
        <f t="shared" si="197"/>
        <v>2016</v>
      </c>
      <c r="U2893" t="str">
        <f t="shared" si="198"/>
        <v>theater</v>
      </c>
    </row>
    <row r="2894" spans="1:21" ht="42.75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 s="10">
        <f t="shared" si="195"/>
        <v>29.41</v>
      </c>
      <c r="Q2894" t="s">
        <v>8316</v>
      </c>
      <c r="R2894" t="s">
        <v>8317</v>
      </c>
      <c r="S2894" s="13">
        <f t="shared" si="196"/>
        <v>41869.714166666665</v>
      </c>
      <c r="T2894">
        <f t="shared" si="197"/>
        <v>2014</v>
      </c>
      <c r="U2894" t="str">
        <f t="shared" si="198"/>
        <v>theater</v>
      </c>
    </row>
    <row r="2895" spans="1:2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 s="10">
        <f t="shared" si="195"/>
        <v>12.5</v>
      </c>
      <c r="Q2895" t="s">
        <v>8316</v>
      </c>
      <c r="R2895" t="s">
        <v>8317</v>
      </c>
      <c r="S2895" s="13">
        <f t="shared" si="196"/>
        <v>41953.773090277777</v>
      </c>
      <c r="T2895">
        <f t="shared" si="197"/>
        <v>2014</v>
      </c>
      <c r="U2895" t="str">
        <f t="shared" si="198"/>
        <v>theater</v>
      </c>
    </row>
    <row r="2896" spans="1:21" ht="28.5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 s="10" t="e">
        <f t="shared" si="195"/>
        <v>#DIV/0!</v>
      </c>
      <c r="Q2896" t="s">
        <v>8316</v>
      </c>
      <c r="R2896" t="s">
        <v>8317</v>
      </c>
      <c r="S2896" s="13">
        <f t="shared" si="196"/>
        <v>42037.986284722225</v>
      </c>
      <c r="T2896">
        <f t="shared" si="197"/>
        <v>2015</v>
      </c>
      <c r="U2896" t="str">
        <f t="shared" si="198"/>
        <v>theater</v>
      </c>
    </row>
    <row r="2897" spans="1:21" ht="42.75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 s="10">
        <f t="shared" si="195"/>
        <v>5.75</v>
      </c>
      <c r="Q2897" t="s">
        <v>8316</v>
      </c>
      <c r="R2897" t="s">
        <v>8317</v>
      </c>
      <c r="S2897" s="13">
        <f t="shared" si="196"/>
        <v>41811.555462962962</v>
      </c>
      <c r="T2897">
        <f t="shared" si="197"/>
        <v>2014</v>
      </c>
      <c r="U2897" t="str">
        <f t="shared" si="198"/>
        <v>theater</v>
      </c>
    </row>
    <row r="2898" spans="1:21" ht="42.75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 s="10">
        <f t="shared" si="195"/>
        <v>52.08</v>
      </c>
      <c r="Q2898" t="s">
        <v>8316</v>
      </c>
      <c r="R2898" t="s">
        <v>8317</v>
      </c>
      <c r="S2898" s="13">
        <f t="shared" si="196"/>
        <v>42701.908807870372</v>
      </c>
      <c r="T2898">
        <f t="shared" si="197"/>
        <v>2016</v>
      </c>
      <c r="U2898" t="str">
        <f t="shared" si="198"/>
        <v>theater</v>
      </c>
    </row>
    <row r="2899" spans="1:21" ht="42.75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 s="10">
        <f t="shared" si="195"/>
        <v>183.33</v>
      </c>
      <c r="Q2899" t="s">
        <v>8316</v>
      </c>
      <c r="R2899" t="s">
        <v>8317</v>
      </c>
      <c r="S2899" s="13">
        <f t="shared" si="196"/>
        <v>42258.646504629629</v>
      </c>
      <c r="T2899">
        <f t="shared" si="197"/>
        <v>2015</v>
      </c>
      <c r="U2899" t="str">
        <f t="shared" si="198"/>
        <v>theater</v>
      </c>
    </row>
    <row r="2900" spans="1:21" ht="42.75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 s="10">
        <f t="shared" si="195"/>
        <v>26.33</v>
      </c>
      <c r="Q2900" t="s">
        <v>8316</v>
      </c>
      <c r="R2900" t="s">
        <v>8317</v>
      </c>
      <c r="S2900" s="13">
        <f t="shared" si="196"/>
        <v>42278.664965277778</v>
      </c>
      <c r="T2900">
        <f t="shared" si="197"/>
        <v>2015</v>
      </c>
      <c r="U2900" t="str">
        <f t="shared" si="198"/>
        <v>theater</v>
      </c>
    </row>
    <row r="2901" spans="1:21" ht="42.75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 s="10" t="e">
        <f t="shared" si="195"/>
        <v>#DIV/0!</v>
      </c>
      <c r="Q2901" t="s">
        <v>8316</v>
      </c>
      <c r="R2901" t="s">
        <v>8317</v>
      </c>
      <c r="S2901" s="13">
        <f t="shared" si="196"/>
        <v>42515.078217592592</v>
      </c>
      <c r="T2901">
        <f t="shared" si="197"/>
        <v>2016</v>
      </c>
      <c r="U2901" t="str">
        <f t="shared" si="198"/>
        <v>theater</v>
      </c>
    </row>
    <row r="2902" spans="1:21" ht="57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 s="10">
        <f t="shared" si="195"/>
        <v>486.43</v>
      </c>
      <c r="Q2902" t="s">
        <v>8316</v>
      </c>
      <c r="R2902" t="s">
        <v>8317</v>
      </c>
      <c r="S2902" s="13">
        <f t="shared" si="196"/>
        <v>41830.234166666669</v>
      </c>
      <c r="T2902">
        <f t="shared" si="197"/>
        <v>2014</v>
      </c>
      <c r="U2902" t="str">
        <f t="shared" si="198"/>
        <v>theater</v>
      </c>
    </row>
    <row r="2903" spans="1:21" ht="42.75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 s="10">
        <f t="shared" si="195"/>
        <v>3</v>
      </c>
      <c r="Q2903" t="s">
        <v>8316</v>
      </c>
      <c r="R2903" t="s">
        <v>8317</v>
      </c>
      <c r="S2903" s="13">
        <f t="shared" si="196"/>
        <v>41982.904386574075</v>
      </c>
      <c r="T2903">
        <f t="shared" si="197"/>
        <v>2014</v>
      </c>
      <c r="U2903" t="str">
        <f t="shared" si="198"/>
        <v>theater</v>
      </c>
    </row>
    <row r="2904" spans="1:21" ht="28.5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 s="10">
        <f t="shared" si="195"/>
        <v>25</v>
      </c>
      <c r="Q2904" t="s">
        <v>8316</v>
      </c>
      <c r="R2904" t="s">
        <v>8317</v>
      </c>
      <c r="S2904" s="13">
        <f t="shared" si="196"/>
        <v>42210.439768518518</v>
      </c>
      <c r="T2904">
        <f t="shared" si="197"/>
        <v>2015</v>
      </c>
      <c r="U2904" t="str">
        <f t="shared" si="198"/>
        <v>theater</v>
      </c>
    </row>
    <row r="2905" spans="1:21" ht="42.75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 s="10">
        <f t="shared" si="195"/>
        <v>9.75</v>
      </c>
      <c r="Q2905" t="s">
        <v>8316</v>
      </c>
      <c r="R2905" t="s">
        <v>8317</v>
      </c>
      <c r="S2905" s="13">
        <f t="shared" si="196"/>
        <v>42196.166874999995</v>
      </c>
      <c r="T2905">
        <f t="shared" si="197"/>
        <v>2015</v>
      </c>
      <c r="U2905" t="str">
        <f t="shared" si="198"/>
        <v>theater</v>
      </c>
    </row>
    <row r="2906" spans="1:21" ht="42.75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 s="10">
        <f t="shared" si="195"/>
        <v>18.75</v>
      </c>
      <c r="Q2906" t="s">
        <v>8316</v>
      </c>
      <c r="R2906" t="s">
        <v>8317</v>
      </c>
      <c r="S2906" s="13">
        <f t="shared" si="196"/>
        <v>41940.967951388891</v>
      </c>
      <c r="T2906">
        <f t="shared" si="197"/>
        <v>2014</v>
      </c>
      <c r="U2906" t="str">
        <f t="shared" si="198"/>
        <v>theater</v>
      </c>
    </row>
    <row r="2907" spans="1:21" ht="42.75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 s="10">
        <f t="shared" si="195"/>
        <v>36.590000000000003</v>
      </c>
      <c r="Q2907" t="s">
        <v>8316</v>
      </c>
      <c r="R2907" t="s">
        <v>8317</v>
      </c>
      <c r="S2907" s="13">
        <f t="shared" si="196"/>
        <v>42606.056863425925</v>
      </c>
      <c r="T2907">
        <f t="shared" si="197"/>
        <v>2016</v>
      </c>
      <c r="U2907" t="str">
        <f t="shared" si="198"/>
        <v>theater</v>
      </c>
    </row>
    <row r="2908" spans="1:21" ht="42.75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 s="10">
        <f t="shared" si="195"/>
        <v>80.709999999999994</v>
      </c>
      <c r="Q2908" t="s">
        <v>8316</v>
      </c>
      <c r="R2908" t="s">
        <v>8317</v>
      </c>
      <c r="S2908" s="13">
        <f t="shared" si="196"/>
        <v>42199.648912037039</v>
      </c>
      <c r="T2908">
        <f t="shared" si="197"/>
        <v>2015</v>
      </c>
      <c r="U2908" t="str">
        <f t="shared" si="198"/>
        <v>theater</v>
      </c>
    </row>
    <row r="2909" spans="1:21" ht="42.75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 s="10">
        <f t="shared" si="195"/>
        <v>1</v>
      </c>
      <c r="Q2909" t="s">
        <v>8316</v>
      </c>
      <c r="R2909" t="s">
        <v>8317</v>
      </c>
      <c r="S2909" s="13">
        <f t="shared" si="196"/>
        <v>42444.877743055549</v>
      </c>
      <c r="T2909">
        <f t="shared" si="197"/>
        <v>2016</v>
      </c>
      <c r="U2909" t="str">
        <f t="shared" si="198"/>
        <v>theater</v>
      </c>
    </row>
    <row r="2910" spans="1:21" ht="57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 s="10">
        <f t="shared" si="195"/>
        <v>52.8</v>
      </c>
      <c r="Q2910" t="s">
        <v>8316</v>
      </c>
      <c r="R2910" t="s">
        <v>8317</v>
      </c>
      <c r="S2910" s="13">
        <f t="shared" si="196"/>
        <v>42499.731701388882</v>
      </c>
      <c r="T2910">
        <f t="shared" si="197"/>
        <v>2016</v>
      </c>
      <c r="U2910" t="str">
        <f t="shared" si="198"/>
        <v>theater</v>
      </c>
    </row>
    <row r="2911" spans="1:21" ht="42.75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 s="10">
        <f t="shared" si="195"/>
        <v>20</v>
      </c>
      <c r="Q2911" t="s">
        <v>8316</v>
      </c>
      <c r="R2911" t="s">
        <v>8317</v>
      </c>
      <c r="S2911" s="13">
        <f t="shared" si="196"/>
        <v>41929.266215277778</v>
      </c>
      <c r="T2911">
        <f t="shared" si="197"/>
        <v>2014</v>
      </c>
      <c r="U2911" t="str">
        <f t="shared" si="198"/>
        <v>theater</v>
      </c>
    </row>
    <row r="2912" spans="1:21" ht="42.75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 s="10">
        <f t="shared" si="195"/>
        <v>1</v>
      </c>
      <c r="Q2912" t="s">
        <v>8316</v>
      </c>
      <c r="R2912" t="s">
        <v>8317</v>
      </c>
      <c r="S2912" s="13">
        <f t="shared" si="196"/>
        <v>42107.841284722221</v>
      </c>
      <c r="T2912">
        <f t="shared" si="197"/>
        <v>2015</v>
      </c>
      <c r="U2912" t="str">
        <f t="shared" si="198"/>
        <v>theater</v>
      </c>
    </row>
    <row r="2913" spans="1:21" ht="42.75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 s="10">
        <f t="shared" si="195"/>
        <v>46.93</v>
      </c>
      <c r="Q2913" t="s">
        <v>8316</v>
      </c>
      <c r="R2913" t="s">
        <v>8317</v>
      </c>
      <c r="S2913" s="13">
        <f t="shared" si="196"/>
        <v>42142.768819444449</v>
      </c>
      <c r="T2913">
        <f t="shared" si="197"/>
        <v>2015</v>
      </c>
      <c r="U2913" t="str">
        <f t="shared" si="198"/>
        <v>theater</v>
      </c>
    </row>
    <row r="2914" spans="1:21" ht="42.75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 s="10">
        <f t="shared" si="195"/>
        <v>78.08</v>
      </c>
      <c r="Q2914" t="s">
        <v>8316</v>
      </c>
      <c r="R2914" t="s">
        <v>8317</v>
      </c>
      <c r="S2914" s="13">
        <f t="shared" si="196"/>
        <v>42354.131643518514</v>
      </c>
      <c r="T2914">
        <f t="shared" si="197"/>
        <v>2015</v>
      </c>
      <c r="U2914" t="str">
        <f t="shared" si="198"/>
        <v>theater</v>
      </c>
    </row>
    <row r="2915" spans="1:21" ht="42.75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 s="10">
        <f t="shared" si="195"/>
        <v>1</v>
      </c>
      <c r="Q2915" t="s">
        <v>8316</v>
      </c>
      <c r="R2915" t="s">
        <v>8317</v>
      </c>
      <c r="S2915" s="13">
        <f t="shared" si="196"/>
        <v>41828.922905092593</v>
      </c>
      <c r="T2915">
        <f t="shared" si="197"/>
        <v>2014</v>
      </c>
      <c r="U2915" t="str">
        <f t="shared" si="198"/>
        <v>theater</v>
      </c>
    </row>
    <row r="2916" spans="1:21" ht="28.5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 s="10">
        <f t="shared" si="195"/>
        <v>1</v>
      </c>
      <c r="Q2916" t="s">
        <v>8316</v>
      </c>
      <c r="R2916" t="s">
        <v>8317</v>
      </c>
      <c r="S2916" s="13">
        <f t="shared" si="196"/>
        <v>42017.907337962963</v>
      </c>
      <c r="T2916">
        <f t="shared" si="197"/>
        <v>2015</v>
      </c>
      <c r="U2916" t="str">
        <f t="shared" si="198"/>
        <v>theater</v>
      </c>
    </row>
    <row r="2917" spans="1:21" ht="42.75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 s="10">
        <f t="shared" si="195"/>
        <v>203.67</v>
      </c>
      <c r="Q2917" t="s">
        <v>8316</v>
      </c>
      <c r="R2917" t="s">
        <v>8317</v>
      </c>
      <c r="S2917" s="13">
        <f t="shared" si="196"/>
        <v>42415.398032407407</v>
      </c>
      <c r="T2917">
        <f t="shared" si="197"/>
        <v>2016</v>
      </c>
      <c r="U2917" t="str">
        <f t="shared" si="198"/>
        <v>theater</v>
      </c>
    </row>
    <row r="2918" spans="1:21" ht="28.5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 s="10">
        <f t="shared" si="195"/>
        <v>20.71</v>
      </c>
      <c r="Q2918" t="s">
        <v>8316</v>
      </c>
      <c r="R2918" t="s">
        <v>8317</v>
      </c>
      <c r="S2918" s="13">
        <f t="shared" si="196"/>
        <v>41755.476724537039</v>
      </c>
      <c r="T2918">
        <f t="shared" si="197"/>
        <v>2014</v>
      </c>
      <c r="U2918" t="str">
        <f t="shared" si="198"/>
        <v>theater</v>
      </c>
    </row>
    <row r="2919" spans="1:21" ht="42.75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 s="10">
        <f t="shared" si="195"/>
        <v>48.56</v>
      </c>
      <c r="Q2919" t="s">
        <v>8316</v>
      </c>
      <c r="R2919" t="s">
        <v>8317</v>
      </c>
      <c r="S2919" s="13">
        <f t="shared" si="196"/>
        <v>42245.234340277777</v>
      </c>
      <c r="T2919">
        <f t="shared" si="197"/>
        <v>2015</v>
      </c>
      <c r="U2919" t="str">
        <f t="shared" si="198"/>
        <v>theater</v>
      </c>
    </row>
    <row r="2920" spans="1:21" ht="42.75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 s="10">
        <f t="shared" si="195"/>
        <v>68.099999999999994</v>
      </c>
      <c r="Q2920" t="s">
        <v>8316</v>
      </c>
      <c r="R2920" t="s">
        <v>8317</v>
      </c>
      <c r="S2920" s="13">
        <f t="shared" si="196"/>
        <v>42278.629710648151</v>
      </c>
      <c r="T2920">
        <f t="shared" si="197"/>
        <v>2015</v>
      </c>
      <c r="U2920" t="str">
        <f t="shared" si="198"/>
        <v>theater</v>
      </c>
    </row>
    <row r="2921" spans="1:21" ht="42.75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 s="10">
        <f t="shared" si="195"/>
        <v>8.5</v>
      </c>
      <c r="Q2921" t="s">
        <v>8316</v>
      </c>
      <c r="R2921" t="s">
        <v>8317</v>
      </c>
      <c r="S2921" s="13">
        <f t="shared" si="196"/>
        <v>41826.61954861111</v>
      </c>
      <c r="T2921">
        <f t="shared" si="197"/>
        <v>2014</v>
      </c>
      <c r="U2921" t="str">
        <f t="shared" si="198"/>
        <v>theater</v>
      </c>
    </row>
    <row r="2922" spans="1:21" ht="42.75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 s="10">
        <f t="shared" si="195"/>
        <v>51.62</v>
      </c>
      <c r="Q2922" t="s">
        <v>8316</v>
      </c>
      <c r="R2922" t="s">
        <v>8317</v>
      </c>
      <c r="S2922" s="13">
        <f t="shared" si="196"/>
        <v>42058.792476851857</v>
      </c>
      <c r="T2922">
        <f t="shared" si="197"/>
        <v>2015</v>
      </c>
      <c r="U2922" t="str">
        <f t="shared" si="198"/>
        <v>theater</v>
      </c>
    </row>
    <row r="2923" spans="1:21" ht="28.5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 s="10">
        <f t="shared" si="195"/>
        <v>43</v>
      </c>
      <c r="Q2923" t="s">
        <v>8316</v>
      </c>
      <c r="R2923" t="s">
        <v>8358</v>
      </c>
      <c r="S2923" s="13">
        <f t="shared" si="196"/>
        <v>41877.886620370373</v>
      </c>
      <c r="T2923">
        <f t="shared" si="197"/>
        <v>2014</v>
      </c>
      <c r="U2923" t="str">
        <f t="shared" si="198"/>
        <v>theater</v>
      </c>
    </row>
    <row r="2924" spans="1:21" ht="42.75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 s="10">
        <f t="shared" si="195"/>
        <v>83.33</v>
      </c>
      <c r="Q2924" t="s">
        <v>8316</v>
      </c>
      <c r="R2924" t="s">
        <v>8358</v>
      </c>
      <c r="S2924" s="13">
        <f t="shared" si="196"/>
        <v>42097.874155092592</v>
      </c>
      <c r="T2924">
        <f t="shared" si="197"/>
        <v>2015</v>
      </c>
      <c r="U2924" t="str">
        <f t="shared" si="198"/>
        <v>theater</v>
      </c>
    </row>
    <row r="2925" spans="1:21" ht="42.75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 s="10">
        <f t="shared" si="195"/>
        <v>30</v>
      </c>
      <c r="Q2925" t="s">
        <v>8316</v>
      </c>
      <c r="R2925" t="s">
        <v>8358</v>
      </c>
      <c r="S2925" s="13">
        <f t="shared" si="196"/>
        <v>42013.15253472222</v>
      </c>
      <c r="T2925">
        <f t="shared" si="197"/>
        <v>2015</v>
      </c>
      <c r="U2925" t="str">
        <f t="shared" si="198"/>
        <v>theater</v>
      </c>
    </row>
    <row r="2926" spans="1:21" ht="42.75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 s="10">
        <f t="shared" si="195"/>
        <v>175.51</v>
      </c>
      <c r="Q2926" t="s">
        <v>8316</v>
      </c>
      <c r="R2926" t="s">
        <v>8358</v>
      </c>
      <c r="S2926" s="13">
        <f t="shared" si="196"/>
        <v>42103.556828703702</v>
      </c>
      <c r="T2926">
        <f t="shared" si="197"/>
        <v>2015</v>
      </c>
      <c r="U2926" t="str">
        <f t="shared" si="198"/>
        <v>theater</v>
      </c>
    </row>
    <row r="2927" spans="1:21" ht="42.75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 s="10">
        <f t="shared" si="195"/>
        <v>231.66</v>
      </c>
      <c r="Q2927" t="s">
        <v>8316</v>
      </c>
      <c r="R2927" t="s">
        <v>8358</v>
      </c>
      <c r="S2927" s="13">
        <f t="shared" si="196"/>
        <v>41863.584120370368</v>
      </c>
      <c r="T2927">
        <f t="shared" si="197"/>
        <v>2014</v>
      </c>
      <c r="U2927" t="str">
        <f t="shared" si="198"/>
        <v>theater</v>
      </c>
    </row>
    <row r="2928" spans="1:21" ht="42.75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 s="10">
        <f t="shared" si="195"/>
        <v>75</v>
      </c>
      <c r="Q2928" t="s">
        <v>8316</v>
      </c>
      <c r="R2928" t="s">
        <v>8358</v>
      </c>
      <c r="S2928" s="13">
        <f t="shared" si="196"/>
        <v>42044.765960648147</v>
      </c>
      <c r="T2928">
        <f t="shared" si="197"/>
        <v>2015</v>
      </c>
      <c r="U2928" t="str">
        <f t="shared" si="198"/>
        <v>theater</v>
      </c>
    </row>
    <row r="2929" spans="1:21" ht="42.75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 s="10">
        <f t="shared" si="195"/>
        <v>112.14</v>
      </c>
      <c r="Q2929" t="s">
        <v>8316</v>
      </c>
      <c r="R2929" t="s">
        <v>8358</v>
      </c>
      <c r="S2929" s="13">
        <f t="shared" si="196"/>
        <v>41806.669317129628</v>
      </c>
      <c r="T2929">
        <f t="shared" si="197"/>
        <v>2014</v>
      </c>
      <c r="U2929" t="str">
        <f t="shared" si="198"/>
        <v>theater</v>
      </c>
    </row>
    <row r="2930" spans="1:21" ht="28.5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 s="10">
        <f t="shared" si="195"/>
        <v>41.67</v>
      </c>
      <c r="Q2930" t="s">
        <v>8316</v>
      </c>
      <c r="R2930" t="s">
        <v>8358</v>
      </c>
      <c r="S2930" s="13">
        <f t="shared" si="196"/>
        <v>42403.998217592598</v>
      </c>
      <c r="T2930">
        <f t="shared" si="197"/>
        <v>2016</v>
      </c>
      <c r="U2930" t="str">
        <f t="shared" si="198"/>
        <v>theater</v>
      </c>
    </row>
    <row r="2931" spans="1:21" ht="42.75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 s="10">
        <f t="shared" si="195"/>
        <v>255.17</v>
      </c>
      <c r="Q2931" t="s">
        <v>8316</v>
      </c>
      <c r="R2931" t="s">
        <v>8358</v>
      </c>
      <c r="S2931" s="13">
        <f t="shared" si="196"/>
        <v>41754.564328703702</v>
      </c>
      <c r="T2931">
        <f t="shared" si="197"/>
        <v>2014</v>
      </c>
      <c r="U2931" t="str">
        <f t="shared" si="198"/>
        <v>theater</v>
      </c>
    </row>
    <row r="2932" spans="1:21" ht="42.75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 s="10">
        <f t="shared" si="195"/>
        <v>162.77000000000001</v>
      </c>
      <c r="Q2932" t="s">
        <v>8316</v>
      </c>
      <c r="R2932" t="s">
        <v>8358</v>
      </c>
      <c r="S2932" s="13">
        <f t="shared" si="196"/>
        <v>42101.584074074075</v>
      </c>
      <c r="T2932">
        <f t="shared" si="197"/>
        <v>2015</v>
      </c>
      <c r="U2932" t="str">
        <f t="shared" si="198"/>
        <v>theater</v>
      </c>
    </row>
    <row r="2933" spans="1:21" ht="42.75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 s="10">
        <f t="shared" si="195"/>
        <v>88.33</v>
      </c>
      <c r="Q2933" t="s">
        <v>8316</v>
      </c>
      <c r="R2933" t="s">
        <v>8358</v>
      </c>
      <c r="S2933" s="13">
        <f t="shared" si="196"/>
        <v>41872.291238425925</v>
      </c>
      <c r="T2933">
        <f t="shared" si="197"/>
        <v>2014</v>
      </c>
      <c r="U2933" t="str">
        <f t="shared" si="198"/>
        <v>theater</v>
      </c>
    </row>
    <row r="2934" spans="1:21" ht="42.75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 s="10">
        <f t="shared" si="195"/>
        <v>85.74</v>
      </c>
      <c r="Q2934" t="s">
        <v>8316</v>
      </c>
      <c r="R2934" t="s">
        <v>8358</v>
      </c>
      <c r="S2934" s="13">
        <f t="shared" si="196"/>
        <v>42025.164780092593</v>
      </c>
      <c r="T2934">
        <f t="shared" si="197"/>
        <v>2015</v>
      </c>
      <c r="U2934" t="str">
        <f t="shared" si="198"/>
        <v>theater</v>
      </c>
    </row>
    <row r="2935" spans="1:21" ht="42.75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 s="10">
        <f t="shared" si="195"/>
        <v>47.57</v>
      </c>
      <c r="Q2935" t="s">
        <v>8316</v>
      </c>
      <c r="R2935" t="s">
        <v>8358</v>
      </c>
      <c r="S2935" s="13">
        <f t="shared" si="196"/>
        <v>42495.956631944442</v>
      </c>
      <c r="T2935">
        <f t="shared" si="197"/>
        <v>2016</v>
      </c>
      <c r="U2935" t="str">
        <f t="shared" si="198"/>
        <v>theater</v>
      </c>
    </row>
    <row r="2936" spans="1:21" ht="42.75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 s="10">
        <f t="shared" si="195"/>
        <v>72.97</v>
      </c>
      <c r="Q2936" t="s">
        <v>8316</v>
      </c>
      <c r="R2936" t="s">
        <v>8358</v>
      </c>
      <c r="S2936" s="13">
        <f t="shared" si="196"/>
        <v>41775.636157407411</v>
      </c>
      <c r="T2936">
        <f t="shared" si="197"/>
        <v>2014</v>
      </c>
      <c r="U2936" t="str">
        <f t="shared" si="198"/>
        <v>theater</v>
      </c>
    </row>
    <row r="2937" spans="1:21" ht="42.75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 s="10">
        <f t="shared" si="195"/>
        <v>90.54</v>
      </c>
      <c r="Q2937" t="s">
        <v>8316</v>
      </c>
      <c r="R2937" t="s">
        <v>8358</v>
      </c>
      <c r="S2937" s="13">
        <f t="shared" si="196"/>
        <v>42553.583425925928</v>
      </c>
      <c r="T2937">
        <f t="shared" si="197"/>
        <v>2016</v>
      </c>
      <c r="U2937" t="str">
        <f t="shared" si="198"/>
        <v>theater</v>
      </c>
    </row>
    <row r="2938" spans="1:21" ht="42.75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 s="10">
        <f t="shared" si="195"/>
        <v>37.65</v>
      </c>
      <c r="Q2938" t="s">
        <v>8316</v>
      </c>
      <c r="R2938" t="s">
        <v>8358</v>
      </c>
      <c r="S2938" s="13">
        <f t="shared" si="196"/>
        <v>41912.650729166664</v>
      </c>
      <c r="T2938">
        <f t="shared" si="197"/>
        <v>2014</v>
      </c>
      <c r="U2938" t="str">
        <f t="shared" si="198"/>
        <v>theater</v>
      </c>
    </row>
    <row r="2939" spans="1:21" ht="28.5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 s="10">
        <f t="shared" si="195"/>
        <v>36.36</v>
      </c>
      <c r="Q2939" t="s">
        <v>8316</v>
      </c>
      <c r="R2939" t="s">
        <v>8358</v>
      </c>
      <c r="S2939" s="13">
        <f t="shared" si="196"/>
        <v>41803.457326388889</v>
      </c>
      <c r="T2939">
        <f t="shared" si="197"/>
        <v>2014</v>
      </c>
      <c r="U2939" t="str">
        <f t="shared" si="198"/>
        <v>theater</v>
      </c>
    </row>
    <row r="2940" spans="1:21" ht="42.75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 s="10">
        <f t="shared" si="195"/>
        <v>126.72</v>
      </c>
      <c r="Q2940" t="s">
        <v>8316</v>
      </c>
      <c r="R2940" t="s">
        <v>8358</v>
      </c>
      <c r="S2940" s="13">
        <f t="shared" si="196"/>
        <v>42004.703865740739</v>
      </c>
      <c r="T2940">
        <f t="shared" si="197"/>
        <v>2014</v>
      </c>
      <c r="U2940" t="str">
        <f t="shared" si="198"/>
        <v>theater</v>
      </c>
    </row>
    <row r="2941" spans="1:21" ht="42.75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 s="10">
        <f t="shared" si="195"/>
        <v>329.2</v>
      </c>
      <c r="Q2941" t="s">
        <v>8316</v>
      </c>
      <c r="R2941" t="s">
        <v>8358</v>
      </c>
      <c r="S2941" s="13">
        <f t="shared" si="196"/>
        <v>41845.809166666666</v>
      </c>
      <c r="T2941">
        <f t="shared" si="197"/>
        <v>2014</v>
      </c>
      <c r="U2941" t="str">
        <f t="shared" si="198"/>
        <v>theater</v>
      </c>
    </row>
    <row r="2942" spans="1:21" ht="42.75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 s="10">
        <f t="shared" si="195"/>
        <v>81.239999999999995</v>
      </c>
      <c r="Q2942" t="s">
        <v>8316</v>
      </c>
      <c r="R2942" t="s">
        <v>8358</v>
      </c>
      <c r="S2942" s="13">
        <f t="shared" si="196"/>
        <v>41982.773356481484</v>
      </c>
      <c r="T2942">
        <f t="shared" si="197"/>
        <v>2014</v>
      </c>
      <c r="U2942" t="str">
        <f t="shared" si="198"/>
        <v>theater</v>
      </c>
    </row>
    <row r="2943" spans="1:21" ht="42.75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 s="10">
        <f t="shared" si="195"/>
        <v>1</v>
      </c>
      <c r="Q2943" t="s">
        <v>8316</v>
      </c>
      <c r="R2943" t="s">
        <v>8356</v>
      </c>
      <c r="S2943" s="13">
        <f t="shared" si="196"/>
        <v>42034.960127314815</v>
      </c>
      <c r="T2943">
        <f t="shared" si="197"/>
        <v>2015</v>
      </c>
      <c r="U2943" t="str">
        <f t="shared" si="198"/>
        <v>theater</v>
      </c>
    </row>
    <row r="2944" spans="1:21" ht="42.75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 s="10">
        <f t="shared" si="195"/>
        <v>202.23</v>
      </c>
      <c r="Q2944" t="s">
        <v>8316</v>
      </c>
      <c r="R2944" t="s">
        <v>8356</v>
      </c>
      <c r="S2944" s="13">
        <f t="shared" si="196"/>
        <v>42334.803923611107</v>
      </c>
      <c r="T2944">
        <f t="shared" si="197"/>
        <v>2015</v>
      </c>
      <c r="U2944" t="str">
        <f t="shared" si="198"/>
        <v>theater</v>
      </c>
    </row>
    <row r="2945" spans="1:21" ht="42.75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 s="10" t="e">
        <f t="shared" si="195"/>
        <v>#DIV/0!</v>
      </c>
      <c r="Q2945" t="s">
        <v>8316</v>
      </c>
      <c r="R2945" t="s">
        <v>8356</v>
      </c>
      <c r="S2945" s="13">
        <f t="shared" si="196"/>
        <v>42077.129398148143</v>
      </c>
      <c r="T2945">
        <f t="shared" si="197"/>
        <v>2015</v>
      </c>
      <c r="U2945" t="str">
        <f t="shared" si="198"/>
        <v>theater</v>
      </c>
    </row>
    <row r="2946" spans="1:21" ht="42.75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 s="10">
        <f t="shared" si="195"/>
        <v>100</v>
      </c>
      <c r="Q2946" t="s">
        <v>8316</v>
      </c>
      <c r="R2946" t="s">
        <v>8356</v>
      </c>
      <c r="S2946" s="13">
        <f t="shared" si="196"/>
        <v>42132.9143287037</v>
      </c>
      <c r="T2946">
        <f t="shared" si="197"/>
        <v>2015</v>
      </c>
      <c r="U2946" t="str">
        <f t="shared" si="198"/>
        <v>theater</v>
      </c>
    </row>
    <row r="2947" spans="1:21" ht="42.75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 s="10" t="e">
        <f t="shared" ref="P2947:P3010" si="199">ROUND(E2947/L2947,2)</f>
        <v>#DIV/0!</v>
      </c>
      <c r="Q2947" t="s">
        <v>8316</v>
      </c>
      <c r="R2947" t="s">
        <v>8356</v>
      </c>
      <c r="S2947" s="13">
        <f t="shared" ref="S2947:S3010" si="200">(((J2947/60)/60)/24)+DATE(1970,1,1)</f>
        <v>42118.139583333337</v>
      </c>
      <c r="T2947">
        <f t="shared" ref="T2947:T3010" si="201">YEAR(S2947)</f>
        <v>2015</v>
      </c>
      <c r="U2947" t="str">
        <f t="shared" ref="U2947:U3010" si="202">LEFT(N2947,SEARCH("/",N2947)-1)</f>
        <v>theater</v>
      </c>
    </row>
    <row r="2948" spans="1:21" ht="42.75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 s="10">
        <f t="shared" si="199"/>
        <v>1</v>
      </c>
      <c r="Q2948" t="s">
        <v>8316</v>
      </c>
      <c r="R2948" t="s">
        <v>8356</v>
      </c>
      <c r="S2948" s="13">
        <f t="shared" si="200"/>
        <v>42567.531157407408</v>
      </c>
      <c r="T2948">
        <f t="shared" si="201"/>
        <v>2016</v>
      </c>
      <c r="U2948" t="str">
        <f t="shared" si="202"/>
        <v>theater</v>
      </c>
    </row>
    <row r="2949" spans="1:21" ht="42.75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 s="10">
        <f t="shared" si="199"/>
        <v>82.46</v>
      </c>
      <c r="Q2949" t="s">
        <v>8316</v>
      </c>
      <c r="R2949" t="s">
        <v>8356</v>
      </c>
      <c r="S2949" s="13">
        <f t="shared" si="200"/>
        <v>42649.562118055561</v>
      </c>
      <c r="T2949">
        <f t="shared" si="201"/>
        <v>2016</v>
      </c>
      <c r="U2949" t="str">
        <f t="shared" si="202"/>
        <v>theater</v>
      </c>
    </row>
    <row r="2950" spans="1:21" ht="42.75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 s="10">
        <f t="shared" si="199"/>
        <v>2.67</v>
      </c>
      <c r="Q2950" t="s">
        <v>8316</v>
      </c>
      <c r="R2950" t="s">
        <v>8356</v>
      </c>
      <c r="S2950" s="13">
        <f t="shared" si="200"/>
        <v>42097.649224537032</v>
      </c>
      <c r="T2950">
        <f t="shared" si="201"/>
        <v>2015</v>
      </c>
      <c r="U2950" t="str">
        <f t="shared" si="202"/>
        <v>theater</v>
      </c>
    </row>
    <row r="2951" spans="1:21" ht="42.75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 s="10">
        <f t="shared" si="199"/>
        <v>12.5</v>
      </c>
      <c r="Q2951" t="s">
        <v>8316</v>
      </c>
      <c r="R2951" t="s">
        <v>8356</v>
      </c>
      <c r="S2951" s="13">
        <f t="shared" si="200"/>
        <v>42297.823113425926</v>
      </c>
      <c r="T2951">
        <f t="shared" si="201"/>
        <v>2015</v>
      </c>
      <c r="U2951" t="str">
        <f t="shared" si="202"/>
        <v>theater</v>
      </c>
    </row>
    <row r="2952" spans="1:21" ht="42.75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 s="10" t="e">
        <f t="shared" si="199"/>
        <v>#DIV/0!</v>
      </c>
      <c r="Q2952" t="s">
        <v>8316</v>
      </c>
      <c r="R2952" t="s">
        <v>8356</v>
      </c>
      <c r="S2952" s="13">
        <f t="shared" si="200"/>
        <v>42362.36518518519</v>
      </c>
      <c r="T2952">
        <f t="shared" si="201"/>
        <v>2015</v>
      </c>
      <c r="U2952" t="str">
        <f t="shared" si="202"/>
        <v>theater</v>
      </c>
    </row>
    <row r="2953" spans="1:21" ht="57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 s="10">
        <f t="shared" si="199"/>
        <v>18.899999999999999</v>
      </c>
      <c r="Q2953" t="s">
        <v>8316</v>
      </c>
      <c r="R2953" t="s">
        <v>8356</v>
      </c>
      <c r="S2953" s="13">
        <f t="shared" si="200"/>
        <v>41872.802928240737</v>
      </c>
      <c r="T2953">
        <f t="shared" si="201"/>
        <v>2014</v>
      </c>
      <c r="U2953" t="str">
        <f t="shared" si="202"/>
        <v>theater</v>
      </c>
    </row>
    <row r="2954" spans="1:21" ht="42.75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 s="10">
        <f t="shared" si="199"/>
        <v>200.63</v>
      </c>
      <c r="Q2954" t="s">
        <v>8316</v>
      </c>
      <c r="R2954" t="s">
        <v>8356</v>
      </c>
      <c r="S2954" s="13">
        <f t="shared" si="200"/>
        <v>42628.690266203703</v>
      </c>
      <c r="T2954">
        <f t="shared" si="201"/>
        <v>2016</v>
      </c>
      <c r="U2954" t="str">
        <f t="shared" si="202"/>
        <v>theater</v>
      </c>
    </row>
    <row r="2955" spans="1:21" ht="42.75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 s="10">
        <f t="shared" si="199"/>
        <v>201.67</v>
      </c>
      <c r="Q2955" t="s">
        <v>8316</v>
      </c>
      <c r="R2955" t="s">
        <v>8356</v>
      </c>
      <c r="S2955" s="13">
        <f t="shared" si="200"/>
        <v>42255.791909722218</v>
      </c>
      <c r="T2955">
        <f t="shared" si="201"/>
        <v>2015</v>
      </c>
      <c r="U2955" t="str">
        <f t="shared" si="202"/>
        <v>theater</v>
      </c>
    </row>
    <row r="2956" spans="1:21" ht="42.75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 s="10" t="e">
        <f t="shared" si="199"/>
        <v>#DIV/0!</v>
      </c>
      <c r="Q2956" t="s">
        <v>8316</v>
      </c>
      <c r="R2956" t="s">
        <v>8356</v>
      </c>
      <c r="S2956" s="13">
        <f t="shared" si="200"/>
        <v>42790.583368055552</v>
      </c>
      <c r="T2956">
        <f t="shared" si="201"/>
        <v>2017</v>
      </c>
      <c r="U2956" t="str">
        <f t="shared" si="202"/>
        <v>theater</v>
      </c>
    </row>
    <row r="2957" spans="1:21" ht="28.5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 s="10">
        <f t="shared" si="199"/>
        <v>65</v>
      </c>
      <c r="Q2957" t="s">
        <v>8316</v>
      </c>
      <c r="R2957" t="s">
        <v>8356</v>
      </c>
      <c r="S2957" s="13">
        <f t="shared" si="200"/>
        <v>42141.741307870368</v>
      </c>
      <c r="T2957">
        <f t="shared" si="201"/>
        <v>2015</v>
      </c>
      <c r="U2957" t="str">
        <f t="shared" si="202"/>
        <v>theater</v>
      </c>
    </row>
    <row r="2958" spans="1:21" ht="42.75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 s="10">
        <f t="shared" si="199"/>
        <v>66.099999999999994</v>
      </c>
      <c r="Q2958" t="s">
        <v>8316</v>
      </c>
      <c r="R2958" t="s">
        <v>8356</v>
      </c>
      <c r="S2958" s="13">
        <f t="shared" si="200"/>
        <v>42464.958912037036</v>
      </c>
      <c r="T2958">
        <f t="shared" si="201"/>
        <v>2016</v>
      </c>
      <c r="U2958" t="str">
        <f t="shared" si="202"/>
        <v>theater</v>
      </c>
    </row>
    <row r="2959" spans="1:21" ht="42.75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 s="10">
        <f t="shared" si="199"/>
        <v>93.33</v>
      </c>
      <c r="Q2959" t="s">
        <v>8316</v>
      </c>
      <c r="R2959" t="s">
        <v>8356</v>
      </c>
      <c r="S2959" s="13">
        <f t="shared" si="200"/>
        <v>42031.011249999996</v>
      </c>
      <c r="T2959">
        <f t="shared" si="201"/>
        <v>2015</v>
      </c>
      <c r="U2959" t="str">
        <f t="shared" si="202"/>
        <v>theater</v>
      </c>
    </row>
    <row r="2960" spans="1:21" ht="42.75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 s="10" t="e">
        <f t="shared" si="199"/>
        <v>#DIV/0!</v>
      </c>
      <c r="Q2960" t="s">
        <v>8316</v>
      </c>
      <c r="R2960" t="s">
        <v>8356</v>
      </c>
      <c r="S2960" s="13">
        <f t="shared" si="200"/>
        <v>42438.779131944444</v>
      </c>
      <c r="T2960">
        <f t="shared" si="201"/>
        <v>2016</v>
      </c>
      <c r="U2960" t="str">
        <f t="shared" si="202"/>
        <v>theater</v>
      </c>
    </row>
    <row r="2961" spans="1:21" ht="42.75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 s="10" t="e">
        <f t="shared" si="199"/>
        <v>#DIV/0!</v>
      </c>
      <c r="Q2961" t="s">
        <v>8316</v>
      </c>
      <c r="R2961" t="s">
        <v>8356</v>
      </c>
      <c r="S2961" s="13">
        <f t="shared" si="200"/>
        <v>42498.008391203708</v>
      </c>
      <c r="T2961">
        <f t="shared" si="201"/>
        <v>2016</v>
      </c>
      <c r="U2961" t="str">
        <f t="shared" si="202"/>
        <v>theater</v>
      </c>
    </row>
    <row r="2962" spans="1:21" ht="42.75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 s="10" t="e">
        <f t="shared" si="199"/>
        <v>#DIV/0!</v>
      </c>
      <c r="Q2962" t="s">
        <v>8316</v>
      </c>
      <c r="R2962" t="s">
        <v>8356</v>
      </c>
      <c r="S2962" s="13">
        <f t="shared" si="200"/>
        <v>41863.757210648146</v>
      </c>
      <c r="T2962">
        <f t="shared" si="201"/>
        <v>2014</v>
      </c>
      <c r="U2962" t="str">
        <f t="shared" si="202"/>
        <v>theater</v>
      </c>
    </row>
    <row r="2963" spans="1:21" ht="42.75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 s="10">
        <f t="shared" si="199"/>
        <v>50.75</v>
      </c>
      <c r="Q2963" t="s">
        <v>8316</v>
      </c>
      <c r="R2963" t="s">
        <v>8317</v>
      </c>
      <c r="S2963" s="13">
        <f t="shared" si="200"/>
        <v>42061.212488425925</v>
      </c>
      <c r="T2963">
        <f t="shared" si="201"/>
        <v>2015</v>
      </c>
      <c r="U2963" t="str">
        <f t="shared" si="202"/>
        <v>theater</v>
      </c>
    </row>
    <row r="2964" spans="1:21" ht="42.75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 s="10">
        <f t="shared" si="199"/>
        <v>60.9</v>
      </c>
      <c r="Q2964" t="s">
        <v>8316</v>
      </c>
      <c r="R2964" t="s">
        <v>8317</v>
      </c>
      <c r="S2964" s="13">
        <f t="shared" si="200"/>
        <v>42036.24428240741</v>
      </c>
      <c r="T2964">
        <f t="shared" si="201"/>
        <v>2015</v>
      </c>
      <c r="U2964" t="str">
        <f t="shared" si="202"/>
        <v>theater</v>
      </c>
    </row>
    <row r="2965" spans="1:21" ht="57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 s="10">
        <f t="shared" si="199"/>
        <v>109.03</v>
      </c>
      <c r="Q2965" t="s">
        <v>8316</v>
      </c>
      <c r="R2965" t="s">
        <v>8317</v>
      </c>
      <c r="S2965" s="13">
        <f t="shared" si="200"/>
        <v>42157.470185185186</v>
      </c>
      <c r="T2965">
        <f t="shared" si="201"/>
        <v>2015</v>
      </c>
      <c r="U2965" t="str">
        <f t="shared" si="202"/>
        <v>theater</v>
      </c>
    </row>
    <row r="2966" spans="1:21" ht="42.75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 s="10">
        <f t="shared" si="199"/>
        <v>25.69</v>
      </c>
      <c r="Q2966" t="s">
        <v>8316</v>
      </c>
      <c r="R2966" t="s">
        <v>8317</v>
      </c>
      <c r="S2966" s="13">
        <f t="shared" si="200"/>
        <v>41827.909942129627</v>
      </c>
      <c r="T2966">
        <f t="shared" si="201"/>
        <v>2014</v>
      </c>
      <c r="U2966" t="str">
        <f t="shared" si="202"/>
        <v>theater</v>
      </c>
    </row>
    <row r="2967" spans="1:21" ht="42.75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 s="10">
        <f t="shared" si="199"/>
        <v>41.92</v>
      </c>
      <c r="Q2967" t="s">
        <v>8316</v>
      </c>
      <c r="R2967" t="s">
        <v>8317</v>
      </c>
      <c r="S2967" s="13">
        <f t="shared" si="200"/>
        <v>42162.729548611111</v>
      </c>
      <c r="T2967">
        <f t="shared" si="201"/>
        <v>2015</v>
      </c>
      <c r="U2967" t="str">
        <f t="shared" si="202"/>
        <v>theater</v>
      </c>
    </row>
    <row r="2968" spans="1:21" ht="42.75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 s="10">
        <f t="shared" si="199"/>
        <v>88.77</v>
      </c>
      <c r="Q2968" t="s">
        <v>8316</v>
      </c>
      <c r="R2968" t="s">
        <v>8317</v>
      </c>
      <c r="S2968" s="13">
        <f t="shared" si="200"/>
        <v>42233.738564814819</v>
      </c>
      <c r="T2968">
        <f t="shared" si="201"/>
        <v>2015</v>
      </c>
      <c r="U2968" t="str">
        <f t="shared" si="202"/>
        <v>theater</v>
      </c>
    </row>
    <row r="2969" spans="1:21" ht="42.75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 s="10">
        <f t="shared" si="199"/>
        <v>80.23</v>
      </c>
      <c r="Q2969" t="s">
        <v>8316</v>
      </c>
      <c r="R2969" t="s">
        <v>8317</v>
      </c>
      <c r="S2969" s="13">
        <f t="shared" si="200"/>
        <v>42042.197824074072</v>
      </c>
      <c r="T2969">
        <f t="shared" si="201"/>
        <v>2015</v>
      </c>
      <c r="U2969" t="str">
        <f t="shared" si="202"/>
        <v>theater</v>
      </c>
    </row>
    <row r="2970" spans="1:21" ht="28.5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 s="10">
        <f t="shared" si="199"/>
        <v>78.94</v>
      </c>
      <c r="Q2970" t="s">
        <v>8316</v>
      </c>
      <c r="R2970" t="s">
        <v>8317</v>
      </c>
      <c r="S2970" s="13">
        <f t="shared" si="200"/>
        <v>42585.523842592593</v>
      </c>
      <c r="T2970">
        <f t="shared" si="201"/>
        <v>2016</v>
      </c>
      <c r="U2970" t="str">
        <f t="shared" si="202"/>
        <v>theater</v>
      </c>
    </row>
    <row r="2971" spans="1:21" ht="42.75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 s="10">
        <f t="shared" si="199"/>
        <v>95.59</v>
      </c>
      <c r="Q2971" t="s">
        <v>8316</v>
      </c>
      <c r="R2971" t="s">
        <v>8317</v>
      </c>
      <c r="S2971" s="13">
        <f t="shared" si="200"/>
        <v>42097.786493055552</v>
      </c>
      <c r="T2971">
        <f t="shared" si="201"/>
        <v>2015</v>
      </c>
      <c r="U2971" t="str">
        <f t="shared" si="202"/>
        <v>theater</v>
      </c>
    </row>
    <row r="2972" spans="1:21" ht="42.75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 s="10">
        <f t="shared" si="199"/>
        <v>69.89</v>
      </c>
      <c r="Q2972" t="s">
        <v>8316</v>
      </c>
      <c r="R2972" t="s">
        <v>8317</v>
      </c>
      <c r="S2972" s="13">
        <f t="shared" si="200"/>
        <v>41808.669571759259</v>
      </c>
      <c r="T2972">
        <f t="shared" si="201"/>
        <v>2014</v>
      </c>
      <c r="U2972" t="str">
        <f t="shared" si="202"/>
        <v>theater</v>
      </c>
    </row>
    <row r="2973" spans="1:21" ht="42.75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 s="10">
        <f t="shared" si="199"/>
        <v>74.53</v>
      </c>
      <c r="Q2973" t="s">
        <v>8316</v>
      </c>
      <c r="R2973" t="s">
        <v>8317</v>
      </c>
      <c r="S2973" s="13">
        <f t="shared" si="200"/>
        <v>41852.658310185187</v>
      </c>
      <c r="T2973">
        <f t="shared" si="201"/>
        <v>2014</v>
      </c>
      <c r="U2973" t="str">
        <f t="shared" si="202"/>
        <v>theater</v>
      </c>
    </row>
    <row r="2974" spans="1:21" ht="28.5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 s="10">
        <f t="shared" si="199"/>
        <v>123.94</v>
      </c>
      <c r="Q2974" t="s">
        <v>8316</v>
      </c>
      <c r="R2974" t="s">
        <v>8317</v>
      </c>
      <c r="S2974" s="13">
        <f t="shared" si="200"/>
        <v>42694.110185185185</v>
      </c>
      <c r="T2974">
        <f t="shared" si="201"/>
        <v>2016</v>
      </c>
      <c r="U2974" t="str">
        <f t="shared" si="202"/>
        <v>theater</v>
      </c>
    </row>
    <row r="2975" spans="1:21" ht="42.75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 s="10">
        <f t="shared" si="199"/>
        <v>264.85000000000002</v>
      </c>
      <c r="Q2975" t="s">
        <v>8316</v>
      </c>
      <c r="R2975" t="s">
        <v>8317</v>
      </c>
      <c r="S2975" s="13">
        <f t="shared" si="200"/>
        <v>42341.818379629629</v>
      </c>
      <c r="T2975">
        <f t="shared" si="201"/>
        <v>2015</v>
      </c>
      <c r="U2975" t="str">
        <f t="shared" si="202"/>
        <v>theater</v>
      </c>
    </row>
    <row r="2976" spans="1:21" ht="42.75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 s="10">
        <f t="shared" si="199"/>
        <v>58.62</v>
      </c>
      <c r="Q2976" t="s">
        <v>8316</v>
      </c>
      <c r="R2976" t="s">
        <v>8317</v>
      </c>
      <c r="S2976" s="13">
        <f t="shared" si="200"/>
        <v>41880.061006944445</v>
      </c>
      <c r="T2976">
        <f t="shared" si="201"/>
        <v>2014</v>
      </c>
      <c r="U2976" t="str">
        <f t="shared" si="202"/>
        <v>theater</v>
      </c>
    </row>
    <row r="2977" spans="1:21" ht="42.75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 s="10">
        <f t="shared" si="199"/>
        <v>70.88</v>
      </c>
      <c r="Q2977" t="s">
        <v>8316</v>
      </c>
      <c r="R2977" t="s">
        <v>8317</v>
      </c>
      <c r="S2977" s="13">
        <f t="shared" si="200"/>
        <v>41941.683865740742</v>
      </c>
      <c r="T2977">
        <f t="shared" si="201"/>
        <v>2014</v>
      </c>
      <c r="U2977" t="str">
        <f t="shared" si="202"/>
        <v>theater</v>
      </c>
    </row>
    <row r="2978" spans="1:21" ht="42.75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 s="10">
        <f t="shared" si="199"/>
        <v>8.57</v>
      </c>
      <c r="Q2978" t="s">
        <v>8316</v>
      </c>
      <c r="R2978" t="s">
        <v>8317</v>
      </c>
      <c r="S2978" s="13">
        <f t="shared" si="200"/>
        <v>42425.730671296296</v>
      </c>
      <c r="T2978">
        <f t="shared" si="201"/>
        <v>2016</v>
      </c>
      <c r="U2978" t="str">
        <f t="shared" si="202"/>
        <v>theater</v>
      </c>
    </row>
    <row r="2979" spans="1:21" ht="57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 s="10">
        <f t="shared" si="199"/>
        <v>113.57</v>
      </c>
      <c r="Q2979" t="s">
        <v>8316</v>
      </c>
      <c r="R2979" t="s">
        <v>8317</v>
      </c>
      <c r="S2979" s="13">
        <f t="shared" si="200"/>
        <v>42026.88118055556</v>
      </c>
      <c r="T2979">
        <f t="shared" si="201"/>
        <v>2015</v>
      </c>
      <c r="U2979" t="str">
        <f t="shared" si="202"/>
        <v>theater</v>
      </c>
    </row>
    <row r="2980" spans="1:21" ht="42.75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 s="10">
        <f t="shared" si="199"/>
        <v>60.69</v>
      </c>
      <c r="Q2980" t="s">
        <v>8316</v>
      </c>
      <c r="R2980" t="s">
        <v>8317</v>
      </c>
      <c r="S2980" s="13">
        <f t="shared" si="200"/>
        <v>41922.640590277777</v>
      </c>
      <c r="T2980">
        <f t="shared" si="201"/>
        <v>2014</v>
      </c>
      <c r="U2980" t="str">
        <f t="shared" si="202"/>
        <v>theater</v>
      </c>
    </row>
    <row r="2981" spans="1:21" ht="42.75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 s="10">
        <f t="shared" si="199"/>
        <v>110.22</v>
      </c>
      <c r="Q2981" t="s">
        <v>8316</v>
      </c>
      <c r="R2981" t="s">
        <v>8317</v>
      </c>
      <c r="S2981" s="13">
        <f t="shared" si="200"/>
        <v>41993.824340277773</v>
      </c>
      <c r="T2981">
        <f t="shared" si="201"/>
        <v>2014</v>
      </c>
      <c r="U2981" t="str">
        <f t="shared" si="202"/>
        <v>theater</v>
      </c>
    </row>
    <row r="2982" spans="1:21" ht="42.75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 s="10">
        <f t="shared" si="199"/>
        <v>136.46</v>
      </c>
      <c r="Q2982" t="s">
        <v>8316</v>
      </c>
      <c r="R2982" t="s">
        <v>8317</v>
      </c>
      <c r="S2982" s="13">
        <f t="shared" si="200"/>
        <v>42219.915856481486</v>
      </c>
      <c r="T2982">
        <f t="shared" si="201"/>
        <v>2015</v>
      </c>
      <c r="U2982" t="str">
        <f t="shared" si="202"/>
        <v>theater</v>
      </c>
    </row>
    <row r="2983" spans="1:21" ht="42.75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 s="10">
        <f t="shared" si="199"/>
        <v>53.16</v>
      </c>
      <c r="Q2983" t="s">
        <v>8316</v>
      </c>
      <c r="R2983" t="s">
        <v>8356</v>
      </c>
      <c r="S2983" s="13">
        <f t="shared" si="200"/>
        <v>42225.559675925921</v>
      </c>
      <c r="T2983">
        <f t="shared" si="201"/>
        <v>2015</v>
      </c>
      <c r="U2983" t="str">
        <f t="shared" si="202"/>
        <v>theater</v>
      </c>
    </row>
    <row r="2984" spans="1:21" ht="28.5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 s="10">
        <f t="shared" si="199"/>
        <v>86.49</v>
      </c>
      <c r="Q2984" t="s">
        <v>8316</v>
      </c>
      <c r="R2984" t="s">
        <v>8356</v>
      </c>
      <c r="S2984" s="13">
        <f t="shared" si="200"/>
        <v>42381.686840277776</v>
      </c>
      <c r="T2984">
        <f t="shared" si="201"/>
        <v>2016</v>
      </c>
      <c r="U2984" t="str">
        <f t="shared" si="202"/>
        <v>theater</v>
      </c>
    </row>
    <row r="2985" spans="1:21" ht="42.75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 s="10">
        <f t="shared" si="199"/>
        <v>155.24</v>
      </c>
      <c r="Q2985" t="s">
        <v>8316</v>
      </c>
      <c r="R2985" t="s">
        <v>8356</v>
      </c>
      <c r="S2985" s="13">
        <f t="shared" si="200"/>
        <v>41894.632361111115</v>
      </c>
      <c r="T2985">
        <f t="shared" si="201"/>
        <v>2014</v>
      </c>
      <c r="U2985" t="str">
        <f t="shared" si="202"/>
        <v>theater</v>
      </c>
    </row>
    <row r="2986" spans="1:21" ht="42.75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 s="10">
        <f t="shared" si="199"/>
        <v>115.08</v>
      </c>
      <c r="Q2986" t="s">
        <v>8316</v>
      </c>
      <c r="R2986" t="s">
        <v>8356</v>
      </c>
      <c r="S2986" s="13">
        <f t="shared" si="200"/>
        <v>42576.278715277775</v>
      </c>
      <c r="T2986">
        <f t="shared" si="201"/>
        <v>2016</v>
      </c>
      <c r="U2986" t="str">
        <f t="shared" si="202"/>
        <v>theater</v>
      </c>
    </row>
    <row r="2987" spans="1:21" ht="42.75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 s="10">
        <f t="shared" si="199"/>
        <v>109.59</v>
      </c>
      <c r="Q2987" t="s">
        <v>8316</v>
      </c>
      <c r="R2987" t="s">
        <v>8356</v>
      </c>
      <c r="S2987" s="13">
        <f t="shared" si="200"/>
        <v>42654.973703703698</v>
      </c>
      <c r="T2987">
        <f t="shared" si="201"/>
        <v>2016</v>
      </c>
      <c r="U2987" t="str">
        <f t="shared" si="202"/>
        <v>theater</v>
      </c>
    </row>
    <row r="2988" spans="1:21" ht="42.75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 s="10">
        <f t="shared" si="199"/>
        <v>45.21</v>
      </c>
      <c r="Q2988" t="s">
        <v>8316</v>
      </c>
      <c r="R2988" t="s">
        <v>8356</v>
      </c>
      <c r="S2988" s="13">
        <f t="shared" si="200"/>
        <v>42431.500069444446</v>
      </c>
      <c r="T2988">
        <f t="shared" si="201"/>
        <v>2016</v>
      </c>
      <c r="U2988" t="str">
        <f t="shared" si="202"/>
        <v>theater</v>
      </c>
    </row>
    <row r="2989" spans="1:21" ht="42.75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 s="10">
        <f t="shared" si="199"/>
        <v>104.15</v>
      </c>
      <c r="Q2989" t="s">
        <v>8316</v>
      </c>
      <c r="R2989" t="s">
        <v>8356</v>
      </c>
      <c r="S2989" s="13">
        <f t="shared" si="200"/>
        <v>42627.307303240741</v>
      </c>
      <c r="T2989">
        <f t="shared" si="201"/>
        <v>2016</v>
      </c>
      <c r="U2989" t="str">
        <f t="shared" si="202"/>
        <v>theater</v>
      </c>
    </row>
    <row r="2990" spans="1:21" ht="42.75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 s="10">
        <f t="shared" si="199"/>
        <v>35.71</v>
      </c>
      <c r="Q2990" t="s">
        <v>8316</v>
      </c>
      <c r="R2990" t="s">
        <v>8356</v>
      </c>
      <c r="S2990" s="13">
        <f t="shared" si="200"/>
        <v>42511.362048611118</v>
      </c>
      <c r="T2990">
        <f t="shared" si="201"/>
        <v>2016</v>
      </c>
      <c r="U2990" t="str">
        <f t="shared" si="202"/>
        <v>theater</v>
      </c>
    </row>
    <row r="2991" spans="1:2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 s="10">
        <f t="shared" si="199"/>
        <v>97</v>
      </c>
      <c r="Q2991" t="s">
        <v>8316</v>
      </c>
      <c r="R2991" t="s">
        <v>8356</v>
      </c>
      <c r="S2991" s="13">
        <f t="shared" si="200"/>
        <v>42337.02039351852</v>
      </c>
      <c r="T2991">
        <f t="shared" si="201"/>
        <v>2015</v>
      </c>
      <c r="U2991" t="str">
        <f t="shared" si="202"/>
        <v>theater</v>
      </c>
    </row>
    <row r="2992" spans="1:21" ht="42.75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 s="10">
        <f t="shared" si="199"/>
        <v>370.37</v>
      </c>
      <c r="Q2992" t="s">
        <v>8316</v>
      </c>
      <c r="R2992" t="s">
        <v>8356</v>
      </c>
      <c r="S2992" s="13">
        <f t="shared" si="200"/>
        <v>42341.57430555555</v>
      </c>
      <c r="T2992">
        <f t="shared" si="201"/>
        <v>2015</v>
      </c>
      <c r="U2992" t="str">
        <f t="shared" si="202"/>
        <v>theater</v>
      </c>
    </row>
    <row r="2993" spans="1:21" ht="42.75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 s="10">
        <f t="shared" si="199"/>
        <v>94.41</v>
      </c>
      <c r="Q2993" t="s">
        <v>8316</v>
      </c>
      <c r="R2993" t="s">
        <v>8356</v>
      </c>
      <c r="S2993" s="13">
        <f t="shared" si="200"/>
        <v>42740.837152777778</v>
      </c>
      <c r="T2993">
        <f t="shared" si="201"/>
        <v>2017</v>
      </c>
      <c r="U2993" t="str">
        <f t="shared" si="202"/>
        <v>theater</v>
      </c>
    </row>
    <row r="2994" spans="1:21" ht="42.75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 s="10">
        <f t="shared" si="199"/>
        <v>48.98</v>
      </c>
      <c r="Q2994" t="s">
        <v>8316</v>
      </c>
      <c r="R2994" t="s">
        <v>8356</v>
      </c>
      <c r="S2994" s="13">
        <f t="shared" si="200"/>
        <v>42622.767476851848</v>
      </c>
      <c r="T2994">
        <f t="shared" si="201"/>
        <v>2016</v>
      </c>
      <c r="U2994" t="str">
        <f t="shared" si="202"/>
        <v>theater</v>
      </c>
    </row>
    <row r="2995" spans="1:2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 s="10">
        <f t="shared" si="199"/>
        <v>45.59</v>
      </c>
      <c r="Q2995" t="s">
        <v>8316</v>
      </c>
      <c r="R2995" t="s">
        <v>8356</v>
      </c>
      <c r="S2995" s="13">
        <f t="shared" si="200"/>
        <v>42390.838738425926</v>
      </c>
      <c r="T2995">
        <f t="shared" si="201"/>
        <v>2016</v>
      </c>
      <c r="U2995" t="str">
        <f t="shared" si="202"/>
        <v>theater</v>
      </c>
    </row>
    <row r="2996" spans="1:21" ht="42.75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 s="10">
        <f t="shared" si="199"/>
        <v>23.28</v>
      </c>
      <c r="Q2996" t="s">
        <v>8316</v>
      </c>
      <c r="R2996" t="s">
        <v>8356</v>
      </c>
      <c r="S2996" s="13">
        <f t="shared" si="200"/>
        <v>41885.478842592594</v>
      </c>
      <c r="T2996">
        <f t="shared" si="201"/>
        <v>2014</v>
      </c>
      <c r="U2996" t="str">
        <f t="shared" si="202"/>
        <v>theater</v>
      </c>
    </row>
    <row r="2997" spans="1:21" ht="42.75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 s="10">
        <f t="shared" si="199"/>
        <v>63.23</v>
      </c>
      <c r="Q2997" t="s">
        <v>8316</v>
      </c>
      <c r="R2997" t="s">
        <v>8356</v>
      </c>
      <c r="S2997" s="13">
        <f t="shared" si="200"/>
        <v>42724.665173611109</v>
      </c>
      <c r="T2997">
        <f t="shared" si="201"/>
        <v>2016</v>
      </c>
      <c r="U2997" t="str">
        <f t="shared" si="202"/>
        <v>theater</v>
      </c>
    </row>
    <row r="2998" spans="1:21" ht="28.5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 s="10">
        <f t="shared" si="199"/>
        <v>153.52000000000001</v>
      </c>
      <c r="Q2998" t="s">
        <v>8316</v>
      </c>
      <c r="R2998" t="s">
        <v>8356</v>
      </c>
      <c r="S2998" s="13">
        <f t="shared" si="200"/>
        <v>42090.912500000006</v>
      </c>
      <c r="T2998">
        <f t="shared" si="201"/>
        <v>2015</v>
      </c>
      <c r="U2998" t="str">
        <f t="shared" si="202"/>
        <v>theater</v>
      </c>
    </row>
    <row r="2999" spans="1:21" ht="42.75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 s="10">
        <f t="shared" si="199"/>
        <v>90.2</v>
      </c>
      <c r="Q2999" t="s">
        <v>8316</v>
      </c>
      <c r="R2999" t="s">
        <v>8356</v>
      </c>
      <c r="S2999" s="13">
        <f t="shared" si="200"/>
        <v>42775.733715277776</v>
      </c>
      <c r="T2999">
        <f t="shared" si="201"/>
        <v>2017</v>
      </c>
      <c r="U2999" t="str">
        <f t="shared" si="202"/>
        <v>theater</v>
      </c>
    </row>
    <row r="3000" spans="1:21" ht="42.75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 s="10">
        <f t="shared" si="199"/>
        <v>118.97</v>
      </c>
      <c r="Q3000" t="s">
        <v>8316</v>
      </c>
      <c r="R3000" t="s">
        <v>8356</v>
      </c>
      <c r="S3000" s="13">
        <f t="shared" si="200"/>
        <v>41778.193622685183</v>
      </c>
      <c r="T3000">
        <f t="shared" si="201"/>
        <v>2014</v>
      </c>
      <c r="U3000" t="str">
        <f t="shared" si="202"/>
        <v>theater</v>
      </c>
    </row>
    <row r="3001" spans="1:21" ht="42.75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 s="10">
        <f t="shared" si="199"/>
        <v>80.25</v>
      </c>
      <c r="Q3001" t="s">
        <v>8316</v>
      </c>
      <c r="R3001" t="s">
        <v>8356</v>
      </c>
      <c r="S3001" s="13">
        <f t="shared" si="200"/>
        <v>42780.740277777775</v>
      </c>
      <c r="T3001">
        <f t="shared" si="201"/>
        <v>2017</v>
      </c>
      <c r="U3001" t="str">
        <f t="shared" si="202"/>
        <v>theater</v>
      </c>
    </row>
    <row r="3002" spans="1:21" ht="42.75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 s="10">
        <f t="shared" si="199"/>
        <v>62.5</v>
      </c>
      <c r="Q3002" t="s">
        <v>8316</v>
      </c>
      <c r="R3002" t="s">
        <v>8356</v>
      </c>
      <c r="S3002" s="13">
        <f t="shared" si="200"/>
        <v>42752.827199074076</v>
      </c>
      <c r="T3002">
        <f t="shared" si="201"/>
        <v>2017</v>
      </c>
      <c r="U3002" t="str">
        <f t="shared" si="202"/>
        <v>theater</v>
      </c>
    </row>
    <row r="3003" spans="1:21" ht="42.75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 s="10">
        <f t="shared" si="199"/>
        <v>131.38</v>
      </c>
      <c r="Q3003" t="s">
        <v>8316</v>
      </c>
      <c r="R3003" t="s">
        <v>8356</v>
      </c>
      <c r="S3003" s="13">
        <f t="shared" si="200"/>
        <v>42534.895625000005</v>
      </c>
      <c r="T3003">
        <f t="shared" si="201"/>
        <v>2016</v>
      </c>
      <c r="U3003" t="str">
        <f t="shared" si="202"/>
        <v>theater</v>
      </c>
    </row>
    <row r="3004" spans="1:21" ht="28.5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 s="10">
        <f t="shared" si="199"/>
        <v>73.03</v>
      </c>
      <c r="Q3004" t="s">
        <v>8316</v>
      </c>
      <c r="R3004" t="s">
        <v>8356</v>
      </c>
      <c r="S3004" s="13">
        <f t="shared" si="200"/>
        <v>41239.83625</v>
      </c>
      <c r="T3004">
        <f t="shared" si="201"/>
        <v>2012</v>
      </c>
      <c r="U3004" t="str">
        <f t="shared" si="202"/>
        <v>theater</v>
      </c>
    </row>
    <row r="3005" spans="1:21" ht="42.75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 s="10">
        <f t="shared" si="199"/>
        <v>178.53</v>
      </c>
      <c r="Q3005" t="s">
        <v>8316</v>
      </c>
      <c r="R3005" t="s">
        <v>8356</v>
      </c>
      <c r="S3005" s="13">
        <f t="shared" si="200"/>
        <v>42398.849259259259</v>
      </c>
      <c r="T3005">
        <f t="shared" si="201"/>
        <v>2016</v>
      </c>
      <c r="U3005" t="str">
        <f t="shared" si="202"/>
        <v>theater</v>
      </c>
    </row>
    <row r="3006" spans="1:21" ht="42.75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 s="10">
        <f t="shared" si="199"/>
        <v>162.91</v>
      </c>
      <c r="Q3006" t="s">
        <v>8316</v>
      </c>
      <c r="R3006" t="s">
        <v>8356</v>
      </c>
      <c r="S3006" s="13">
        <f t="shared" si="200"/>
        <v>41928.881064814814</v>
      </c>
      <c r="T3006">
        <f t="shared" si="201"/>
        <v>2014</v>
      </c>
      <c r="U3006" t="str">
        <f t="shared" si="202"/>
        <v>theater</v>
      </c>
    </row>
    <row r="3007" spans="1:21" ht="42.75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 s="10">
        <f t="shared" si="199"/>
        <v>108.24</v>
      </c>
      <c r="Q3007" t="s">
        <v>8316</v>
      </c>
      <c r="R3007" t="s">
        <v>8356</v>
      </c>
      <c r="S3007" s="13">
        <f t="shared" si="200"/>
        <v>41888.674826388888</v>
      </c>
      <c r="T3007">
        <f t="shared" si="201"/>
        <v>2014</v>
      </c>
      <c r="U3007" t="str">
        <f t="shared" si="202"/>
        <v>theater</v>
      </c>
    </row>
    <row r="3008" spans="1:21" ht="28.5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 s="10">
        <f t="shared" si="199"/>
        <v>88.87</v>
      </c>
      <c r="Q3008" t="s">
        <v>8316</v>
      </c>
      <c r="R3008" t="s">
        <v>8356</v>
      </c>
      <c r="S3008" s="13">
        <f t="shared" si="200"/>
        <v>41957.756840277783</v>
      </c>
      <c r="T3008">
        <f t="shared" si="201"/>
        <v>2014</v>
      </c>
      <c r="U3008" t="str">
        <f t="shared" si="202"/>
        <v>theater</v>
      </c>
    </row>
    <row r="3009" spans="1:21" ht="28.5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 s="10">
        <f t="shared" si="199"/>
        <v>54</v>
      </c>
      <c r="Q3009" t="s">
        <v>8316</v>
      </c>
      <c r="R3009" t="s">
        <v>8356</v>
      </c>
      <c r="S3009" s="13">
        <f t="shared" si="200"/>
        <v>42098.216238425928</v>
      </c>
      <c r="T3009">
        <f t="shared" si="201"/>
        <v>2015</v>
      </c>
      <c r="U3009" t="str">
        <f t="shared" si="202"/>
        <v>theater</v>
      </c>
    </row>
    <row r="3010" spans="1:21" ht="42.75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 s="10">
        <f t="shared" si="199"/>
        <v>116.73</v>
      </c>
      <c r="Q3010" t="s">
        <v>8316</v>
      </c>
      <c r="R3010" t="s">
        <v>8356</v>
      </c>
      <c r="S3010" s="13">
        <f t="shared" si="200"/>
        <v>42360.212025462963</v>
      </c>
      <c r="T3010">
        <f t="shared" si="201"/>
        <v>2015</v>
      </c>
      <c r="U3010" t="str">
        <f t="shared" si="202"/>
        <v>theater</v>
      </c>
    </row>
    <row r="3011" spans="1:21" ht="42.75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 s="10">
        <f t="shared" ref="P3011:P3074" si="203">ROUND(E3011/L3011,2)</f>
        <v>233.9</v>
      </c>
      <c r="Q3011" t="s">
        <v>8316</v>
      </c>
      <c r="R3011" t="s">
        <v>8356</v>
      </c>
      <c r="S3011" s="13">
        <f t="shared" ref="S3011:S3074" si="204">(((J3011/60)/60)/24)+DATE(1970,1,1)</f>
        <v>41939.569907407407</v>
      </c>
      <c r="T3011">
        <f t="shared" ref="T3011:T3074" si="205">YEAR(S3011)</f>
        <v>2014</v>
      </c>
      <c r="U3011" t="str">
        <f t="shared" ref="U3011:U3074" si="206">LEFT(N3011,SEARCH("/",N3011)-1)</f>
        <v>theater</v>
      </c>
    </row>
    <row r="3012" spans="1:21" ht="42.75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 s="10">
        <f t="shared" si="203"/>
        <v>158</v>
      </c>
      <c r="Q3012" t="s">
        <v>8316</v>
      </c>
      <c r="R3012" t="s">
        <v>8356</v>
      </c>
      <c r="S3012" s="13">
        <f t="shared" si="204"/>
        <v>41996.832395833335</v>
      </c>
      <c r="T3012">
        <f t="shared" si="205"/>
        <v>2014</v>
      </c>
      <c r="U3012" t="str">
        <f t="shared" si="206"/>
        <v>theater</v>
      </c>
    </row>
    <row r="3013" spans="1:21" ht="42.75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 s="10">
        <f t="shared" si="203"/>
        <v>14.84</v>
      </c>
      <c r="Q3013" t="s">
        <v>8316</v>
      </c>
      <c r="R3013" t="s">
        <v>8356</v>
      </c>
      <c r="S3013" s="13">
        <f t="shared" si="204"/>
        <v>42334.468935185185</v>
      </c>
      <c r="T3013">
        <f t="shared" si="205"/>
        <v>2015</v>
      </c>
      <c r="U3013" t="str">
        <f t="shared" si="206"/>
        <v>theater</v>
      </c>
    </row>
    <row r="3014" spans="1:21" ht="42.75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 s="10">
        <f t="shared" si="203"/>
        <v>85.18</v>
      </c>
      <c r="Q3014" t="s">
        <v>8316</v>
      </c>
      <c r="R3014" t="s">
        <v>8356</v>
      </c>
      <c r="S3014" s="13">
        <f t="shared" si="204"/>
        <v>42024.702893518523</v>
      </c>
      <c r="T3014">
        <f t="shared" si="205"/>
        <v>2015</v>
      </c>
      <c r="U3014" t="str">
        <f t="shared" si="206"/>
        <v>theater</v>
      </c>
    </row>
    <row r="3015" spans="1:21" ht="42.75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 s="10">
        <f t="shared" si="203"/>
        <v>146.69</v>
      </c>
      <c r="Q3015" t="s">
        <v>8316</v>
      </c>
      <c r="R3015" t="s">
        <v>8356</v>
      </c>
      <c r="S3015" s="13">
        <f t="shared" si="204"/>
        <v>42146.836215277777</v>
      </c>
      <c r="T3015">
        <f t="shared" si="205"/>
        <v>2015</v>
      </c>
      <c r="U3015" t="str">
        <f t="shared" si="206"/>
        <v>theater</v>
      </c>
    </row>
    <row r="3016" spans="1:21" ht="42.75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 s="10">
        <f t="shared" si="203"/>
        <v>50.76</v>
      </c>
      <c r="Q3016" t="s">
        <v>8316</v>
      </c>
      <c r="R3016" t="s">
        <v>8356</v>
      </c>
      <c r="S3016" s="13">
        <f t="shared" si="204"/>
        <v>41920.123611111114</v>
      </c>
      <c r="T3016">
        <f t="shared" si="205"/>
        <v>2014</v>
      </c>
      <c r="U3016" t="str">
        <f t="shared" si="206"/>
        <v>theater</v>
      </c>
    </row>
    <row r="3017" spans="1:21" ht="42.75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 s="10">
        <f t="shared" si="203"/>
        <v>87.7</v>
      </c>
      <c r="Q3017" t="s">
        <v>8316</v>
      </c>
      <c r="R3017" t="s">
        <v>8356</v>
      </c>
      <c r="S3017" s="13">
        <f t="shared" si="204"/>
        <v>41785.72729166667</v>
      </c>
      <c r="T3017">
        <f t="shared" si="205"/>
        <v>2014</v>
      </c>
      <c r="U3017" t="str">
        <f t="shared" si="206"/>
        <v>theater</v>
      </c>
    </row>
    <row r="3018" spans="1:21" ht="42.75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 s="10">
        <f t="shared" si="203"/>
        <v>242.28</v>
      </c>
      <c r="Q3018" t="s">
        <v>8316</v>
      </c>
      <c r="R3018" t="s">
        <v>8356</v>
      </c>
      <c r="S3018" s="13">
        <f t="shared" si="204"/>
        <v>41778.548055555555</v>
      </c>
      <c r="T3018">
        <f t="shared" si="205"/>
        <v>2014</v>
      </c>
      <c r="U3018" t="str">
        <f t="shared" si="206"/>
        <v>theater</v>
      </c>
    </row>
    <row r="3019" spans="1:21" ht="42.75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 s="10">
        <f t="shared" si="203"/>
        <v>146.44999999999999</v>
      </c>
      <c r="Q3019" t="s">
        <v>8316</v>
      </c>
      <c r="R3019" t="s">
        <v>8356</v>
      </c>
      <c r="S3019" s="13">
        <f t="shared" si="204"/>
        <v>41841.850034722222</v>
      </c>
      <c r="T3019">
        <f t="shared" si="205"/>
        <v>2014</v>
      </c>
      <c r="U3019" t="str">
        <f t="shared" si="206"/>
        <v>theater</v>
      </c>
    </row>
    <row r="3020" spans="1:21" ht="42.75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 s="10">
        <f t="shared" si="203"/>
        <v>103.17</v>
      </c>
      <c r="Q3020" t="s">
        <v>8316</v>
      </c>
      <c r="R3020" t="s">
        <v>8356</v>
      </c>
      <c r="S3020" s="13">
        <f t="shared" si="204"/>
        <v>42163.29833333334</v>
      </c>
      <c r="T3020">
        <f t="shared" si="205"/>
        <v>2015</v>
      </c>
      <c r="U3020" t="str">
        <f t="shared" si="206"/>
        <v>theater</v>
      </c>
    </row>
    <row r="3021" spans="1:21" ht="42.75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 s="10">
        <f t="shared" si="203"/>
        <v>80.459999999999994</v>
      </c>
      <c r="Q3021" t="s">
        <v>8316</v>
      </c>
      <c r="R3021" t="s">
        <v>8356</v>
      </c>
      <c r="S3021" s="13">
        <f t="shared" si="204"/>
        <v>41758.833564814813</v>
      </c>
      <c r="T3021">
        <f t="shared" si="205"/>
        <v>2014</v>
      </c>
      <c r="U3021" t="str">
        <f t="shared" si="206"/>
        <v>theater</v>
      </c>
    </row>
    <row r="3022" spans="1:21" ht="42.75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 s="10">
        <f t="shared" si="203"/>
        <v>234.67</v>
      </c>
      <c r="Q3022" t="s">
        <v>8316</v>
      </c>
      <c r="R3022" t="s">
        <v>8356</v>
      </c>
      <c r="S3022" s="13">
        <f t="shared" si="204"/>
        <v>42170.846446759257</v>
      </c>
      <c r="T3022">
        <f t="shared" si="205"/>
        <v>2015</v>
      </c>
      <c r="U3022" t="str">
        <f t="shared" si="206"/>
        <v>theater</v>
      </c>
    </row>
    <row r="3023" spans="1:21" ht="42.75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 s="10">
        <f t="shared" si="203"/>
        <v>50.69</v>
      </c>
      <c r="Q3023" t="s">
        <v>8316</v>
      </c>
      <c r="R3023" t="s">
        <v>8356</v>
      </c>
      <c r="S3023" s="13">
        <f t="shared" si="204"/>
        <v>42660.618854166663</v>
      </c>
      <c r="T3023">
        <f t="shared" si="205"/>
        <v>2016</v>
      </c>
      <c r="U3023" t="str">
        <f t="shared" si="206"/>
        <v>theater</v>
      </c>
    </row>
    <row r="3024" spans="1:21" ht="42.75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 s="10">
        <f t="shared" si="203"/>
        <v>162.71</v>
      </c>
      <c r="Q3024" t="s">
        <v>8316</v>
      </c>
      <c r="R3024" t="s">
        <v>8356</v>
      </c>
      <c r="S3024" s="13">
        <f t="shared" si="204"/>
        <v>42564.95380787037</v>
      </c>
      <c r="T3024">
        <f t="shared" si="205"/>
        <v>2016</v>
      </c>
      <c r="U3024" t="str">
        <f t="shared" si="206"/>
        <v>theater</v>
      </c>
    </row>
    <row r="3025" spans="1:21" ht="42.75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 s="10">
        <f t="shared" si="203"/>
        <v>120.17</v>
      </c>
      <c r="Q3025" t="s">
        <v>8316</v>
      </c>
      <c r="R3025" t="s">
        <v>8356</v>
      </c>
      <c r="S3025" s="13">
        <f t="shared" si="204"/>
        <v>42121.675763888896</v>
      </c>
      <c r="T3025">
        <f t="shared" si="205"/>
        <v>2015</v>
      </c>
      <c r="U3025" t="str">
        <f t="shared" si="206"/>
        <v>theater</v>
      </c>
    </row>
    <row r="3026" spans="1:21" ht="42.75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 s="10">
        <f t="shared" si="203"/>
        <v>67.7</v>
      </c>
      <c r="Q3026" t="s">
        <v>8316</v>
      </c>
      <c r="R3026" t="s">
        <v>8356</v>
      </c>
      <c r="S3026" s="13">
        <f t="shared" si="204"/>
        <v>41158.993923611109</v>
      </c>
      <c r="T3026">
        <f t="shared" si="205"/>
        <v>2012</v>
      </c>
      <c r="U3026" t="str">
        <f t="shared" si="206"/>
        <v>theater</v>
      </c>
    </row>
    <row r="3027" spans="1:21" ht="42.75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 s="10">
        <f t="shared" si="203"/>
        <v>52.1</v>
      </c>
      <c r="Q3027" t="s">
        <v>8316</v>
      </c>
      <c r="R3027" t="s">
        <v>8356</v>
      </c>
      <c r="S3027" s="13">
        <f t="shared" si="204"/>
        <v>41761.509409722225</v>
      </c>
      <c r="T3027">
        <f t="shared" si="205"/>
        <v>2014</v>
      </c>
      <c r="U3027" t="str">
        <f t="shared" si="206"/>
        <v>theater</v>
      </c>
    </row>
    <row r="3028" spans="1:21" ht="42.75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 s="10">
        <f t="shared" si="203"/>
        <v>51.6</v>
      </c>
      <c r="Q3028" t="s">
        <v>8316</v>
      </c>
      <c r="R3028" t="s">
        <v>8356</v>
      </c>
      <c r="S3028" s="13">
        <f t="shared" si="204"/>
        <v>42783.459398148145</v>
      </c>
      <c r="T3028">
        <f t="shared" si="205"/>
        <v>2017</v>
      </c>
      <c r="U3028" t="str">
        <f t="shared" si="206"/>
        <v>theater</v>
      </c>
    </row>
    <row r="3029" spans="1:21" ht="42.75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 s="10">
        <f t="shared" si="203"/>
        <v>164.3</v>
      </c>
      <c r="Q3029" t="s">
        <v>8316</v>
      </c>
      <c r="R3029" t="s">
        <v>8356</v>
      </c>
      <c r="S3029" s="13">
        <f t="shared" si="204"/>
        <v>42053.704293981486</v>
      </c>
      <c r="T3029">
        <f t="shared" si="205"/>
        <v>2015</v>
      </c>
      <c r="U3029" t="str">
        <f t="shared" si="206"/>
        <v>theater</v>
      </c>
    </row>
    <row r="3030" spans="1:21" ht="28.5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 s="10">
        <f t="shared" si="203"/>
        <v>84.86</v>
      </c>
      <c r="Q3030" t="s">
        <v>8316</v>
      </c>
      <c r="R3030" t="s">
        <v>8356</v>
      </c>
      <c r="S3030" s="13">
        <f t="shared" si="204"/>
        <v>42567.264178240745</v>
      </c>
      <c r="T3030">
        <f t="shared" si="205"/>
        <v>2016</v>
      </c>
      <c r="U3030" t="str">
        <f t="shared" si="206"/>
        <v>theater</v>
      </c>
    </row>
    <row r="3031" spans="1:21" ht="42.75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 s="10">
        <f t="shared" si="203"/>
        <v>94.55</v>
      </c>
      <c r="Q3031" t="s">
        <v>8316</v>
      </c>
      <c r="R3031" t="s">
        <v>8356</v>
      </c>
      <c r="S3031" s="13">
        <f t="shared" si="204"/>
        <v>41932.708877314813</v>
      </c>
      <c r="T3031">
        <f t="shared" si="205"/>
        <v>2014</v>
      </c>
      <c r="U3031" t="str">
        <f t="shared" si="206"/>
        <v>theater</v>
      </c>
    </row>
    <row r="3032" spans="1:21" ht="42.75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 s="10">
        <f t="shared" si="203"/>
        <v>45.54</v>
      </c>
      <c r="Q3032" t="s">
        <v>8316</v>
      </c>
      <c r="R3032" t="s">
        <v>8356</v>
      </c>
      <c r="S3032" s="13">
        <f t="shared" si="204"/>
        <v>42233.747349537036</v>
      </c>
      <c r="T3032">
        <f t="shared" si="205"/>
        <v>2015</v>
      </c>
      <c r="U3032" t="str">
        <f t="shared" si="206"/>
        <v>theater</v>
      </c>
    </row>
    <row r="3033" spans="1:21" ht="71.25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 s="10">
        <f t="shared" si="203"/>
        <v>51.72</v>
      </c>
      <c r="Q3033" t="s">
        <v>8316</v>
      </c>
      <c r="R3033" t="s">
        <v>8356</v>
      </c>
      <c r="S3033" s="13">
        <f t="shared" si="204"/>
        <v>42597.882488425923</v>
      </c>
      <c r="T3033">
        <f t="shared" si="205"/>
        <v>2016</v>
      </c>
      <c r="U3033" t="str">
        <f t="shared" si="206"/>
        <v>theater</v>
      </c>
    </row>
    <row r="3034" spans="1:21" ht="42.75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 s="10">
        <f t="shared" si="203"/>
        <v>50.88</v>
      </c>
      <c r="Q3034" t="s">
        <v>8316</v>
      </c>
      <c r="R3034" t="s">
        <v>8356</v>
      </c>
      <c r="S3034" s="13">
        <f t="shared" si="204"/>
        <v>42228.044664351852</v>
      </c>
      <c r="T3034">
        <f t="shared" si="205"/>
        <v>2015</v>
      </c>
      <c r="U3034" t="str">
        <f t="shared" si="206"/>
        <v>theater</v>
      </c>
    </row>
    <row r="3035" spans="1:21" ht="42.75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 s="10">
        <f t="shared" si="203"/>
        <v>191.13</v>
      </c>
      <c r="Q3035" t="s">
        <v>8316</v>
      </c>
      <c r="R3035" t="s">
        <v>8356</v>
      </c>
      <c r="S3035" s="13">
        <f t="shared" si="204"/>
        <v>42570.110243055555</v>
      </c>
      <c r="T3035">
        <f t="shared" si="205"/>
        <v>2016</v>
      </c>
      <c r="U3035" t="str">
        <f t="shared" si="206"/>
        <v>theater</v>
      </c>
    </row>
    <row r="3036" spans="1:21" ht="57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 s="10">
        <f t="shared" si="203"/>
        <v>89.31</v>
      </c>
      <c r="Q3036" t="s">
        <v>8316</v>
      </c>
      <c r="R3036" t="s">
        <v>8356</v>
      </c>
      <c r="S3036" s="13">
        <f t="shared" si="204"/>
        <v>42644.535358796296</v>
      </c>
      <c r="T3036">
        <f t="shared" si="205"/>
        <v>2016</v>
      </c>
      <c r="U3036" t="str">
        <f t="shared" si="206"/>
        <v>theater</v>
      </c>
    </row>
    <row r="3037" spans="1:21" ht="28.5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 s="10">
        <f t="shared" si="203"/>
        <v>88.59</v>
      </c>
      <c r="Q3037" t="s">
        <v>8316</v>
      </c>
      <c r="R3037" t="s">
        <v>8356</v>
      </c>
      <c r="S3037" s="13">
        <f t="shared" si="204"/>
        <v>41368.560289351852</v>
      </c>
      <c r="T3037">
        <f t="shared" si="205"/>
        <v>2013</v>
      </c>
      <c r="U3037" t="str">
        <f t="shared" si="206"/>
        <v>theater</v>
      </c>
    </row>
    <row r="3038" spans="1:21" ht="42.75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 s="10">
        <f t="shared" si="203"/>
        <v>96.3</v>
      </c>
      <c r="Q3038" t="s">
        <v>8316</v>
      </c>
      <c r="R3038" t="s">
        <v>8356</v>
      </c>
      <c r="S3038" s="13">
        <f t="shared" si="204"/>
        <v>41466.785231481481</v>
      </c>
      <c r="T3038">
        <f t="shared" si="205"/>
        <v>2013</v>
      </c>
      <c r="U3038" t="str">
        <f t="shared" si="206"/>
        <v>theater</v>
      </c>
    </row>
    <row r="3039" spans="1:21" ht="57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 s="10">
        <f t="shared" si="203"/>
        <v>33.31</v>
      </c>
      <c r="Q3039" t="s">
        <v>8316</v>
      </c>
      <c r="R3039" t="s">
        <v>8356</v>
      </c>
      <c r="S3039" s="13">
        <f t="shared" si="204"/>
        <v>40378.893206018518</v>
      </c>
      <c r="T3039">
        <f t="shared" si="205"/>
        <v>2010</v>
      </c>
      <c r="U3039" t="str">
        <f t="shared" si="206"/>
        <v>theater</v>
      </c>
    </row>
    <row r="3040" spans="1:21" ht="42.75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 s="10">
        <f t="shared" si="203"/>
        <v>37.22</v>
      </c>
      <c r="Q3040" t="s">
        <v>8316</v>
      </c>
      <c r="R3040" t="s">
        <v>8356</v>
      </c>
      <c r="S3040" s="13">
        <f t="shared" si="204"/>
        <v>42373.252280092594</v>
      </c>
      <c r="T3040">
        <f t="shared" si="205"/>
        <v>2016</v>
      </c>
      <c r="U3040" t="str">
        <f t="shared" si="206"/>
        <v>theater</v>
      </c>
    </row>
    <row r="3041" spans="1:21" ht="42.75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 s="10">
        <f t="shared" si="203"/>
        <v>92.13</v>
      </c>
      <c r="Q3041" t="s">
        <v>8316</v>
      </c>
      <c r="R3041" t="s">
        <v>8356</v>
      </c>
      <c r="S3041" s="13">
        <f t="shared" si="204"/>
        <v>41610.794421296298</v>
      </c>
      <c r="T3041">
        <f t="shared" si="205"/>
        <v>2013</v>
      </c>
      <c r="U3041" t="str">
        <f t="shared" si="206"/>
        <v>theater</v>
      </c>
    </row>
    <row r="3042" spans="1:21" ht="42.75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 s="10">
        <f t="shared" si="203"/>
        <v>76.790000000000006</v>
      </c>
      <c r="Q3042" t="s">
        <v>8316</v>
      </c>
      <c r="R3042" t="s">
        <v>8356</v>
      </c>
      <c r="S3042" s="13">
        <f t="shared" si="204"/>
        <v>42177.791909722218</v>
      </c>
      <c r="T3042">
        <f t="shared" si="205"/>
        <v>2015</v>
      </c>
      <c r="U3042" t="str">
        <f t="shared" si="206"/>
        <v>theater</v>
      </c>
    </row>
    <row r="3043" spans="1:21" ht="28.5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 s="10">
        <f t="shared" si="203"/>
        <v>96.53</v>
      </c>
      <c r="Q3043" t="s">
        <v>8316</v>
      </c>
      <c r="R3043" t="s">
        <v>8356</v>
      </c>
      <c r="S3043" s="13">
        <f t="shared" si="204"/>
        <v>42359.868611111116</v>
      </c>
      <c r="T3043">
        <f t="shared" si="205"/>
        <v>2015</v>
      </c>
      <c r="U3043" t="str">
        <f t="shared" si="206"/>
        <v>theater</v>
      </c>
    </row>
    <row r="3044" spans="1:21" ht="42.75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 s="10">
        <f t="shared" si="203"/>
        <v>51.89</v>
      </c>
      <c r="Q3044" t="s">
        <v>8316</v>
      </c>
      <c r="R3044" t="s">
        <v>8356</v>
      </c>
      <c r="S3044" s="13">
        <f t="shared" si="204"/>
        <v>42253.688043981485</v>
      </c>
      <c r="T3044">
        <f t="shared" si="205"/>
        <v>2015</v>
      </c>
      <c r="U3044" t="str">
        <f t="shared" si="206"/>
        <v>theater</v>
      </c>
    </row>
    <row r="3045" spans="1:21" ht="42.75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 s="10">
        <f t="shared" si="203"/>
        <v>128.91</v>
      </c>
      <c r="Q3045" t="s">
        <v>8316</v>
      </c>
      <c r="R3045" t="s">
        <v>8356</v>
      </c>
      <c r="S3045" s="13">
        <f t="shared" si="204"/>
        <v>42083.070590277777</v>
      </c>
      <c r="T3045">
        <f t="shared" si="205"/>
        <v>2015</v>
      </c>
      <c r="U3045" t="str">
        <f t="shared" si="206"/>
        <v>theater</v>
      </c>
    </row>
    <row r="3046" spans="1:21" ht="42.75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 s="10">
        <f t="shared" si="203"/>
        <v>84.11</v>
      </c>
      <c r="Q3046" t="s">
        <v>8316</v>
      </c>
      <c r="R3046" t="s">
        <v>8356</v>
      </c>
      <c r="S3046" s="13">
        <f t="shared" si="204"/>
        <v>42387.7268287037</v>
      </c>
      <c r="T3046">
        <f t="shared" si="205"/>
        <v>2016</v>
      </c>
      <c r="U3046" t="str">
        <f t="shared" si="206"/>
        <v>theater</v>
      </c>
    </row>
    <row r="3047" spans="1:21" ht="42.75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 s="10">
        <f t="shared" si="203"/>
        <v>82.94</v>
      </c>
      <c r="Q3047" t="s">
        <v>8316</v>
      </c>
      <c r="R3047" t="s">
        <v>8356</v>
      </c>
      <c r="S3047" s="13">
        <f t="shared" si="204"/>
        <v>41843.155729166669</v>
      </c>
      <c r="T3047">
        <f t="shared" si="205"/>
        <v>2014</v>
      </c>
      <c r="U3047" t="str">
        <f t="shared" si="206"/>
        <v>theater</v>
      </c>
    </row>
    <row r="3048" spans="1:21" ht="42.75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 s="10">
        <f t="shared" si="203"/>
        <v>259.95</v>
      </c>
      <c r="Q3048" t="s">
        <v>8316</v>
      </c>
      <c r="R3048" t="s">
        <v>8356</v>
      </c>
      <c r="S3048" s="13">
        <f t="shared" si="204"/>
        <v>41862.803078703706</v>
      </c>
      <c r="T3048">
        <f t="shared" si="205"/>
        <v>2014</v>
      </c>
      <c r="U3048" t="str">
        <f t="shared" si="206"/>
        <v>theater</v>
      </c>
    </row>
    <row r="3049" spans="1:21" ht="42.75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 s="10">
        <f t="shared" si="203"/>
        <v>37.25</v>
      </c>
      <c r="Q3049" t="s">
        <v>8316</v>
      </c>
      <c r="R3049" t="s">
        <v>8356</v>
      </c>
      <c r="S3049" s="13">
        <f t="shared" si="204"/>
        <v>42443.989050925928</v>
      </c>
      <c r="T3049">
        <f t="shared" si="205"/>
        <v>2016</v>
      </c>
      <c r="U3049" t="str">
        <f t="shared" si="206"/>
        <v>theater</v>
      </c>
    </row>
    <row r="3050" spans="1:21" ht="42.75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 s="10">
        <f t="shared" si="203"/>
        <v>177.02</v>
      </c>
      <c r="Q3050" t="s">
        <v>8316</v>
      </c>
      <c r="R3050" t="s">
        <v>8356</v>
      </c>
      <c r="S3050" s="13">
        <f t="shared" si="204"/>
        <v>41975.901180555549</v>
      </c>
      <c r="T3050">
        <f t="shared" si="205"/>
        <v>2014</v>
      </c>
      <c r="U3050" t="str">
        <f t="shared" si="206"/>
        <v>theater</v>
      </c>
    </row>
    <row r="3051" spans="1:21" ht="42.75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 s="10">
        <f t="shared" si="203"/>
        <v>74.069999999999993</v>
      </c>
      <c r="Q3051" t="s">
        <v>8316</v>
      </c>
      <c r="R3051" t="s">
        <v>8356</v>
      </c>
      <c r="S3051" s="13">
        <f t="shared" si="204"/>
        <v>42139.014525462961</v>
      </c>
      <c r="T3051">
        <f t="shared" si="205"/>
        <v>2015</v>
      </c>
      <c r="U3051" t="str">
        <f t="shared" si="206"/>
        <v>theater</v>
      </c>
    </row>
    <row r="3052" spans="1:21" ht="28.5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 s="10">
        <f t="shared" si="203"/>
        <v>70.67</v>
      </c>
      <c r="Q3052" t="s">
        <v>8316</v>
      </c>
      <c r="R3052" t="s">
        <v>8356</v>
      </c>
      <c r="S3052" s="13">
        <f t="shared" si="204"/>
        <v>42465.16851851852</v>
      </c>
      <c r="T3052">
        <f t="shared" si="205"/>
        <v>2016</v>
      </c>
      <c r="U3052" t="str">
        <f t="shared" si="206"/>
        <v>theater</v>
      </c>
    </row>
    <row r="3053" spans="1:21" ht="42.75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 s="10">
        <f t="shared" si="203"/>
        <v>23.63</v>
      </c>
      <c r="Q3053" t="s">
        <v>8316</v>
      </c>
      <c r="R3053" t="s">
        <v>8356</v>
      </c>
      <c r="S3053" s="13">
        <f t="shared" si="204"/>
        <v>42744.416030092587</v>
      </c>
      <c r="T3053">
        <f t="shared" si="205"/>
        <v>2017</v>
      </c>
      <c r="U3053" t="str">
        <f t="shared" si="206"/>
        <v>theater</v>
      </c>
    </row>
    <row r="3054" spans="1:21" ht="28.5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 s="10">
        <f t="shared" si="203"/>
        <v>37.5</v>
      </c>
      <c r="Q3054" t="s">
        <v>8316</v>
      </c>
      <c r="R3054" t="s">
        <v>8356</v>
      </c>
      <c r="S3054" s="13">
        <f t="shared" si="204"/>
        <v>42122.670069444444</v>
      </c>
      <c r="T3054">
        <f t="shared" si="205"/>
        <v>2015</v>
      </c>
      <c r="U3054" t="str">
        <f t="shared" si="206"/>
        <v>theater</v>
      </c>
    </row>
    <row r="3055" spans="1:21" ht="42.75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 s="10">
        <f t="shared" si="203"/>
        <v>13.33</v>
      </c>
      <c r="Q3055" t="s">
        <v>8316</v>
      </c>
      <c r="R3055" t="s">
        <v>8356</v>
      </c>
      <c r="S3055" s="13">
        <f t="shared" si="204"/>
        <v>41862.761724537035</v>
      </c>
      <c r="T3055">
        <f t="shared" si="205"/>
        <v>2014</v>
      </c>
      <c r="U3055" t="str">
        <f t="shared" si="206"/>
        <v>theater</v>
      </c>
    </row>
    <row r="3056" spans="1:21" ht="42.75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 s="10" t="e">
        <f t="shared" si="203"/>
        <v>#DIV/0!</v>
      </c>
      <c r="Q3056" t="s">
        <v>8316</v>
      </c>
      <c r="R3056" t="s">
        <v>8356</v>
      </c>
      <c r="S3056" s="13">
        <f t="shared" si="204"/>
        <v>42027.832800925928</v>
      </c>
      <c r="T3056">
        <f t="shared" si="205"/>
        <v>2015</v>
      </c>
      <c r="U3056" t="str">
        <f t="shared" si="206"/>
        <v>theater</v>
      </c>
    </row>
    <row r="3057" spans="1:21" ht="42.75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 s="10">
        <f t="shared" si="203"/>
        <v>1</v>
      </c>
      <c r="Q3057" t="s">
        <v>8316</v>
      </c>
      <c r="R3057" t="s">
        <v>8356</v>
      </c>
      <c r="S3057" s="13">
        <f t="shared" si="204"/>
        <v>41953.95821759259</v>
      </c>
      <c r="T3057">
        <f t="shared" si="205"/>
        <v>2014</v>
      </c>
      <c r="U3057" t="str">
        <f t="shared" si="206"/>
        <v>theater</v>
      </c>
    </row>
    <row r="3058" spans="1:21" ht="42.75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 s="10" t="e">
        <f t="shared" si="203"/>
        <v>#DIV/0!</v>
      </c>
      <c r="Q3058" t="s">
        <v>8316</v>
      </c>
      <c r="R3058" t="s">
        <v>8356</v>
      </c>
      <c r="S3058" s="13">
        <f t="shared" si="204"/>
        <v>41851.636388888888</v>
      </c>
      <c r="T3058">
        <f t="shared" si="205"/>
        <v>2014</v>
      </c>
      <c r="U3058" t="str">
        <f t="shared" si="206"/>
        <v>theater</v>
      </c>
    </row>
    <row r="3059" spans="1:21" ht="42.75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 s="10" t="e">
        <f t="shared" si="203"/>
        <v>#DIV/0!</v>
      </c>
      <c r="Q3059" t="s">
        <v>8316</v>
      </c>
      <c r="R3059" t="s">
        <v>8356</v>
      </c>
      <c r="S3059" s="13">
        <f t="shared" si="204"/>
        <v>42433.650590277779</v>
      </c>
      <c r="T3059">
        <f t="shared" si="205"/>
        <v>2016</v>
      </c>
      <c r="U3059" t="str">
        <f t="shared" si="206"/>
        <v>theater</v>
      </c>
    </row>
    <row r="3060" spans="1:21" ht="42.75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 s="10">
        <f t="shared" si="203"/>
        <v>1</v>
      </c>
      <c r="Q3060" t="s">
        <v>8316</v>
      </c>
      <c r="R3060" t="s">
        <v>8356</v>
      </c>
      <c r="S3060" s="13">
        <f t="shared" si="204"/>
        <v>42460.374305555553</v>
      </c>
      <c r="T3060">
        <f t="shared" si="205"/>
        <v>2016</v>
      </c>
      <c r="U3060" t="str">
        <f t="shared" si="206"/>
        <v>theater</v>
      </c>
    </row>
    <row r="3061" spans="1:21" ht="42.75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 s="10">
        <f t="shared" si="203"/>
        <v>41</v>
      </c>
      <c r="Q3061" t="s">
        <v>8316</v>
      </c>
      <c r="R3061" t="s">
        <v>8356</v>
      </c>
      <c r="S3061" s="13">
        <f t="shared" si="204"/>
        <v>41829.935717592591</v>
      </c>
      <c r="T3061">
        <f t="shared" si="205"/>
        <v>2014</v>
      </c>
      <c r="U3061" t="str">
        <f t="shared" si="206"/>
        <v>theater</v>
      </c>
    </row>
    <row r="3062" spans="1:21" ht="28.5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 s="10">
        <f t="shared" si="203"/>
        <v>55.83</v>
      </c>
      <c r="Q3062" t="s">
        <v>8316</v>
      </c>
      <c r="R3062" t="s">
        <v>8356</v>
      </c>
      <c r="S3062" s="13">
        <f t="shared" si="204"/>
        <v>42245.274699074071</v>
      </c>
      <c r="T3062">
        <f t="shared" si="205"/>
        <v>2015</v>
      </c>
      <c r="U3062" t="str">
        <f t="shared" si="206"/>
        <v>theater</v>
      </c>
    </row>
    <row r="3063" spans="1:2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 s="10" t="e">
        <f t="shared" si="203"/>
        <v>#DIV/0!</v>
      </c>
      <c r="Q3063" t="s">
        <v>8316</v>
      </c>
      <c r="R3063" t="s">
        <v>8356</v>
      </c>
      <c r="S3063" s="13">
        <f t="shared" si="204"/>
        <v>41834.784120370372</v>
      </c>
      <c r="T3063">
        <f t="shared" si="205"/>
        <v>2014</v>
      </c>
      <c r="U3063" t="str">
        <f t="shared" si="206"/>
        <v>theater</v>
      </c>
    </row>
    <row r="3064" spans="1:21" ht="42.75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 s="10">
        <f t="shared" si="203"/>
        <v>99.76</v>
      </c>
      <c r="Q3064" t="s">
        <v>8316</v>
      </c>
      <c r="R3064" t="s">
        <v>8356</v>
      </c>
      <c r="S3064" s="13">
        <f t="shared" si="204"/>
        <v>42248.535787037035</v>
      </c>
      <c r="T3064">
        <f t="shared" si="205"/>
        <v>2015</v>
      </c>
      <c r="U3064" t="str">
        <f t="shared" si="206"/>
        <v>theater</v>
      </c>
    </row>
    <row r="3065" spans="1:21" ht="42.75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 s="10">
        <f t="shared" si="203"/>
        <v>25.52</v>
      </c>
      <c r="Q3065" t="s">
        <v>8316</v>
      </c>
      <c r="R3065" t="s">
        <v>8356</v>
      </c>
      <c r="S3065" s="13">
        <f t="shared" si="204"/>
        <v>42630.922893518517</v>
      </c>
      <c r="T3065">
        <f t="shared" si="205"/>
        <v>2016</v>
      </c>
      <c r="U3065" t="str">
        <f t="shared" si="206"/>
        <v>theater</v>
      </c>
    </row>
    <row r="3066" spans="1:21" ht="28.5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 s="10">
        <f t="shared" si="203"/>
        <v>117.65</v>
      </c>
      <c r="Q3066" t="s">
        <v>8316</v>
      </c>
      <c r="R3066" t="s">
        <v>8356</v>
      </c>
      <c r="S3066" s="13">
        <f t="shared" si="204"/>
        <v>42299.130162037036</v>
      </c>
      <c r="T3066">
        <f t="shared" si="205"/>
        <v>2015</v>
      </c>
      <c r="U3066" t="str">
        <f t="shared" si="206"/>
        <v>theater</v>
      </c>
    </row>
    <row r="3067" spans="1:21" ht="42.75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 s="10">
        <f t="shared" si="203"/>
        <v>5</v>
      </c>
      <c r="Q3067" t="s">
        <v>8316</v>
      </c>
      <c r="R3067" t="s">
        <v>8356</v>
      </c>
      <c r="S3067" s="13">
        <f t="shared" si="204"/>
        <v>41825.055231481485</v>
      </c>
      <c r="T3067">
        <f t="shared" si="205"/>
        <v>2014</v>
      </c>
      <c r="U3067" t="str">
        <f t="shared" si="206"/>
        <v>theater</v>
      </c>
    </row>
    <row r="3068" spans="1:21" ht="42.75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 s="10">
        <f t="shared" si="203"/>
        <v>2796.67</v>
      </c>
      <c r="Q3068" t="s">
        <v>8316</v>
      </c>
      <c r="R3068" t="s">
        <v>8356</v>
      </c>
      <c r="S3068" s="13">
        <f t="shared" si="204"/>
        <v>42531.228437500002</v>
      </c>
      <c r="T3068">
        <f t="shared" si="205"/>
        <v>2016</v>
      </c>
      <c r="U3068" t="str">
        <f t="shared" si="206"/>
        <v>theater</v>
      </c>
    </row>
    <row r="3069" spans="1:21" ht="42.75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 s="10">
        <f t="shared" si="203"/>
        <v>200</v>
      </c>
      <c r="Q3069" t="s">
        <v>8316</v>
      </c>
      <c r="R3069" t="s">
        <v>8356</v>
      </c>
      <c r="S3069" s="13">
        <f t="shared" si="204"/>
        <v>42226.938414351855</v>
      </c>
      <c r="T3069">
        <f t="shared" si="205"/>
        <v>2015</v>
      </c>
      <c r="U3069" t="str">
        <f t="shared" si="206"/>
        <v>theater</v>
      </c>
    </row>
    <row r="3070" spans="1:21" ht="42.75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 s="10">
        <f t="shared" si="203"/>
        <v>87.5</v>
      </c>
      <c r="Q3070" t="s">
        <v>8316</v>
      </c>
      <c r="R3070" t="s">
        <v>8356</v>
      </c>
      <c r="S3070" s="13">
        <f t="shared" si="204"/>
        <v>42263.691574074073</v>
      </c>
      <c r="T3070">
        <f t="shared" si="205"/>
        <v>2015</v>
      </c>
      <c r="U3070" t="str">
        <f t="shared" si="206"/>
        <v>theater</v>
      </c>
    </row>
    <row r="3071" spans="1:21" ht="42.75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 s="10">
        <f t="shared" si="203"/>
        <v>20.14</v>
      </c>
      <c r="Q3071" t="s">
        <v>8316</v>
      </c>
      <c r="R3071" t="s">
        <v>8356</v>
      </c>
      <c r="S3071" s="13">
        <f t="shared" si="204"/>
        <v>41957.833726851852</v>
      </c>
      <c r="T3071">
        <f t="shared" si="205"/>
        <v>2014</v>
      </c>
      <c r="U3071" t="str">
        <f t="shared" si="206"/>
        <v>theater</v>
      </c>
    </row>
    <row r="3072" spans="1:21" ht="42.75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 s="10">
        <f t="shared" si="203"/>
        <v>20.88</v>
      </c>
      <c r="Q3072" t="s">
        <v>8316</v>
      </c>
      <c r="R3072" t="s">
        <v>8356</v>
      </c>
      <c r="S3072" s="13">
        <f t="shared" si="204"/>
        <v>42690.733437499999</v>
      </c>
      <c r="T3072">
        <f t="shared" si="205"/>
        <v>2016</v>
      </c>
      <c r="U3072" t="str">
        <f t="shared" si="206"/>
        <v>theater</v>
      </c>
    </row>
    <row r="3073" spans="1:21" ht="42.75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 s="10">
        <f t="shared" si="203"/>
        <v>61.31</v>
      </c>
      <c r="Q3073" t="s">
        <v>8316</v>
      </c>
      <c r="R3073" t="s">
        <v>8356</v>
      </c>
      <c r="S3073" s="13">
        <f t="shared" si="204"/>
        <v>42097.732418981483</v>
      </c>
      <c r="T3073">
        <f t="shared" si="205"/>
        <v>2015</v>
      </c>
      <c r="U3073" t="str">
        <f t="shared" si="206"/>
        <v>theater</v>
      </c>
    </row>
    <row r="3074" spans="1:21" ht="42.75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 s="10">
        <f t="shared" si="203"/>
        <v>1</v>
      </c>
      <c r="Q3074" t="s">
        <v>8316</v>
      </c>
      <c r="R3074" t="s">
        <v>8356</v>
      </c>
      <c r="S3074" s="13">
        <f t="shared" si="204"/>
        <v>42658.690532407403</v>
      </c>
      <c r="T3074">
        <f t="shared" si="205"/>
        <v>2016</v>
      </c>
      <c r="U3074" t="str">
        <f t="shared" si="206"/>
        <v>theater</v>
      </c>
    </row>
    <row r="3075" spans="1:21" ht="42.75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 s="10">
        <f t="shared" ref="P3075:P3138" si="207">ROUND(E3075/L3075,2)</f>
        <v>92.14</v>
      </c>
      <c r="Q3075" t="s">
        <v>8316</v>
      </c>
      <c r="R3075" t="s">
        <v>8356</v>
      </c>
      <c r="S3075" s="13">
        <f t="shared" ref="S3075:S3138" si="208">(((J3075/60)/60)/24)+DATE(1970,1,1)</f>
        <v>42111.684027777781</v>
      </c>
      <c r="T3075">
        <f t="shared" ref="T3075:T3138" si="209">YEAR(S3075)</f>
        <v>2015</v>
      </c>
      <c r="U3075" t="str">
        <f t="shared" ref="U3075:U3138" si="210">LEFT(N3075,SEARCH("/",N3075)-1)</f>
        <v>theater</v>
      </c>
    </row>
    <row r="3076" spans="1:21" ht="57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 s="10">
        <f t="shared" si="207"/>
        <v>7.33</v>
      </c>
      <c r="Q3076" t="s">
        <v>8316</v>
      </c>
      <c r="R3076" t="s">
        <v>8356</v>
      </c>
      <c r="S3076" s="13">
        <f t="shared" si="208"/>
        <v>42409.571284722217</v>
      </c>
      <c r="T3076">
        <f t="shared" si="209"/>
        <v>2016</v>
      </c>
      <c r="U3076" t="str">
        <f t="shared" si="210"/>
        <v>theater</v>
      </c>
    </row>
    <row r="3077" spans="1:21" ht="42.75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 s="10">
        <f t="shared" si="207"/>
        <v>64.8</v>
      </c>
      <c r="Q3077" t="s">
        <v>8316</v>
      </c>
      <c r="R3077" t="s">
        <v>8356</v>
      </c>
      <c r="S3077" s="13">
        <f t="shared" si="208"/>
        <v>42551.102314814809</v>
      </c>
      <c r="T3077">
        <f t="shared" si="209"/>
        <v>2016</v>
      </c>
      <c r="U3077" t="str">
        <f t="shared" si="210"/>
        <v>theater</v>
      </c>
    </row>
    <row r="3078" spans="1:21" ht="28.5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 s="10">
        <f t="shared" si="207"/>
        <v>30.12</v>
      </c>
      <c r="Q3078" t="s">
        <v>8316</v>
      </c>
      <c r="R3078" t="s">
        <v>8356</v>
      </c>
      <c r="S3078" s="13">
        <f t="shared" si="208"/>
        <v>42226.651886574073</v>
      </c>
      <c r="T3078">
        <f t="shared" si="209"/>
        <v>2015</v>
      </c>
      <c r="U3078" t="str">
        <f t="shared" si="210"/>
        <v>theater</v>
      </c>
    </row>
    <row r="3079" spans="1:21" ht="42.75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 s="10">
        <f t="shared" si="207"/>
        <v>52.5</v>
      </c>
      <c r="Q3079" t="s">
        <v>8316</v>
      </c>
      <c r="R3079" t="s">
        <v>8356</v>
      </c>
      <c r="S3079" s="13">
        <f t="shared" si="208"/>
        <v>42766.956921296296</v>
      </c>
      <c r="T3079">
        <f t="shared" si="209"/>
        <v>2017</v>
      </c>
      <c r="U3079" t="str">
        <f t="shared" si="210"/>
        <v>theater</v>
      </c>
    </row>
    <row r="3080" spans="1:21" ht="42.75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 s="10">
        <f t="shared" si="207"/>
        <v>23.67</v>
      </c>
      <c r="Q3080" t="s">
        <v>8316</v>
      </c>
      <c r="R3080" t="s">
        <v>8356</v>
      </c>
      <c r="S3080" s="13">
        <f t="shared" si="208"/>
        <v>42031.138831018514</v>
      </c>
      <c r="T3080">
        <f t="shared" si="209"/>
        <v>2015</v>
      </c>
      <c r="U3080" t="str">
        <f t="shared" si="210"/>
        <v>theater</v>
      </c>
    </row>
    <row r="3081" spans="1:21" ht="42.75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 s="10">
        <f t="shared" si="207"/>
        <v>415.78</v>
      </c>
      <c r="Q3081" t="s">
        <v>8316</v>
      </c>
      <c r="R3081" t="s">
        <v>8356</v>
      </c>
      <c r="S3081" s="13">
        <f t="shared" si="208"/>
        <v>42055.713368055556</v>
      </c>
      <c r="T3081">
        <f t="shared" si="209"/>
        <v>2015</v>
      </c>
      <c r="U3081" t="str">
        <f t="shared" si="210"/>
        <v>theater</v>
      </c>
    </row>
    <row r="3082" spans="1:21" ht="42.75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 s="10">
        <f t="shared" si="207"/>
        <v>53.71</v>
      </c>
      <c r="Q3082" t="s">
        <v>8316</v>
      </c>
      <c r="R3082" t="s">
        <v>8356</v>
      </c>
      <c r="S3082" s="13">
        <f t="shared" si="208"/>
        <v>41940.028287037036</v>
      </c>
      <c r="T3082">
        <f t="shared" si="209"/>
        <v>2014</v>
      </c>
      <c r="U3082" t="str">
        <f t="shared" si="210"/>
        <v>theater</v>
      </c>
    </row>
    <row r="3083" spans="1:21" ht="42.75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 s="10">
        <f t="shared" si="207"/>
        <v>420.6</v>
      </c>
      <c r="Q3083" t="s">
        <v>8316</v>
      </c>
      <c r="R3083" t="s">
        <v>8356</v>
      </c>
      <c r="S3083" s="13">
        <f t="shared" si="208"/>
        <v>42237.181608796294</v>
      </c>
      <c r="T3083">
        <f t="shared" si="209"/>
        <v>2015</v>
      </c>
      <c r="U3083" t="str">
        <f t="shared" si="210"/>
        <v>theater</v>
      </c>
    </row>
    <row r="3084" spans="1:21" ht="42.75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 s="10" t="e">
        <f t="shared" si="207"/>
        <v>#DIV/0!</v>
      </c>
      <c r="Q3084" t="s">
        <v>8316</v>
      </c>
      <c r="R3084" t="s">
        <v>8356</v>
      </c>
      <c r="S3084" s="13">
        <f t="shared" si="208"/>
        <v>42293.922986111109</v>
      </c>
      <c r="T3084">
        <f t="shared" si="209"/>
        <v>2015</v>
      </c>
      <c r="U3084" t="str">
        <f t="shared" si="210"/>
        <v>theater</v>
      </c>
    </row>
    <row r="3085" spans="1:21" ht="57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 s="10">
        <f t="shared" si="207"/>
        <v>18.670000000000002</v>
      </c>
      <c r="Q3085" t="s">
        <v>8316</v>
      </c>
      <c r="R3085" t="s">
        <v>8356</v>
      </c>
      <c r="S3085" s="13">
        <f t="shared" si="208"/>
        <v>41853.563402777778</v>
      </c>
      <c r="T3085">
        <f t="shared" si="209"/>
        <v>2014</v>
      </c>
      <c r="U3085" t="str">
        <f t="shared" si="210"/>
        <v>theater</v>
      </c>
    </row>
    <row r="3086" spans="1:21" ht="42.75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 s="10">
        <f t="shared" si="207"/>
        <v>78.33</v>
      </c>
      <c r="Q3086" t="s">
        <v>8316</v>
      </c>
      <c r="R3086" t="s">
        <v>8356</v>
      </c>
      <c r="S3086" s="13">
        <f t="shared" si="208"/>
        <v>42100.723738425921</v>
      </c>
      <c r="T3086">
        <f t="shared" si="209"/>
        <v>2015</v>
      </c>
      <c r="U3086" t="str">
        <f t="shared" si="210"/>
        <v>theater</v>
      </c>
    </row>
    <row r="3087" spans="1:21" ht="42.75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 s="10">
        <f t="shared" si="207"/>
        <v>67.78</v>
      </c>
      <c r="Q3087" t="s">
        <v>8316</v>
      </c>
      <c r="R3087" t="s">
        <v>8356</v>
      </c>
      <c r="S3087" s="13">
        <f t="shared" si="208"/>
        <v>42246.883784722217</v>
      </c>
      <c r="T3087">
        <f t="shared" si="209"/>
        <v>2015</v>
      </c>
      <c r="U3087" t="str">
        <f t="shared" si="210"/>
        <v>theater</v>
      </c>
    </row>
    <row r="3088" spans="1:21" ht="42.75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 s="10">
        <f t="shared" si="207"/>
        <v>16.670000000000002</v>
      </c>
      <c r="Q3088" t="s">
        <v>8316</v>
      </c>
      <c r="R3088" t="s">
        <v>8356</v>
      </c>
      <c r="S3088" s="13">
        <f t="shared" si="208"/>
        <v>42173.67082175926</v>
      </c>
      <c r="T3088">
        <f t="shared" si="209"/>
        <v>2015</v>
      </c>
      <c r="U3088" t="str">
        <f t="shared" si="210"/>
        <v>theater</v>
      </c>
    </row>
    <row r="3089" spans="1:21" ht="42.75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 s="10">
        <f t="shared" si="207"/>
        <v>62.5</v>
      </c>
      <c r="Q3089" t="s">
        <v>8316</v>
      </c>
      <c r="R3089" t="s">
        <v>8356</v>
      </c>
      <c r="S3089" s="13">
        <f t="shared" si="208"/>
        <v>42665.150347222225</v>
      </c>
      <c r="T3089">
        <f t="shared" si="209"/>
        <v>2016</v>
      </c>
      <c r="U3089" t="str">
        <f t="shared" si="210"/>
        <v>theater</v>
      </c>
    </row>
    <row r="3090" spans="1:21" ht="28.5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 s="10">
        <f t="shared" si="207"/>
        <v>42</v>
      </c>
      <c r="Q3090" t="s">
        <v>8316</v>
      </c>
      <c r="R3090" t="s">
        <v>8356</v>
      </c>
      <c r="S3090" s="13">
        <f t="shared" si="208"/>
        <v>41981.57230324074</v>
      </c>
      <c r="T3090">
        <f t="shared" si="209"/>
        <v>2014</v>
      </c>
      <c r="U3090" t="str">
        <f t="shared" si="210"/>
        <v>theater</v>
      </c>
    </row>
    <row r="3091" spans="1:21" ht="28.5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 s="10">
        <f t="shared" si="207"/>
        <v>130.09</v>
      </c>
      <c r="Q3091" t="s">
        <v>8316</v>
      </c>
      <c r="R3091" t="s">
        <v>8356</v>
      </c>
      <c r="S3091" s="13">
        <f t="shared" si="208"/>
        <v>42528.542627314819</v>
      </c>
      <c r="T3091">
        <f t="shared" si="209"/>
        <v>2016</v>
      </c>
      <c r="U3091" t="str">
        <f t="shared" si="210"/>
        <v>theater</v>
      </c>
    </row>
    <row r="3092" spans="1:21" ht="42.75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 s="10">
        <f t="shared" si="207"/>
        <v>1270.22</v>
      </c>
      <c r="Q3092" t="s">
        <v>8316</v>
      </c>
      <c r="R3092" t="s">
        <v>8356</v>
      </c>
      <c r="S3092" s="13">
        <f t="shared" si="208"/>
        <v>42065.818807870368</v>
      </c>
      <c r="T3092">
        <f t="shared" si="209"/>
        <v>2015</v>
      </c>
      <c r="U3092" t="str">
        <f t="shared" si="210"/>
        <v>theater</v>
      </c>
    </row>
    <row r="3093" spans="1:21" ht="42.75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 s="10">
        <f t="shared" si="207"/>
        <v>88.44</v>
      </c>
      <c r="Q3093" t="s">
        <v>8316</v>
      </c>
      <c r="R3093" t="s">
        <v>8356</v>
      </c>
      <c r="S3093" s="13">
        <f t="shared" si="208"/>
        <v>42566.948414351849</v>
      </c>
      <c r="T3093">
        <f t="shared" si="209"/>
        <v>2016</v>
      </c>
      <c r="U3093" t="str">
        <f t="shared" si="210"/>
        <v>theater</v>
      </c>
    </row>
    <row r="3094" spans="1:21" ht="42.75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 s="10">
        <f t="shared" si="207"/>
        <v>56.34</v>
      </c>
      <c r="Q3094" t="s">
        <v>8316</v>
      </c>
      <c r="R3094" t="s">
        <v>8356</v>
      </c>
      <c r="S3094" s="13">
        <f t="shared" si="208"/>
        <v>42255.619351851856</v>
      </c>
      <c r="T3094">
        <f t="shared" si="209"/>
        <v>2015</v>
      </c>
      <c r="U3094" t="str">
        <f t="shared" si="210"/>
        <v>theater</v>
      </c>
    </row>
    <row r="3095" spans="1:21" ht="42.75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 s="10">
        <f t="shared" si="207"/>
        <v>53.53</v>
      </c>
      <c r="Q3095" t="s">
        <v>8316</v>
      </c>
      <c r="R3095" t="s">
        <v>8356</v>
      </c>
      <c r="S3095" s="13">
        <f t="shared" si="208"/>
        <v>41760.909039351849</v>
      </c>
      <c r="T3095">
        <f t="shared" si="209"/>
        <v>2014</v>
      </c>
      <c r="U3095" t="str">
        <f t="shared" si="210"/>
        <v>theater</v>
      </c>
    </row>
    <row r="3096" spans="1:21" ht="28.5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 s="10">
        <f t="shared" si="207"/>
        <v>25</v>
      </c>
      <c r="Q3096" t="s">
        <v>8316</v>
      </c>
      <c r="R3096" t="s">
        <v>8356</v>
      </c>
      <c r="S3096" s="13">
        <f t="shared" si="208"/>
        <v>42207.795787037037</v>
      </c>
      <c r="T3096">
        <f t="shared" si="209"/>
        <v>2015</v>
      </c>
      <c r="U3096" t="str">
        <f t="shared" si="210"/>
        <v>theater</v>
      </c>
    </row>
    <row r="3097" spans="1:21" ht="42.75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 s="10">
        <f t="shared" si="207"/>
        <v>50</v>
      </c>
      <c r="Q3097" t="s">
        <v>8316</v>
      </c>
      <c r="R3097" t="s">
        <v>8356</v>
      </c>
      <c r="S3097" s="13">
        <f t="shared" si="208"/>
        <v>42523.025231481486</v>
      </c>
      <c r="T3097">
        <f t="shared" si="209"/>
        <v>2016</v>
      </c>
      <c r="U3097" t="str">
        <f t="shared" si="210"/>
        <v>theater</v>
      </c>
    </row>
    <row r="3098" spans="1:21" ht="42.75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 s="10">
        <f t="shared" si="207"/>
        <v>56.79</v>
      </c>
      <c r="Q3098" t="s">
        <v>8316</v>
      </c>
      <c r="R3098" t="s">
        <v>8356</v>
      </c>
      <c r="S3098" s="13">
        <f t="shared" si="208"/>
        <v>42114.825532407413</v>
      </c>
      <c r="T3098">
        <f t="shared" si="209"/>
        <v>2015</v>
      </c>
      <c r="U3098" t="str">
        <f t="shared" si="210"/>
        <v>theater</v>
      </c>
    </row>
    <row r="3099" spans="1:21" ht="42.75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 s="10">
        <f t="shared" si="207"/>
        <v>40.83</v>
      </c>
      <c r="Q3099" t="s">
        <v>8316</v>
      </c>
      <c r="R3099" t="s">
        <v>8356</v>
      </c>
      <c r="S3099" s="13">
        <f t="shared" si="208"/>
        <v>42629.503483796296</v>
      </c>
      <c r="T3099">
        <f t="shared" si="209"/>
        <v>2016</v>
      </c>
      <c r="U3099" t="str">
        <f t="shared" si="210"/>
        <v>theater</v>
      </c>
    </row>
    <row r="3100" spans="1:21" ht="42.75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 s="10">
        <f t="shared" si="207"/>
        <v>65.11</v>
      </c>
      <c r="Q3100" t="s">
        <v>8316</v>
      </c>
      <c r="R3100" t="s">
        <v>8356</v>
      </c>
      <c r="S3100" s="13">
        <f t="shared" si="208"/>
        <v>42359.792233796295</v>
      </c>
      <c r="T3100">
        <f t="shared" si="209"/>
        <v>2015</v>
      </c>
      <c r="U3100" t="str">
        <f t="shared" si="210"/>
        <v>theater</v>
      </c>
    </row>
    <row r="3101" spans="1:21" ht="42.75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 s="10">
        <f t="shared" si="207"/>
        <v>55.6</v>
      </c>
      <c r="Q3101" t="s">
        <v>8316</v>
      </c>
      <c r="R3101" t="s">
        <v>8356</v>
      </c>
      <c r="S3101" s="13">
        <f t="shared" si="208"/>
        <v>42382.189710648148</v>
      </c>
      <c r="T3101">
        <f t="shared" si="209"/>
        <v>2016</v>
      </c>
      <c r="U3101" t="str">
        <f t="shared" si="210"/>
        <v>theater</v>
      </c>
    </row>
    <row r="3102" spans="1:21" ht="42.75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 s="10">
        <f t="shared" si="207"/>
        <v>140.54</v>
      </c>
      <c r="Q3102" t="s">
        <v>8316</v>
      </c>
      <c r="R3102" t="s">
        <v>8356</v>
      </c>
      <c r="S3102" s="13">
        <f t="shared" si="208"/>
        <v>41902.622395833336</v>
      </c>
      <c r="T3102">
        <f t="shared" si="209"/>
        <v>2014</v>
      </c>
      <c r="U3102" t="str">
        <f t="shared" si="210"/>
        <v>theater</v>
      </c>
    </row>
    <row r="3103" spans="1:21" ht="42.75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 s="10">
        <f t="shared" si="207"/>
        <v>25</v>
      </c>
      <c r="Q3103" t="s">
        <v>8316</v>
      </c>
      <c r="R3103" t="s">
        <v>8356</v>
      </c>
      <c r="S3103" s="13">
        <f t="shared" si="208"/>
        <v>42171.383530092593</v>
      </c>
      <c r="T3103">
        <f t="shared" si="209"/>
        <v>2015</v>
      </c>
      <c r="U3103" t="str">
        <f t="shared" si="210"/>
        <v>theater</v>
      </c>
    </row>
    <row r="3104" spans="1:21" ht="42.75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 s="10">
        <f t="shared" si="207"/>
        <v>69.53</v>
      </c>
      <c r="Q3104" t="s">
        <v>8316</v>
      </c>
      <c r="R3104" t="s">
        <v>8356</v>
      </c>
      <c r="S3104" s="13">
        <f t="shared" si="208"/>
        <v>42555.340486111112</v>
      </c>
      <c r="T3104">
        <f t="shared" si="209"/>
        <v>2016</v>
      </c>
      <c r="U3104" t="str">
        <f t="shared" si="210"/>
        <v>theater</v>
      </c>
    </row>
    <row r="3105" spans="1:21" ht="28.5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 s="10">
        <f t="shared" si="207"/>
        <v>5.5</v>
      </c>
      <c r="Q3105" t="s">
        <v>8316</v>
      </c>
      <c r="R3105" t="s">
        <v>8356</v>
      </c>
      <c r="S3105" s="13">
        <f t="shared" si="208"/>
        <v>42107.156319444446</v>
      </c>
      <c r="T3105">
        <f t="shared" si="209"/>
        <v>2015</v>
      </c>
      <c r="U3105" t="str">
        <f t="shared" si="210"/>
        <v>theater</v>
      </c>
    </row>
    <row r="3106" spans="1:21" ht="42.75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 s="10">
        <f t="shared" si="207"/>
        <v>237</v>
      </c>
      <c r="Q3106" t="s">
        <v>8316</v>
      </c>
      <c r="R3106" t="s">
        <v>8356</v>
      </c>
      <c r="S3106" s="13">
        <f t="shared" si="208"/>
        <v>42006.908692129626</v>
      </c>
      <c r="T3106">
        <f t="shared" si="209"/>
        <v>2015</v>
      </c>
      <c r="U3106" t="str">
        <f t="shared" si="210"/>
        <v>theater</v>
      </c>
    </row>
    <row r="3107" spans="1:21" ht="42.75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 s="10">
        <f t="shared" si="207"/>
        <v>79.87</v>
      </c>
      <c r="Q3107" t="s">
        <v>8316</v>
      </c>
      <c r="R3107" t="s">
        <v>8356</v>
      </c>
      <c r="S3107" s="13">
        <f t="shared" si="208"/>
        <v>41876.718935185185</v>
      </c>
      <c r="T3107">
        <f t="shared" si="209"/>
        <v>2014</v>
      </c>
      <c r="U3107" t="str">
        <f t="shared" si="210"/>
        <v>theater</v>
      </c>
    </row>
    <row r="3108" spans="1:21" ht="42.75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 s="10">
        <f t="shared" si="207"/>
        <v>10.25</v>
      </c>
      <c r="Q3108" t="s">
        <v>8316</v>
      </c>
      <c r="R3108" t="s">
        <v>8356</v>
      </c>
      <c r="S3108" s="13">
        <f t="shared" si="208"/>
        <v>42241.429120370376</v>
      </c>
      <c r="T3108">
        <f t="shared" si="209"/>
        <v>2015</v>
      </c>
      <c r="U3108" t="str">
        <f t="shared" si="210"/>
        <v>theater</v>
      </c>
    </row>
    <row r="3109" spans="1:21" ht="42.75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 s="10">
        <f t="shared" si="207"/>
        <v>272.58999999999997</v>
      </c>
      <c r="Q3109" t="s">
        <v>8316</v>
      </c>
      <c r="R3109" t="s">
        <v>8356</v>
      </c>
      <c r="S3109" s="13">
        <f t="shared" si="208"/>
        <v>42128.814247685179</v>
      </c>
      <c r="T3109">
        <f t="shared" si="209"/>
        <v>2015</v>
      </c>
      <c r="U3109" t="str">
        <f t="shared" si="210"/>
        <v>theater</v>
      </c>
    </row>
    <row r="3110" spans="1:2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 s="10">
        <f t="shared" si="207"/>
        <v>13</v>
      </c>
      <c r="Q3110" t="s">
        <v>8316</v>
      </c>
      <c r="R3110" t="s">
        <v>8356</v>
      </c>
      <c r="S3110" s="13">
        <f t="shared" si="208"/>
        <v>42062.680486111116</v>
      </c>
      <c r="T3110">
        <f t="shared" si="209"/>
        <v>2015</v>
      </c>
      <c r="U3110" t="str">
        <f t="shared" si="210"/>
        <v>theater</v>
      </c>
    </row>
    <row r="3111" spans="1:21" ht="42.75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 s="10">
        <f t="shared" si="207"/>
        <v>58.18</v>
      </c>
      <c r="Q3111" t="s">
        <v>8316</v>
      </c>
      <c r="R3111" t="s">
        <v>8356</v>
      </c>
      <c r="S3111" s="13">
        <f t="shared" si="208"/>
        <v>41844.125115740739</v>
      </c>
      <c r="T3111">
        <f t="shared" si="209"/>
        <v>2014</v>
      </c>
      <c r="U3111" t="str">
        <f t="shared" si="210"/>
        <v>theater</v>
      </c>
    </row>
    <row r="3112" spans="1:21" ht="42.75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 s="10">
        <f t="shared" si="207"/>
        <v>10</v>
      </c>
      <c r="Q3112" t="s">
        <v>8316</v>
      </c>
      <c r="R3112" t="s">
        <v>8356</v>
      </c>
      <c r="S3112" s="13">
        <f t="shared" si="208"/>
        <v>42745.031469907408</v>
      </c>
      <c r="T3112">
        <f t="shared" si="209"/>
        <v>2017</v>
      </c>
      <c r="U3112" t="str">
        <f t="shared" si="210"/>
        <v>theater</v>
      </c>
    </row>
    <row r="3113" spans="1:21" ht="28.5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 s="10">
        <f t="shared" si="207"/>
        <v>70.11</v>
      </c>
      <c r="Q3113" t="s">
        <v>8316</v>
      </c>
      <c r="R3113" t="s">
        <v>8356</v>
      </c>
      <c r="S3113" s="13">
        <f t="shared" si="208"/>
        <v>41885.595138888886</v>
      </c>
      <c r="T3113">
        <f t="shared" si="209"/>
        <v>2014</v>
      </c>
      <c r="U3113" t="str">
        <f t="shared" si="210"/>
        <v>theater</v>
      </c>
    </row>
    <row r="3114" spans="1:21" ht="42.75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 s="10">
        <f t="shared" si="207"/>
        <v>57.89</v>
      </c>
      <c r="Q3114" t="s">
        <v>8316</v>
      </c>
      <c r="R3114" t="s">
        <v>8356</v>
      </c>
      <c r="S3114" s="13">
        <f t="shared" si="208"/>
        <v>42615.121921296297</v>
      </c>
      <c r="T3114">
        <f t="shared" si="209"/>
        <v>2016</v>
      </c>
      <c r="U3114" t="str">
        <f t="shared" si="210"/>
        <v>theater</v>
      </c>
    </row>
    <row r="3115" spans="1:21" ht="42.75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 s="10">
        <f t="shared" si="207"/>
        <v>125.27</v>
      </c>
      <c r="Q3115" t="s">
        <v>8316</v>
      </c>
      <c r="R3115" t="s">
        <v>8356</v>
      </c>
      <c r="S3115" s="13">
        <f t="shared" si="208"/>
        <v>42081.731273148151</v>
      </c>
      <c r="T3115">
        <f t="shared" si="209"/>
        <v>2015</v>
      </c>
      <c r="U3115" t="str">
        <f t="shared" si="210"/>
        <v>theater</v>
      </c>
    </row>
    <row r="3116" spans="1:21" ht="42.75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 s="10" t="e">
        <f t="shared" si="207"/>
        <v>#DIV/0!</v>
      </c>
      <c r="Q3116" t="s">
        <v>8316</v>
      </c>
      <c r="R3116" t="s">
        <v>8356</v>
      </c>
      <c r="S3116" s="13">
        <f t="shared" si="208"/>
        <v>41843.632523148146</v>
      </c>
      <c r="T3116">
        <f t="shared" si="209"/>
        <v>2014</v>
      </c>
      <c r="U3116" t="str">
        <f t="shared" si="210"/>
        <v>theater</v>
      </c>
    </row>
    <row r="3117" spans="1:21" ht="42.75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 s="10">
        <f t="shared" si="207"/>
        <v>300</v>
      </c>
      <c r="Q3117" t="s">
        <v>8316</v>
      </c>
      <c r="R3117" t="s">
        <v>8356</v>
      </c>
      <c r="S3117" s="13">
        <f t="shared" si="208"/>
        <v>42496.447071759263</v>
      </c>
      <c r="T3117">
        <f t="shared" si="209"/>
        <v>2016</v>
      </c>
      <c r="U3117" t="str">
        <f t="shared" si="210"/>
        <v>theater</v>
      </c>
    </row>
    <row r="3118" spans="1:21" ht="42.75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 s="10">
        <f t="shared" si="207"/>
        <v>43</v>
      </c>
      <c r="Q3118" t="s">
        <v>8316</v>
      </c>
      <c r="R3118" t="s">
        <v>8356</v>
      </c>
      <c r="S3118" s="13">
        <f t="shared" si="208"/>
        <v>42081.515335648146</v>
      </c>
      <c r="T3118">
        <f t="shared" si="209"/>
        <v>2015</v>
      </c>
      <c r="U3118" t="str">
        <f t="shared" si="210"/>
        <v>theater</v>
      </c>
    </row>
    <row r="3119" spans="1:21" ht="42.75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 s="10">
        <f t="shared" si="207"/>
        <v>1</v>
      </c>
      <c r="Q3119" t="s">
        <v>8316</v>
      </c>
      <c r="R3119" t="s">
        <v>8356</v>
      </c>
      <c r="S3119" s="13">
        <f t="shared" si="208"/>
        <v>42509.374537037031</v>
      </c>
      <c r="T3119">
        <f t="shared" si="209"/>
        <v>2016</v>
      </c>
      <c r="U3119" t="str">
        <f t="shared" si="210"/>
        <v>theater</v>
      </c>
    </row>
    <row r="3120" spans="1:21" ht="28.5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 s="10">
        <f t="shared" si="207"/>
        <v>775</v>
      </c>
      <c r="Q3120" t="s">
        <v>8316</v>
      </c>
      <c r="R3120" t="s">
        <v>8356</v>
      </c>
      <c r="S3120" s="13">
        <f t="shared" si="208"/>
        <v>42534.649571759262</v>
      </c>
      <c r="T3120">
        <f t="shared" si="209"/>
        <v>2016</v>
      </c>
      <c r="U3120" t="str">
        <f t="shared" si="210"/>
        <v>theater</v>
      </c>
    </row>
    <row r="3121" spans="1:21" ht="42.75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 s="10">
        <f t="shared" si="207"/>
        <v>5</v>
      </c>
      <c r="Q3121" t="s">
        <v>8316</v>
      </c>
      <c r="R3121" t="s">
        <v>8356</v>
      </c>
      <c r="S3121" s="13">
        <f t="shared" si="208"/>
        <v>42060.04550925926</v>
      </c>
      <c r="T3121">
        <f t="shared" si="209"/>
        <v>2015</v>
      </c>
      <c r="U3121" t="str">
        <f t="shared" si="210"/>
        <v>theater</v>
      </c>
    </row>
    <row r="3122" spans="1:21" ht="42.75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 s="10">
        <f t="shared" si="207"/>
        <v>12.8</v>
      </c>
      <c r="Q3122" t="s">
        <v>8316</v>
      </c>
      <c r="R3122" t="s">
        <v>8356</v>
      </c>
      <c r="S3122" s="13">
        <f t="shared" si="208"/>
        <v>42435.942083333335</v>
      </c>
      <c r="T3122">
        <f t="shared" si="209"/>
        <v>2016</v>
      </c>
      <c r="U3122" t="str">
        <f t="shared" si="210"/>
        <v>theater</v>
      </c>
    </row>
    <row r="3123" spans="1:21" ht="28.5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 s="10">
        <f t="shared" si="207"/>
        <v>10</v>
      </c>
      <c r="Q3123" t="s">
        <v>8316</v>
      </c>
      <c r="R3123" t="s">
        <v>8356</v>
      </c>
      <c r="S3123" s="13">
        <f t="shared" si="208"/>
        <v>41848.679803240739</v>
      </c>
      <c r="T3123">
        <f t="shared" si="209"/>
        <v>2014</v>
      </c>
      <c r="U3123" t="str">
        <f t="shared" si="210"/>
        <v>theater</v>
      </c>
    </row>
    <row r="3124" spans="1:2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 s="10">
        <f t="shared" si="207"/>
        <v>58</v>
      </c>
      <c r="Q3124" t="s">
        <v>8316</v>
      </c>
      <c r="R3124" t="s">
        <v>8356</v>
      </c>
      <c r="S3124" s="13">
        <f t="shared" si="208"/>
        <v>42678.932083333333</v>
      </c>
      <c r="T3124">
        <f t="shared" si="209"/>
        <v>2016</v>
      </c>
      <c r="U3124" t="str">
        <f t="shared" si="210"/>
        <v>theater</v>
      </c>
    </row>
    <row r="3125" spans="1:21" ht="42.75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 s="10">
        <f t="shared" si="207"/>
        <v>244.8</v>
      </c>
      <c r="Q3125" t="s">
        <v>8316</v>
      </c>
      <c r="R3125" t="s">
        <v>8356</v>
      </c>
      <c r="S3125" s="13">
        <f t="shared" si="208"/>
        <v>42530.993032407408</v>
      </c>
      <c r="T3125">
        <f t="shared" si="209"/>
        <v>2016</v>
      </c>
      <c r="U3125" t="str">
        <f t="shared" si="210"/>
        <v>theater</v>
      </c>
    </row>
    <row r="3126" spans="1:21" ht="28.5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 s="10">
        <f t="shared" si="207"/>
        <v>6.5</v>
      </c>
      <c r="Q3126" t="s">
        <v>8316</v>
      </c>
      <c r="R3126" t="s">
        <v>8356</v>
      </c>
      <c r="S3126" s="13">
        <f t="shared" si="208"/>
        <v>41977.780104166668</v>
      </c>
      <c r="T3126">
        <f t="shared" si="209"/>
        <v>2014</v>
      </c>
      <c r="U3126" t="str">
        <f t="shared" si="210"/>
        <v>theater</v>
      </c>
    </row>
    <row r="3127" spans="1:2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 s="10" t="e">
        <f t="shared" si="207"/>
        <v>#DIV/0!</v>
      </c>
      <c r="Q3127" t="s">
        <v>8316</v>
      </c>
      <c r="R3127" t="s">
        <v>8356</v>
      </c>
      <c r="S3127" s="13">
        <f t="shared" si="208"/>
        <v>42346.20685185185</v>
      </c>
      <c r="T3127">
        <f t="shared" si="209"/>
        <v>2015</v>
      </c>
      <c r="U3127" t="str">
        <f t="shared" si="210"/>
        <v>theater</v>
      </c>
    </row>
    <row r="3128" spans="1:21" ht="71.25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 s="10">
        <f t="shared" si="207"/>
        <v>61.18</v>
      </c>
      <c r="Q3128" t="s">
        <v>8316</v>
      </c>
      <c r="R3128" t="s">
        <v>8356</v>
      </c>
      <c r="S3128" s="13">
        <f t="shared" si="208"/>
        <v>42427.01807870371</v>
      </c>
      <c r="T3128">
        <f t="shared" si="209"/>
        <v>2016</v>
      </c>
      <c r="U3128" t="str">
        <f t="shared" si="210"/>
        <v>theater</v>
      </c>
    </row>
    <row r="3129" spans="1:21" ht="42.75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 s="10" t="e">
        <f t="shared" si="207"/>
        <v>#DIV/0!</v>
      </c>
      <c r="Q3129" t="s">
        <v>8316</v>
      </c>
      <c r="R3129" t="s">
        <v>8356</v>
      </c>
      <c r="S3129" s="13">
        <f t="shared" si="208"/>
        <v>42034.856817129628</v>
      </c>
      <c r="T3129">
        <f t="shared" si="209"/>
        <v>2015</v>
      </c>
      <c r="U3129" t="str">
        <f t="shared" si="210"/>
        <v>theater</v>
      </c>
    </row>
    <row r="3130" spans="1:21" ht="42.75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 s="10">
        <f t="shared" si="207"/>
        <v>139.24</v>
      </c>
      <c r="Q3130" t="s">
        <v>8316</v>
      </c>
      <c r="R3130" t="s">
        <v>8317</v>
      </c>
      <c r="S3130" s="13">
        <f t="shared" si="208"/>
        <v>42780.825706018513</v>
      </c>
      <c r="T3130">
        <f t="shared" si="209"/>
        <v>2017</v>
      </c>
      <c r="U3130" t="str">
        <f t="shared" si="210"/>
        <v>theater</v>
      </c>
    </row>
    <row r="3131" spans="1:21" ht="42.75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 s="10">
        <f t="shared" si="207"/>
        <v>10</v>
      </c>
      <c r="Q3131" t="s">
        <v>8316</v>
      </c>
      <c r="R3131" t="s">
        <v>8317</v>
      </c>
      <c r="S3131" s="13">
        <f t="shared" si="208"/>
        <v>42803.842812499999</v>
      </c>
      <c r="T3131">
        <f t="shared" si="209"/>
        <v>2017</v>
      </c>
      <c r="U3131" t="str">
        <f t="shared" si="210"/>
        <v>theater</v>
      </c>
    </row>
    <row r="3132" spans="1:21" ht="42.75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 s="10">
        <f t="shared" si="207"/>
        <v>93.75</v>
      </c>
      <c r="Q3132" t="s">
        <v>8316</v>
      </c>
      <c r="R3132" t="s">
        <v>8317</v>
      </c>
      <c r="S3132" s="13">
        <f t="shared" si="208"/>
        <v>42808.640231481477</v>
      </c>
      <c r="T3132">
        <f t="shared" si="209"/>
        <v>2017</v>
      </c>
      <c r="U3132" t="str">
        <f t="shared" si="210"/>
        <v>theater</v>
      </c>
    </row>
    <row r="3133" spans="1:21" ht="28.5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 s="10">
        <f t="shared" si="207"/>
        <v>53.75</v>
      </c>
      <c r="Q3133" t="s">
        <v>8316</v>
      </c>
      <c r="R3133" t="s">
        <v>8317</v>
      </c>
      <c r="S3133" s="13">
        <f t="shared" si="208"/>
        <v>42803.579224537039</v>
      </c>
      <c r="T3133">
        <f t="shared" si="209"/>
        <v>2017</v>
      </c>
      <c r="U3133" t="str">
        <f t="shared" si="210"/>
        <v>theater</v>
      </c>
    </row>
    <row r="3134" spans="1:21" ht="28.5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 s="10">
        <f t="shared" si="207"/>
        <v>10</v>
      </c>
      <c r="Q3134" t="s">
        <v>8316</v>
      </c>
      <c r="R3134" t="s">
        <v>8317</v>
      </c>
      <c r="S3134" s="13">
        <f t="shared" si="208"/>
        <v>42786.350231481483</v>
      </c>
      <c r="T3134">
        <f t="shared" si="209"/>
        <v>2017</v>
      </c>
      <c r="U3134" t="str">
        <f t="shared" si="210"/>
        <v>theater</v>
      </c>
    </row>
    <row r="3135" spans="1:21" ht="42.75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 s="10">
        <f t="shared" si="207"/>
        <v>33.75</v>
      </c>
      <c r="Q3135" t="s">
        <v>8316</v>
      </c>
      <c r="R3135" t="s">
        <v>8317</v>
      </c>
      <c r="S3135" s="13">
        <f t="shared" si="208"/>
        <v>42788.565208333333</v>
      </c>
      <c r="T3135">
        <f t="shared" si="209"/>
        <v>2017</v>
      </c>
      <c r="U3135" t="str">
        <f t="shared" si="210"/>
        <v>theater</v>
      </c>
    </row>
    <row r="3136" spans="1:21" ht="42.75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 s="10">
        <f t="shared" si="207"/>
        <v>18.75</v>
      </c>
      <c r="Q3136" t="s">
        <v>8316</v>
      </c>
      <c r="R3136" t="s">
        <v>8317</v>
      </c>
      <c r="S3136" s="13">
        <f t="shared" si="208"/>
        <v>42800.720127314817</v>
      </c>
      <c r="T3136">
        <f t="shared" si="209"/>
        <v>2017</v>
      </c>
      <c r="U3136" t="str">
        <f t="shared" si="210"/>
        <v>theater</v>
      </c>
    </row>
    <row r="3137" spans="1:21" ht="42.75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 s="10">
        <f t="shared" si="207"/>
        <v>23.14</v>
      </c>
      <c r="Q3137" t="s">
        <v>8316</v>
      </c>
      <c r="R3137" t="s">
        <v>8317</v>
      </c>
      <c r="S3137" s="13">
        <f t="shared" si="208"/>
        <v>42807.151863425926</v>
      </c>
      <c r="T3137">
        <f t="shared" si="209"/>
        <v>2017</v>
      </c>
      <c r="U3137" t="str">
        <f t="shared" si="210"/>
        <v>theater</v>
      </c>
    </row>
    <row r="3138" spans="1:21" ht="42.75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 s="10">
        <f t="shared" si="207"/>
        <v>29.05</v>
      </c>
      <c r="Q3138" t="s">
        <v>8316</v>
      </c>
      <c r="R3138" t="s">
        <v>8317</v>
      </c>
      <c r="S3138" s="13">
        <f t="shared" si="208"/>
        <v>42789.462430555555</v>
      </c>
      <c r="T3138">
        <f t="shared" si="209"/>
        <v>2017</v>
      </c>
      <c r="U3138" t="str">
        <f t="shared" si="210"/>
        <v>theater</v>
      </c>
    </row>
    <row r="3139" spans="1:21" ht="28.5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 s="10">
        <f t="shared" ref="P3139:P3202" si="211">ROUND(E3139/L3139,2)</f>
        <v>50</v>
      </c>
      <c r="Q3139" t="s">
        <v>8316</v>
      </c>
      <c r="R3139" t="s">
        <v>8317</v>
      </c>
      <c r="S3139" s="13">
        <f t="shared" ref="S3139:S3202" si="212">(((J3139/60)/60)/24)+DATE(1970,1,1)</f>
        <v>42807.885057870371</v>
      </c>
      <c r="T3139">
        <f t="shared" ref="T3139:T3202" si="213">YEAR(S3139)</f>
        <v>2017</v>
      </c>
      <c r="U3139" t="str">
        <f t="shared" ref="U3139:U3202" si="214">LEFT(N3139,SEARCH("/",N3139)-1)</f>
        <v>theater</v>
      </c>
    </row>
    <row r="3140" spans="1:21" ht="57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 s="10" t="e">
        <f t="shared" si="211"/>
        <v>#DIV/0!</v>
      </c>
      <c r="Q3140" t="s">
        <v>8316</v>
      </c>
      <c r="R3140" t="s">
        <v>8317</v>
      </c>
      <c r="S3140" s="13">
        <f t="shared" si="212"/>
        <v>42809.645914351851</v>
      </c>
      <c r="T3140">
        <f t="shared" si="213"/>
        <v>2017</v>
      </c>
      <c r="U3140" t="str">
        <f t="shared" si="214"/>
        <v>theater</v>
      </c>
    </row>
    <row r="3141" spans="1:21" ht="42.75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 s="10">
        <f t="shared" si="211"/>
        <v>450</v>
      </c>
      <c r="Q3141" t="s">
        <v>8316</v>
      </c>
      <c r="R3141" t="s">
        <v>8317</v>
      </c>
      <c r="S3141" s="13">
        <f t="shared" si="212"/>
        <v>42785.270370370374</v>
      </c>
      <c r="T3141">
        <f t="shared" si="213"/>
        <v>2017</v>
      </c>
      <c r="U3141" t="str">
        <f t="shared" si="214"/>
        <v>theater</v>
      </c>
    </row>
    <row r="3142" spans="1:21" ht="42.75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 s="10">
        <f t="shared" si="211"/>
        <v>24</v>
      </c>
      <c r="Q3142" t="s">
        <v>8316</v>
      </c>
      <c r="R3142" t="s">
        <v>8317</v>
      </c>
      <c r="S3142" s="13">
        <f t="shared" si="212"/>
        <v>42802.718784722223</v>
      </c>
      <c r="T3142">
        <f t="shared" si="213"/>
        <v>2017</v>
      </c>
      <c r="U3142" t="str">
        <f t="shared" si="214"/>
        <v>theater</v>
      </c>
    </row>
    <row r="3143" spans="1:21" ht="57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 s="10">
        <f t="shared" si="211"/>
        <v>32.25</v>
      </c>
      <c r="Q3143" t="s">
        <v>8316</v>
      </c>
      <c r="R3143" t="s">
        <v>8317</v>
      </c>
      <c r="S3143" s="13">
        <f t="shared" si="212"/>
        <v>42800.753333333334</v>
      </c>
      <c r="T3143">
        <f t="shared" si="213"/>
        <v>2017</v>
      </c>
      <c r="U3143" t="str">
        <f t="shared" si="214"/>
        <v>theater</v>
      </c>
    </row>
    <row r="3144" spans="1:21" ht="42.75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 s="10">
        <f t="shared" si="211"/>
        <v>15</v>
      </c>
      <c r="Q3144" t="s">
        <v>8316</v>
      </c>
      <c r="R3144" t="s">
        <v>8317</v>
      </c>
      <c r="S3144" s="13">
        <f t="shared" si="212"/>
        <v>42783.513182870374</v>
      </c>
      <c r="T3144">
        <f t="shared" si="213"/>
        <v>2017</v>
      </c>
      <c r="U3144" t="str">
        <f t="shared" si="214"/>
        <v>theater</v>
      </c>
    </row>
    <row r="3145" spans="1:21" ht="57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 s="10" t="e">
        <f t="shared" si="211"/>
        <v>#DIV/0!</v>
      </c>
      <c r="Q3145" t="s">
        <v>8316</v>
      </c>
      <c r="R3145" t="s">
        <v>8317</v>
      </c>
      <c r="S3145" s="13">
        <f t="shared" si="212"/>
        <v>42808.358287037037</v>
      </c>
      <c r="T3145">
        <f t="shared" si="213"/>
        <v>2017</v>
      </c>
      <c r="U3145" t="str">
        <f t="shared" si="214"/>
        <v>theater</v>
      </c>
    </row>
    <row r="3146" spans="1:21" ht="42.75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 s="10">
        <f t="shared" si="211"/>
        <v>251.33</v>
      </c>
      <c r="Q3146" t="s">
        <v>8316</v>
      </c>
      <c r="R3146" t="s">
        <v>8317</v>
      </c>
      <c r="S3146" s="13">
        <f t="shared" si="212"/>
        <v>42796.538275462968</v>
      </c>
      <c r="T3146">
        <f t="shared" si="213"/>
        <v>2017</v>
      </c>
      <c r="U3146" t="str">
        <f t="shared" si="214"/>
        <v>theater</v>
      </c>
    </row>
    <row r="3147" spans="1:21" ht="28.5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 s="10" t="e">
        <f t="shared" si="211"/>
        <v>#DIV/0!</v>
      </c>
      <c r="Q3147" t="s">
        <v>8316</v>
      </c>
      <c r="R3147" t="s">
        <v>8317</v>
      </c>
      <c r="S3147" s="13">
        <f t="shared" si="212"/>
        <v>42762.040902777779</v>
      </c>
      <c r="T3147">
        <f t="shared" si="213"/>
        <v>2017</v>
      </c>
      <c r="U3147" t="str">
        <f t="shared" si="214"/>
        <v>theater</v>
      </c>
    </row>
    <row r="3148" spans="1:21" ht="28.5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 s="10">
        <f t="shared" si="211"/>
        <v>437.5</v>
      </c>
      <c r="Q3148" t="s">
        <v>8316</v>
      </c>
      <c r="R3148" t="s">
        <v>8317</v>
      </c>
      <c r="S3148" s="13">
        <f t="shared" si="212"/>
        <v>42796.682476851856</v>
      </c>
      <c r="T3148">
        <f t="shared" si="213"/>
        <v>2017</v>
      </c>
      <c r="U3148" t="str">
        <f t="shared" si="214"/>
        <v>theater</v>
      </c>
    </row>
    <row r="3149" spans="1:21" ht="42.75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 s="10">
        <f t="shared" si="211"/>
        <v>110.35</v>
      </c>
      <c r="Q3149" t="s">
        <v>8316</v>
      </c>
      <c r="R3149" t="s">
        <v>8317</v>
      </c>
      <c r="S3149" s="13">
        <f t="shared" si="212"/>
        <v>41909.969386574077</v>
      </c>
      <c r="T3149">
        <f t="shared" si="213"/>
        <v>2014</v>
      </c>
      <c r="U3149" t="str">
        <f t="shared" si="214"/>
        <v>theater</v>
      </c>
    </row>
    <row r="3150" spans="1:21" ht="28.5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 s="10">
        <f t="shared" si="211"/>
        <v>41.42</v>
      </c>
      <c r="Q3150" t="s">
        <v>8316</v>
      </c>
      <c r="R3150" t="s">
        <v>8317</v>
      </c>
      <c r="S3150" s="13">
        <f t="shared" si="212"/>
        <v>41891.665324074071</v>
      </c>
      <c r="T3150">
        <f t="shared" si="213"/>
        <v>2014</v>
      </c>
      <c r="U3150" t="str">
        <f t="shared" si="214"/>
        <v>theater</v>
      </c>
    </row>
    <row r="3151" spans="1:21" ht="42.75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 s="10">
        <f t="shared" si="211"/>
        <v>52</v>
      </c>
      <c r="Q3151" t="s">
        <v>8316</v>
      </c>
      <c r="R3151" t="s">
        <v>8317</v>
      </c>
      <c r="S3151" s="13">
        <f t="shared" si="212"/>
        <v>41226.017361111109</v>
      </c>
      <c r="T3151">
        <f t="shared" si="213"/>
        <v>2012</v>
      </c>
      <c r="U3151" t="str">
        <f t="shared" si="214"/>
        <v>theater</v>
      </c>
    </row>
    <row r="3152" spans="1:21" ht="57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 s="10">
        <f t="shared" si="211"/>
        <v>33.99</v>
      </c>
      <c r="Q3152" t="s">
        <v>8316</v>
      </c>
      <c r="R3152" t="s">
        <v>8317</v>
      </c>
      <c r="S3152" s="13">
        <f t="shared" si="212"/>
        <v>40478.263923611114</v>
      </c>
      <c r="T3152">
        <f t="shared" si="213"/>
        <v>2010</v>
      </c>
      <c r="U3152" t="str">
        <f t="shared" si="214"/>
        <v>theater</v>
      </c>
    </row>
    <row r="3153" spans="1:21" ht="28.5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 s="10">
        <f t="shared" si="211"/>
        <v>103.35</v>
      </c>
      <c r="Q3153" t="s">
        <v>8316</v>
      </c>
      <c r="R3153" t="s">
        <v>8317</v>
      </c>
      <c r="S3153" s="13">
        <f t="shared" si="212"/>
        <v>41862.83997685185</v>
      </c>
      <c r="T3153">
        <f t="shared" si="213"/>
        <v>2014</v>
      </c>
      <c r="U3153" t="str">
        <f t="shared" si="214"/>
        <v>theater</v>
      </c>
    </row>
    <row r="3154" spans="1:21" ht="42.75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 s="10">
        <f t="shared" si="211"/>
        <v>34.79</v>
      </c>
      <c r="Q3154" t="s">
        <v>8316</v>
      </c>
      <c r="R3154" t="s">
        <v>8317</v>
      </c>
      <c r="S3154" s="13">
        <f t="shared" si="212"/>
        <v>41550.867673611108</v>
      </c>
      <c r="T3154">
        <f t="shared" si="213"/>
        <v>2013</v>
      </c>
      <c r="U3154" t="str">
        <f t="shared" si="214"/>
        <v>theater</v>
      </c>
    </row>
    <row r="3155" spans="1:21" ht="42.75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 s="10">
        <f t="shared" si="211"/>
        <v>41.77</v>
      </c>
      <c r="Q3155" t="s">
        <v>8316</v>
      </c>
      <c r="R3155" t="s">
        <v>8317</v>
      </c>
      <c r="S3155" s="13">
        <f t="shared" si="212"/>
        <v>40633.154363425929</v>
      </c>
      <c r="T3155">
        <f t="shared" si="213"/>
        <v>2011</v>
      </c>
      <c r="U3155" t="str">
        <f t="shared" si="214"/>
        <v>theater</v>
      </c>
    </row>
    <row r="3156" spans="1:21" ht="42.75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 s="10">
        <f t="shared" si="211"/>
        <v>64.27</v>
      </c>
      <c r="Q3156" t="s">
        <v>8316</v>
      </c>
      <c r="R3156" t="s">
        <v>8317</v>
      </c>
      <c r="S3156" s="13">
        <f t="shared" si="212"/>
        <v>40970.875671296293</v>
      </c>
      <c r="T3156">
        <f t="shared" si="213"/>
        <v>2012</v>
      </c>
      <c r="U3156" t="str">
        <f t="shared" si="214"/>
        <v>theater</v>
      </c>
    </row>
    <row r="3157" spans="1:21" ht="42.75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 s="10">
        <f t="shared" si="211"/>
        <v>31.21</v>
      </c>
      <c r="Q3157" t="s">
        <v>8316</v>
      </c>
      <c r="R3157" t="s">
        <v>8317</v>
      </c>
      <c r="S3157" s="13">
        <f t="shared" si="212"/>
        <v>41233.499131944445</v>
      </c>
      <c r="T3157">
        <f t="shared" si="213"/>
        <v>2012</v>
      </c>
      <c r="U3157" t="str">
        <f t="shared" si="214"/>
        <v>theater</v>
      </c>
    </row>
    <row r="3158" spans="1:21" ht="42.75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 s="10">
        <f t="shared" si="211"/>
        <v>62.92</v>
      </c>
      <c r="Q3158" t="s">
        <v>8316</v>
      </c>
      <c r="R3158" t="s">
        <v>8317</v>
      </c>
      <c r="S3158" s="13">
        <f t="shared" si="212"/>
        <v>41026.953055555554</v>
      </c>
      <c r="T3158">
        <f t="shared" si="213"/>
        <v>2012</v>
      </c>
      <c r="U3158" t="str">
        <f t="shared" si="214"/>
        <v>theater</v>
      </c>
    </row>
    <row r="3159" spans="1:21" ht="28.5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 s="10">
        <f t="shared" si="211"/>
        <v>98.54</v>
      </c>
      <c r="Q3159" t="s">
        <v>8316</v>
      </c>
      <c r="R3159" t="s">
        <v>8317</v>
      </c>
      <c r="S3159" s="13">
        <f t="shared" si="212"/>
        <v>41829.788252314815</v>
      </c>
      <c r="T3159">
        <f t="shared" si="213"/>
        <v>2014</v>
      </c>
      <c r="U3159" t="str">
        <f t="shared" si="214"/>
        <v>theater</v>
      </c>
    </row>
    <row r="3160" spans="1:21" ht="28.5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 s="10">
        <f t="shared" si="211"/>
        <v>82.61</v>
      </c>
      <c r="Q3160" t="s">
        <v>8316</v>
      </c>
      <c r="R3160" t="s">
        <v>8317</v>
      </c>
      <c r="S3160" s="13">
        <f t="shared" si="212"/>
        <v>41447.839722222219</v>
      </c>
      <c r="T3160">
        <f t="shared" si="213"/>
        <v>2013</v>
      </c>
      <c r="U3160" t="str">
        <f t="shared" si="214"/>
        <v>theater</v>
      </c>
    </row>
    <row r="3161" spans="1:21" ht="28.5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 s="10">
        <f t="shared" si="211"/>
        <v>38.5</v>
      </c>
      <c r="Q3161" t="s">
        <v>8316</v>
      </c>
      <c r="R3161" t="s">
        <v>8317</v>
      </c>
      <c r="S3161" s="13">
        <f t="shared" si="212"/>
        <v>40884.066678240742</v>
      </c>
      <c r="T3161">
        <f t="shared" si="213"/>
        <v>2011</v>
      </c>
      <c r="U3161" t="str">
        <f t="shared" si="214"/>
        <v>theater</v>
      </c>
    </row>
    <row r="3162" spans="1:21" ht="42.75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 s="10">
        <f t="shared" si="211"/>
        <v>80.16</v>
      </c>
      <c r="Q3162" t="s">
        <v>8316</v>
      </c>
      <c r="R3162" t="s">
        <v>8317</v>
      </c>
      <c r="S3162" s="13">
        <f t="shared" si="212"/>
        <v>41841.26489583333</v>
      </c>
      <c r="T3162">
        <f t="shared" si="213"/>
        <v>2014</v>
      </c>
      <c r="U3162" t="str">
        <f t="shared" si="214"/>
        <v>theater</v>
      </c>
    </row>
    <row r="3163" spans="1:21" ht="42.75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 s="10">
        <f t="shared" si="211"/>
        <v>28.41</v>
      </c>
      <c r="Q3163" t="s">
        <v>8316</v>
      </c>
      <c r="R3163" t="s">
        <v>8317</v>
      </c>
      <c r="S3163" s="13">
        <f t="shared" si="212"/>
        <v>41897.536134259259</v>
      </c>
      <c r="T3163">
        <f t="shared" si="213"/>
        <v>2014</v>
      </c>
      <c r="U3163" t="str">
        <f t="shared" si="214"/>
        <v>theater</v>
      </c>
    </row>
    <row r="3164" spans="1:21" ht="42.75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 s="10">
        <f t="shared" si="211"/>
        <v>80.73</v>
      </c>
      <c r="Q3164" t="s">
        <v>8316</v>
      </c>
      <c r="R3164" t="s">
        <v>8317</v>
      </c>
      <c r="S3164" s="13">
        <f t="shared" si="212"/>
        <v>41799.685902777775</v>
      </c>
      <c r="T3164">
        <f t="shared" si="213"/>
        <v>2014</v>
      </c>
      <c r="U3164" t="str">
        <f t="shared" si="214"/>
        <v>theater</v>
      </c>
    </row>
    <row r="3165" spans="1:21" ht="42.75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 s="10">
        <f t="shared" si="211"/>
        <v>200.69</v>
      </c>
      <c r="Q3165" t="s">
        <v>8316</v>
      </c>
      <c r="R3165" t="s">
        <v>8317</v>
      </c>
      <c r="S3165" s="13">
        <f t="shared" si="212"/>
        <v>41775.753761574073</v>
      </c>
      <c r="T3165">
        <f t="shared" si="213"/>
        <v>2014</v>
      </c>
      <c r="U3165" t="str">
        <f t="shared" si="214"/>
        <v>theater</v>
      </c>
    </row>
    <row r="3166" spans="1:21" ht="42.75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 s="10">
        <f t="shared" si="211"/>
        <v>37.590000000000003</v>
      </c>
      <c r="Q3166" t="s">
        <v>8316</v>
      </c>
      <c r="R3166" t="s">
        <v>8317</v>
      </c>
      <c r="S3166" s="13">
        <f t="shared" si="212"/>
        <v>41766.80572916667</v>
      </c>
      <c r="T3166">
        <f t="shared" si="213"/>
        <v>2014</v>
      </c>
      <c r="U3166" t="str">
        <f t="shared" si="214"/>
        <v>theater</v>
      </c>
    </row>
    <row r="3167" spans="1:21" ht="42.75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 s="10">
        <f t="shared" si="211"/>
        <v>58.1</v>
      </c>
      <c r="Q3167" t="s">
        <v>8316</v>
      </c>
      <c r="R3167" t="s">
        <v>8317</v>
      </c>
      <c r="S3167" s="13">
        <f t="shared" si="212"/>
        <v>40644.159259259257</v>
      </c>
      <c r="T3167">
        <f t="shared" si="213"/>
        <v>2011</v>
      </c>
      <c r="U3167" t="str">
        <f t="shared" si="214"/>
        <v>theater</v>
      </c>
    </row>
    <row r="3168" spans="1:21" ht="42.75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 s="10">
        <f t="shared" si="211"/>
        <v>60.3</v>
      </c>
      <c r="Q3168" t="s">
        <v>8316</v>
      </c>
      <c r="R3168" t="s">
        <v>8317</v>
      </c>
      <c r="S3168" s="13">
        <f t="shared" si="212"/>
        <v>41940.69158564815</v>
      </c>
      <c r="T3168">
        <f t="shared" si="213"/>
        <v>2014</v>
      </c>
      <c r="U3168" t="str">
        <f t="shared" si="214"/>
        <v>theater</v>
      </c>
    </row>
    <row r="3169" spans="1:21" ht="28.5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 s="10">
        <f t="shared" si="211"/>
        <v>63.36</v>
      </c>
      <c r="Q3169" t="s">
        <v>8316</v>
      </c>
      <c r="R3169" t="s">
        <v>8317</v>
      </c>
      <c r="S3169" s="13">
        <f t="shared" si="212"/>
        <v>41839.175706018519</v>
      </c>
      <c r="T3169">
        <f t="shared" si="213"/>
        <v>2014</v>
      </c>
      <c r="U3169" t="str">
        <f t="shared" si="214"/>
        <v>theater</v>
      </c>
    </row>
    <row r="3170" spans="1:21" ht="42.75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 s="10">
        <f t="shared" si="211"/>
        <v>50.9</v>
      </c>
      <c r="Q3170" t="s">
        <v>8316</v>
      </c>
      <c r="R3170" t="s">
        <v>8317</v>
      </c>
      <c r="S3170" s="13">
        <f t="shared" si="212"/>
        <v>41772.105937500004</v>
      </c>
      <c r="T3170">
        <f t="shared" si="213"/>
        <v>2014</v>
      </c>
      <c r="U3170" t="str">
        <f t="shared" si="214"/>
        <v>theater</v>
      </c>
    </row>
    <row r="3171" spans="1:21" ht="28.5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 s="10">
        <f t="shared" si="211"/>
        <v>100.5</v>
      </c>
      <c r="Q3171" t="s">
        <v>8316</v>
      </c>
      <c r="R3171" t="s">
        <v>8317</v>
      </c>
      <c r="S3171" s="13">
        <f t="shared" si="212"/>
        <v>41591.737974537034</v>
      </c>
      <c r="T3171">
        <f t="shared" si="213"/>
        <v>2013</v>
      </c>
      <c r="U3171" t="str">
        <f t="shared" si="214"/>
        <v>theater</v>
      </c>
    </row>
    <row r="3172" spans="1:21" ht="28.5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 s="10">
        <f t="shared" si="211"/>
        <v>31.62</v>
      </c>
      <c r="Q3172" t="s">
        <v>8316</v>
      </c>
      <c r="R3172" t="s">
        <v>8317</v>
      </c>
      <c r="S3172" s="13">
        <f t="shared" si="212"/>
        <v>41789.080370370371</v>
      </c>
      <c r="T3172">
        <f t="shared" si="213"/>
        <v>2014</v>
      </c>
      <c r="U3172" t="str">
        <f t="shared" si="214"/>
        <v>theater</v>
      </c>
    </row>
    <row r="3173" spans="1:21" ht="42.75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 s="10">
        <f t="shared" si="211"/>
        <v>65.099999999999994</v>
      </c>
      <c r="Q3173" t="s">
        <v>8316</v>
      </c>
      <c r="R3173" t="s">
        <v>8317</v>
      </c>
      <c r="S3173" s="13">
        <f t="shared" si="212"/>
        <v>42466.608310185184</v>
      </c>
      <c r="T3173">
        <f t="shared" si="213"/>
        <v>2016</v>
      </c>
      <c r="U3173" t="str">
        <f t="shared" si="214"/>
        <v>theater</v>
      </c>
    </row>
    <row r="3174" spans="1:21" ht="42.75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 s="10">
        <f t="shared" si="211"/>
        <v>79.31</v>
      </c>
      <c r="Q3174" t="s">
        <v>8316</v>
      </c>
      <c r="R3174" t="s">
        <v>8317</v>
      </c>
      <c r="S3174" s="13">
        <f t="shared" si="212"/>
        <v>40923.729953703703</v>
      </c>
      <c r="T3174">
        <f t="shared" si="213"/>
        <v>2012</v>
      </c>
      <c r="U3174" t="str">
        <f t="shared" si="214"/>
        <v>theater</v>
      </c>
    </row>
    <row r="3175" spans="1:21" ht="42.75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 s="10">
        <f t="shared" si="211"/>
        <v>139.19</v>
      </c>
      <c r="Q3175" t="s">
        <v>8316</v>
      </c>
      <c r="R3175" t="s">
        <v>8317</v>
      </c>
      <c r="S3175" s="13">
        <f t="shared" si="212"/>
        <v>41878.878379629627</v>
      </c>
      <c r="T3175">
        <f t="shared" si="213"/>
        <v>2014</v>
      </c>
      <c r="U3175" t="str">
        <f t="shared" si="214"/>
        <v>theater</v>
      </c>
    </row>
    <row r="3176" spans="1:21" ht="42.75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 s="10">
        <f t="shared" si="211"/>
        <v>131.91</v>
      </c>
      <c r="Q3176" t="s">
        <v>8316</v>
      </c>
      <c r="R3176" t="s">
        <v>8317</v>
      </c>
      <c r="S3176" s="13">
        <f t="shared" si="212"/>
        <v>41862.864675925928</v>
      </c>
      <c r="T3176">
        <f t="shared" si="213"/>
        <v>2014</v>
      </c>
      <c r="U3176" t="str">
        <f t="shared" si="214"/>
        <v>theater</v>
      </c>
    </row>
    <row r="3177" spans="1:21" ht="57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 s="10">
        <f t="shared" si="211"/>
        <v>91.3</v>
      </c>
      <c r="Q3177" t="s">
        <v>8316</v>
      </c>
      <c r="R3177" t="s">
        <v>8317</v>
      </c>
      <c r="S3177" s="13">
        <f t="shared" si="212"/>
        <v>40531.886886574073</v>
      </c>
      <c r="T3177">
        <f t="shared" si="213"/>
        <v>2010</v>
      </c>
      <c r="U3177" t="str">
        <f t="shared" si="214"/>
        <v>theater</v>
      </c>
    </row>
    <row r="3178" spans="1:21" ht="42.75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 s="10">
        <f t="shared" si="211"/>
        <v>39.67</v>
      </c>
      <c r="Q3178" t="s">
        <v>8316</v>
      </c>
      <c r="R3178" t="s">
        <v>8317</v>
      </c>
      <c r="S3178" s="13">
        <f t="shared" si="212"/>
        <v>41477.930914351848</v>
      </c>
      <c r="T3178">
        <f t="shared" si="213"/>
        <v>2013</v>
      </c>
      <c r="U3178" t="str">
        <f t="shared" si="214"/>
        <v>theater</v>
      </c>
    </row>
    <row r="3179" spans="1:21" ht="42.75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 s="10">
        <f t="shared" si="211"/>
        <v>57.55</v>
      </c>
      <c r="Q3179" t="s">
        <v>8316</v>
      </c>
      <c r="R3179" t="s">
        <v>8317</v>
      </c>
      <c r="S3179" s="13">
        <f t="shared" si="212"/>
        <v>41781.666770833333</v>
      </c>
      <c r="T3179">
        <f t="shared" si="213"/>
        <v>2014</v>
      </c>
      <c r="U3179" t="str">
        <f t="shared" si="214"/>
        <v>theater</v>
      </c>
    </row>
    <row r="3180" spans="1:21" ht="42.75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 s="10">
        <f t="shared" si="211"/>
        <v>33.03</v>
      </c>
      <c r="Q3180" t="s">
        <v>8316</v>
      </c>
      <c r="R3180" t="s">
        <v>8317</v>
      </c>
      <c r="S3180" s="13">
        <f t="shared" si="212"/>
        <v>41806.605034722219</v>
      </c>
      <c r="T3180">
        <f t="shared" si="213"/>
        <v>2014</v>
      </c>
      <c r="U3180" t="str">
        <f t="shared" si="214"/>
        <v>theater</v>
      </c>
    </row>
    <row r="3181" spans="1:21" ht="28.5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 s="10">
        <f t="shared" si="211"/>
        <v>77.34</v>
      </c>
      <c r="Q3181" t="s">
        <v>8316</v>
      </c>
      <c r="R3181" t="s">
        <v>8317</v>
      </c>
      <c r="S3181" s="13">
        <f t="shared" si="212"/>
        <v>41375.702210648145</v>
      </c>
      <c r="T3181">
        <f t="shared" si="213"/>
        <v>2013</v>
      </c>
      <c r="U3181" t="str">
        <f t="shared" si="214"/>
        <v>theater</v>
      </c>
    </row>
    <row r="3182" spans="1:21" ht="42.75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 s="10">
        <f t="shared" si="211"/>
        <v>31.93</v>
      </c>
      <c r="Q3182" t="s">
        <v>8316</v>
      </c>
      <c r="R3182" t="s">
        <v>8317</v>
      </c>
      <c r="S3182" s="13">
        <f t="shared" si="212"/>
        <v>41780.412604166668</v>
      </c>
      <c r="T3182">
        <f t="shared" si="213"/>
        <v>2014</v>
      </c>
      <c r="U3182" t="str">
        <f t="shared" si="214"/>
        <v>theater</v>
      </c>
    </row>
    <row r="3183" spans="1:21" ht="42.75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 s="10">
        <f t="shared" si="211"/>
        <v>36.33</v>
      </c>
      <c r="Q3183" t="s">
        <v>8316</v>
      </c>
      <c r="R3183" t="s">
        <v>8317</v>
      </c>
      <c r="S3183" s="13">
        <f t="shared" si="212"/>
        <v>41779.310034722221</v>
      </c>
      <c r="T3183">
        <f t="shared" si="213"/>
        <v>2014</v>
      </c>
      <c r="U3183" t="str">
        <f t="shared" si="214"/>
        <v>theater</v>
      </c>
    </row>
    <row r="3184" spans="1:21" ht="57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 s="10">
        <f t="shared" si="211"/>
        <v>46.77</v>
      </c>
      <c r="Q3184" t="s">
        <v>8316</v>
      </c>
      <c r="R3184" t="s">
        <v>8317</v>
      </c>
      <c r="S3184" s="13">
        <f t="shared" si="212"/>
        <v>40883.949317129627</v>
      </c>
      <c r="T3184">
        <f t="shared" si="213"/>
        <v>2011</v>
      </c>
      <c r="U3184" t="str">
        <f t="shared" si="214"/>
        <v>theater</v>
      </c>
    </row>
    <row r="3185" spans="1:21" ht="42.75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 s="10">
        <f t="shared" si="211"/>
        <v>40.07</v>
      </c>
      <c r="Q3185" t="s">
        <v>8316</v>
      </c>
      <c r="R3185" t="s">
        <v>8317</v>
      </c>
      <c r="S3185" s="13">
        <f t="shared" si="212"/>
        <v>41491.79478009259</v>
      </c>
      <c r="T3185">
        <f t="shared" si="213"/>
        <v>2013</v>
      </c>
      <c r="U3185" t="str">
        <f t="shared" si="214"/>
        <v>theater</v>
      </c>
    </row>
    <row r="3186" spans="1:21" ht="42.75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 s="10">
        <f t="shared" si="211"/>
        <v>100.22</v>
      </c>
      <c r="Q3186" t="s">
        <v>8316</v>
      </c>
      <c r="R3186" t="s">
        <v>8317</v>
      </c>
      <c r="S3186" s="13">
        <f t="shared" si="212"/>
        <v>41791.993414351848</v>
      </c>
      <c r="T3186">
        <f t="shared" si="213"/>
        <v>2014</v>
      </c>
      <c r="U3186" t="str">
        <f t="shared" si="214"/>
        <v>theater</v>
      </c>
    </row>
    <row r="3187" spans="1:21" ht="42.75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 s="10">
        <f t="shared" si="211"/>
        <v>41.67</v>
      </c>
      <c r="Q3187" t="s">
        <v>8316</v>
      </c>
      <c r="R3187" t="s">
        <v>8317</v>
      </c>
      <c r="S3187" s="13">
        <f t="shared" si="212"/>
        <v>41829.977326388893</v>
      </c>
      <c r="T3187">
        <f t="shared" si="213"/>
        <v>2014</v>
      </c>
      <c r="U3187" t="str">
        <f t="shared" si="214"/>
        <v>theater</v>
      </c>
    </row>
    <row r="3188" spans="1:21" ht="42.75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 s="10">
        <f t="shared" si="211"/>
        <v>46.71</v>
      </c>
      <c r="Q3188" t="s">
        <v>8316</v>
      </c>
      <c r="R3188" t="s">
        <v>8317</v>
      </c>
      <c r="S3188" s="13">
        <f t="shared" si="212"/>
        <v>41868.924050925925</v>
      </c>
      <c r="T3188">
        <f t="shared" si="213"/>
        <v>2014</v>
      </c>
      <c r="U3188" t="str">
        <f t="shared" si="214"/>
        <v>theater</v>
      </c>
    </row>
    <row r="3189" spans="1:21" ht="42.75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 s="10">
        <f t="shared" si="211"/>
        <v>71.489999999999995</v>
      </c>
      <c r="Q3189" t="s">
        <v>8316</v>
      </c>
      <c r="R3189" t="s">
        <v>8317</v>
      </c>
      <c r="S3189" s="13">
        <f t="shared" si="212"/>
        <v>41835.666354166664</v>
      </c>
      <c r="T3189">
        <f t="shared" si="213"/>
        <v>2014</v>
      </c>
      <c r="U3189" t="str">
        <f t="shared" si="214"/>
        <v>theater</v>
      </c>
    </row>
    <row r="3190" spans="1:21" ht="42.75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 s="10">
        <f t="shared" si="211"/>
        <v>14.44</v>
      </c>
      <c r="Q3190" t="s">
        <v>8316</v>
      </c>
      <c r="R3190" t="s">
        <v>8358</v>
      </c>
      <c r="S3190" s="13">
        <f t="shared" si="212"/>
        <v>42144.415532407409</v>
      </c>
      <c r="T3190">
        <f t="shared" si="213"/>
        <v>2015</v>
      </c>
      <c r="U3190" t="str">
        <f t="shared" si="214"/>
        <v>theater</v>
      </c>
    </row>
    <row r="3191" spans="1:21" ht="42.75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 s="10">
        <f t="shared" si="211"/>
        <v>356.84</v>
      </c>
      <c r="Q3191" t="s">
        <v>8316</v>
      </c>
      <c r="R3191" t="s">
        <v>8358</v>
      </c>
      <c r="S3191" s="13">
        <f t="shared" si="212"/>
        <v>42118.346435185187</v>
      </c>
      <c r="T3191">
        <f t="shared" si="213"/>
        <v>2015</v>
      </c>
      <c r="U3191" t="str">
        <f t="shared" si="214"/>
        <v>theater</v>
      </c>
    </row>
    <row r="3192" spans="1:21" ht="28.5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 s="10" t="e">
        <f t="shared" si="211"/>
        <v>#DIV/0!</v>
      </c>
      <c r="Q3192" t="s">
        <v>8316</v>
      </c>
      <c r="R3192" t="s">
        <v>8358</v>
      </c>
      <c r="S3192" s="13">
        <f t="shared" si="212"/>
        <v>42683.151331018518</v>
      </c>
      <c r="T3192">
        <f t="shared" si="213"/>
        <v>2016</v>
      </c>
      <c r="U3192" t="str">
        <f t="shared" si="214"/>
        <v>theater</v>
      </c>
    </row>
    <row r="3193" spans="1:21" ht="42.75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 s="10">
        <f t="shared" si="211"/>
        <v>37.75</v>
      </c>
      <c r="Q3193" t="s">
        <v>8316</v>
      </c>
      <c r="R3193" t="s">
        <v>8358</v>
      </c>
      <c r="S3193" s="13">
        <f t="shared" si="212"/>
        <v>42538.755428240736</v>
      </c>
      <c r="T3193">
        <f t="shared" si="213"/>
        <v>2016</v>
      </c>
      <c r="U3193" t="str">
        <f t="shared" si="214"/>
        <v>theater</v>
      </c>
    </row>
    <row r="3194" spans="1:21" ht="42.75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 s="10">
        <f t="shared" si="211"/>
        <v>12.75</v>
      </c>
      <c r="Q3194" t="s">
        <v>8316</v>
      </c>
      <c r="R3194" t="s">
        <v>8358</v>
      </c>
      <c r="S3194" s="13">
        <f t="shared" si="212"/>
        <v>42018.94049768518</v>
      </c>
      <c r="T3194">
        <f t="shared" si="213"/>
        <v>2015</v>
      </c>
      <c r="U3194" t="str">
        <f t="shared" si="214"/>
        <v>theater</v>
      </c>
    </row>
    <row r="3195" spans="1:21" ht="42.75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 s="10">
        <f t="shared" si="211"/>
        <v>24.46</v>
      </c>
      <c r="Q3195" t="s">
        <v>8316</v>
      </c>
      <c r="R3195" t="s">
        <v>8358</v>
      </c>
      <c r="S3195" s="13">
        <f t="shared" si="212"/>
        <v>42010.968240740738</v>
      </c>
      <c r="T3195">
        <f t="shared" si="213"/>
        <v>2015</v>
      </c>
      <c r="U3195" t="str">
        <f t="shared" si="214"/>
        <v>theater</v>
      </c>
    </row>
    <row r="3196" spans="1:21" ht="42.75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 s="10" t="e">
        <f t="shared" si="211"/>
        <v>#DIV/0!</v>
      </c>
      <c r="Q3196" t="s">
        <v>8316</v>
      </c>
      <c r="R3196" t="s">
        <v>8358</v>
      </c>
      <c r="S3196" s="13">
        <f t="shared" si="212"/>
        <v>42182.062476851846</v>
      </c>
      <c r="T3196">
        <f t="shared" si="213"/>
        <v>2015</v>
      </c>
      <c r="U3196" t="str">
        <f t="shared" si="214"/>
        <v>theater</v>
      </c>
    </row>
    <row r="3197" spans="1:21" ht="42.75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 s="10">
        <f t="shared" si="211"/>
        <v>53.08</v>
      </c>
      <c r="Q3197" t="s">
        <v>8316</v>
      </c>
      <c r="R3197" t="s">
        <v>8358</v>
      </c>
      <c r="S3197" s="13">
        <f t="shared" si="212"/>
        <v>42017.594236111108</v>
      </c>
      <c r="T3197">
        <f t="shared" si="213"/>
        <v>2015</v>
      </c>
      <c r="U3197" t="str">
        <f t="shared" si="214"/>
        <v>theater</v>
      </c>
    </row>
    <row r="3198" spans="1:21" ht="42.75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 s="10">
        <f t="shared" si="211"/>
        <v>300</v>
      </c>
      <c r="Q3198" t="s">
        <v>8316</v>
      </c>
      <c r="R3198" t="s">
        <v>8358</v>
      </c>
      <c r="S3198" s="13">
        <f t="shared" si="212"/>
        <v>42157.598090277781</v>
      </c>
      <c r="T3198">
        <f t="shared" si="213"/>
        <v>2015</v>
      </c>
      <c r="U3198" t="str">
        <f t="shared" si="214"/>
        <v>theater</v>
      </c>
    </row>
    <row r="3199" spans="1:21" ht="28.5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 s="10">
        <f t="shared" si="211"/>
        <v>286.25</v>
      </c>
      <c r="Q3199" t="s">
        <v>8316</v>
      </c>
      <c r="R3199" t="s">
        <v>8358</v>
      </c>
      <c r="S3199" s="13">
        <f t="shared" si="212"/>
        <v>42009.493263888886</v>
      </c>
      <c r="T3199">
        <f t="shared" si="213"/>
        <v>2015</v>
      </c>
      <c r="U3199" t="str">
        <f t="shared" si="214"/>
        <v>theater</v>
      </c>
    </row>
    <row r="3200" spans="1:21" ht="42.75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 s="10">
        <f t="shared" si="211"/>
        <v>36.67</v>
      </c>
      <c r="Q3200" t="s">
        <v>8316</v>
      </c>
      <c r="R3200" t="s">
        <v>8358</v>
      </c>
      <c r="S3200" s="13">
        <f t="shared" si="212"/>
        <v>42013.424502314811</v>
      </c>
      <c r="T3200">
        <f t="shared" si="213"/>
        <v>2015</v>
      </c>
      <c r="U3200" t="str">
        <f t="shared" si="214"/>
        <v>theater</v>
      </c>
    </row>
    <row r="3201" spans="1:21" ht="42.75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 s="10">
        <f t="shared" si="211"/>
        <v>49.21</v>
      </c>
      <c r="Q3201" t="s">
        <v>8316</v>
      </c>
      <c r="R3201" t="s">
        <v>8358</v>
      </c>
      <c r="S3201" s="13">
        <f t="shared" si="212"/>
        <v>41858.761782407404</v>
      </c>
      <c r="T3201">
        <f t="shared" si="213"/>
        <v>2014</v>
      </c>
      <c r="U3201" t="str">
        <f t="shared" si="214"/>
        <v>theater</v>
      </c>
    </row>
    <row r="3202" spans="1:21" ht="42.75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 s="10">
        <f t="shared" si="211"/>
        <v>1</v>
      </c>
      <c r="Q3202" t="s">
        <v>8316</v>
      </c>
      <c r="R3202" t="s">
        <v>8358</v>
      </c>
      <c r="S3202" s="13">
        <f t="shared" si="212"/>
        <v>42460.320613425924</v>
      </c>
      <c r="T3202">
        <f t="shared" si="213"/>
        <v>2016</v>
      </c>
      <c r="U3202" t="str">
        <f t="shared" si="214"/>
        <v>theater</v>
      </c>
    </row>
    <row r="3203" spans="1:21" ht="42.75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 s="10">
        <f t="shared" ref="P3203:P3266" si="215">ROUND(E3203/L3203,2)</f>
        <v>12.5</v>
      </c>
      <c r="Q3203" t="s">
        <v>8316</v>
      </c>
      <c r="R3203" t="s">
        <v>8358</v>
      </c>
      <c r="S3203" s="13">
        <f t="shared" ref="S3203:S3266" si="216">(((J3203/60)/60)/24)+DATE(1970,1,1)</f>
        <v>41861.767094907409</v>
      </c>
      <c r="T3203">
        <f t="shared" ref="T3203:T3266" si="217">YEAR(S3203)</f>
        <v>2014</v>
      </c>
      <c r="U3203" t="str">
        <f t="shared" ref="U3203:U3266" si="218">LEFT(N3203,SEARCH("/",N3203)-1)</f>
        <v>theater</v>
      </c>
    </row>
    <row r="3204" spans="1:21" ht="42.75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 s="10">
        <f t="shared" si="215"/>
        <v>109.04</v>
      </c>
      <c r="Q3204" t="s">
        <v>8316</v>
      </c>
      <c r="R3204" t="s">
        <v>8358</v>
      </c>
      <c r="S3204" s="13">
        <f t="shared" si="216"/>
        <v>42293.853541666671</v>
      </c>
      <c r="T3204">
        <f t="shared" si="217"/>
        <v>2015</v>
      </c>
      <c r="U3204" t="str">
        <f t="shared" si="218"/>
        <v>theater</v>
      </c>
    </row>
    <row r="3205" spans="1:21" ht="42.75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 s="10">
        <f t="shared" si="215"/>
        <v>41.67</v>
      </c>
      <c r="Q3205" t="s">
        <v>8316</v>
      </c>
      <c r="R3205" t="s">
        <v>8358</v>
      </c>
      <c r="S3205" s="13">
        <f t="shared" si="216"/>
        <v>42242.988680555558</v>
      </c>
      <c r="T3205">
        <f t="shared" si="217"/>
        <v>2015</v>
      </c>
      <c r="U3205" t="str">
        <f t="shared" si="218"/>
        <v>theater</v>
      </c>
    </row>
    <row r="3206" spans="1:21" ht="42.75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 s="10" t="e">
        <f t="shared" si="215"/>
        <v>#DIV/0!</v>
      </c>
      <c r="Q3206" t="s">
        <v>8316</v>
      </c>
      <c r="R3206" t="s">
        <v>8358</v>
      </c>
      <c r="S3206" s="13">
        <f t="shared" si="216"/>
        <v>42172.686099537037</v>
      </c>
      <c r="T3206">
        <f t="shared" si="217"/>
        <v>2015</v>
      </c>
      <c r="U3206" t="str">
        <f t="shared" si="218"/>
        <v>theater</v>
      </c>
    </row>
    <row r="3207" spans="1:21" ht="42.75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 s="10">
        <f t="shared" si="215"/>
        <v>22.75</v>
      </c>
      <c r="Q3207" t="s">
        <v>8316</v>
      </c>
      <c r="R3207" t="s">
        <v>8358</v>
      </c>
      <c r="S3207" s="13">
        <f t="shared" si="216"/>
        <v>42095.374675925923</v>
      </c>
      <c r="T3207">
        <f t="shared" si="217"/>
        <v>2015</v>
      </c>
      <c r="U3207" t="str">
        <f t="shared" si="218"/>
        <v>theater</v>
      </c>
    </row>
    <row r="3208" spans="1:21" ht="42.75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 s="10" t="e">
        <f t="shared" si="215"/>
        <v>#DIV/0!</v>
      </c>
      <c r="Q3208" t="s">
        <v>8316</v>
      </c>
      <c r="R3208" t="s">
        <v>8358</v>
      </c>
      <c r="S3208" s="13">
        <f t="shared" si="216"/>
        <v>42236.276053240741</v>
      </c>
      <c r="T3208">
        <f t="shared" si="217"/>
        <v>2015</v>
      </c>
      <c r="U3208" t="str">
        <f t="shared" si="218"/>
        <v>theater</v>
      </c>
    </row>
    <row r="3209" spans="1:21" ht="42.75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 s="10">
        <f t="shared" si="215"/>
        <v>70.83</v>
      </c>
      <c r="Q3209" t="s">
        <v>8316</v>
      </c>
      <c r="R3209" t="s">
        <v>8358</v>
      </c>
      <c r="S3209" s="13">
        <f t="shared" si="216"/>
        <v>42057.277858796297</v>
      </c>
      <c r="T3209">
        <f t="shared" si="217"/>
        <v>2015</v>
      </c>
      <c r="U3209" t="str">
        <f t="shared" si="218"/>
        <v>theater</v>
      </c>
    </row>
    <row r="3210" spans="1:21" ht="42.75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 s="10">
        <f t="shared" si="215"/>
        <v>63.11</v>
      </c>
      <c r="Q3210" t="s">
        <v>8316</v>
      </c>
      <c r="R3210" t="s">
        <v>8317</v>
      </c>
      <c r="S3210" s="13">
        <f t="shared" si="216"/>
        <v>41827.605057870373</v>
      </c>
      <c r="T3210">
        <f t="shared" si="217"/>
        <v>2014</v>
      </c>
      <c r="U3210" t="str">
        <f t="shared" si="218"/>
        <v>theater</v>
      </c>
    </row>
    <row r="3211" spans="1:21" ht="42.75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 s="10">
        <f t="shared" si="215"/>
        <v>50.16</v>
      </c>
      <c r="Q3211" t="s">
        <v>8316</v>
      </c>
      <c r="R3211" t="s">
        <v>8317</v>
      </c>
      <c r="S3211" s="13">
        <f t="shared" si="216"/>
        <v>41778.637245370373</v>
      </c>
      <c r="T3211">
        <f t="shared" si="217"/>
        <v>2014</v>
      </c>
      <c r="U3211" t="str">
        <f t="shared" si="218"/>
        <v>theater</v>
      </c>
    </row>
    <row r="3212" spans="1:21" ht="42.75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 s="10">
        <f t="shared" si="215"/>
        <v>62.88</v>
      </c>
      <c r="Q3212" t="s">
        <v>8316</v>
      </c>
      <c r="R3212" t="s">
        <v>8317</v>
      </c>
      <c r="S3212" s="13">
        <f t="shared" si="216"/>
        <v>41013.936562499999</v>
      </c>
      <c r="T3212">
        <f t="shared" si="217"/>
        <v>2012</v>
      </c>
      <c r="U3212" t="str">
        <f t="shared" si="218"/>
        <v>theater</v>
      </c>
    </row>
    <row r="3213" spans="1:21" ht="42.75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 s="10">
        <f t="shared" si="215"/>
        <v>85.53</v>
      </c>
      <c r="Q3213" t="s">
        <v>8316</v>
      </c>
      <c r="R3213" t="s">
        <v>8317</v>
      </c>
      <c r="S3213" s="13">
        <f t="shared" si="216"/>
        <v>41834.586574074077</v>
      </c>
      <c r="T3213">
        <f t="shared" si="217"/>
        <v>2014</v>
      </c>
      <c r="U3213" t="str">
        <f t="shared" si="218"/>
        <v>theater</v>
      </c>
    </row>
    <row r="3214" spans="1:21" ht="28.5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 s="10">
        <f t="shared" si="215"/>
        <v>53.72</v>
      </c>
      <c r="Q3214" t="s">
        <v>8316</v>
      </c>
      <c r="R3214" t="s">
        <v>8317</v>
      </c>
      <c r="S3214" s="13">
        <f t="shared" si="216"/>
        <v>41829.795729166668</v>
      </c>
      <c r="T3214">
        <f t="shared" si="217"/>
        <v>2014</v>
      </c>
      <c r="U3214" t="str">
        <f t="shared" si="218"/>
        <v>theater</v>
      </c>
    </row>
    <row r="3215" spans="1:21" ht="42.75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 s="10">
        <f t="shared" si="215"/>
        <v>127.81</v>
      </c>
      <c r="Q3215" t="s">
        <v>8316</v>
      </c>
      <c r="R3215" t="s">
        <v>8317</v>
      </c>
      <c r="S3215" s="13">
        <f t="shared" si="216"/>
        <v>42171.763414351852</v>
      </c>
      <c r="T3215">
        <f t="shared" si="217"/>
        <v>2015</v>
      </c>
      <c r="U3215" t="str">
        <f t="shared" si="218"/>
        <v>theater</v>
      </c>
    </row>
    <row r="3216" spans="1:21" ht="42.75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 s="10">
        <f t="shared" si="215"/>
        <v>106.57</v>
      </c>
      <c r="Q3216" t="s">
        <v>8316</v>
      </c>
      <c r="R3216" t="s">
        <v>8317</v>
      </c>
      <c r="S3216" s="13">
        <f t="shared" si="216"/>
        <v>42337.792511574073</v>
      </c>
      <c r="T3216">
        <f t="shared" si="217"/>
        <v>2015</v>
      </c>
      <c r="U3216" t="str">
        <f t="shared" si="218"/>
        <v>theater</v>
      </c>
    </row>
    <row r="3217" spans="1:21" ht="57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 s="10">
        <f t="shared" si="215"/>
        <v>262.11</v>
      </c>
      <c r="Q3217" t="s">
        <v>8316</v>
      </c>
      <c r="R3217" t="s">
        <v>8317</v>
      </c>
      <c r="S3217" s="13">
        <f t="shared" si="216"/>
        <v>42219.665173611109</v>
      </c>
      <c r="T3217">
        <f t="shared" si="217"/>
        <v>2015</v>
      </c>
      <c r="U3217" t="str">
        <f t="shared" si="218"/>
        <v>theater</v>
      </c>
    </row>
    <row r="3218" spans="1:21" ht="42.75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 s="10">
        <f t="shared" si="215"/>
        <v>57.17</v>
      </c>
      <c r="Q3218" t="s">
        <v>8316</v>
      </c>
      <c r="R3218" t="s">
        <v>8317</v>
      </c>
      <c r="S3218" s="13">
        <f t="shared" si="216"/>
        <v>42165.462627314817</v>
      </c>
      <c r="T3218">
        <f t="shared" si="217"/>
        <v>2015</v>
      </c>
      <c r="U3218" t="str">
        <f t="shared" si="218"/>
        <v>theater</v>
      </c>
    </row>
    <row r="3219" spans="1:21" ht="28.5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 s="10">
        <f t="shared" si="215"/>
        <v>50.2</v>
      </c>
      <c r="Q3219" t="s">
        <v>8316</v>
      </c>
      <c r="R3219" t="s">
        <v>8317</v>
      </c>
      <c r="S3219" s="13">
        <f t="shared" si="216"/>
        <v>42648.546111111107</v>
      </c>
      <c r="T3219">
        <f t="shared" si="217"/>
        <v>2016</v>
      </c>
      <c r="U3219" t="str">
        <f t="shared" si="218"/>
        <v>theater</v>
      </c>
    </row>
    <row r="3220" spans="1:21" ht="42.75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 s="10">
        <f t="shared" si="215"/>
        <v>66.59</v>
      </c>
      <c r="Q3220" t="s">
        <v>8316</v>
      </c>
      <c r="R3220" t="s">
        <v>8317</v>
      </c>
      <c r="S3220" s="13">
        <f t="shared" si="216"/>
        <v>41971.002152777779</v>
      </c>
      <c r="T3220">
        <f t="shared" si="217"/>
        <v>2014</v>
      </c>
      <c r="U3220" t="str">
        <f t="shared" si="218"/>
        <v>theater</v>
      </c>
    </row>
    <row r="3221" spans="1:21" ht="28.5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 s="10">
        <f t="shared" si="215"/>
        <v>168.25</v>
      </c>
      <c r="Q3221" t="s">
        <v>8316</v>
      </c>
      <c r="R3221" t="s">
        <v>8317</v>
      </c>
      <c r="S3221" s="13">
        <f t="shared" si="216"/>
        <v>42050.983182870375</v>
      </c>
      <c r="T3221">
        <f t="shared" si="217"/>
        <v>2015</v>
      </c>
      <c r="U3221" t="str">
        <f t="shared" si="218"/>
        <v>theater</v>
      </c>
    </row>
    <row r="3222" spans="1:21" ht="28.5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 s="10">
        <f t="shared" si="215"/>
        <v>256.37</v>
      </c>
      <c r="Q3222" t="s">
        <v>8316</v>
      </c>
      <c r="R3222" t="s">
        <v>8317</v>
      </c>
      <c r="S3222" s="13">
        <f t="shared" si="216"/>
        <v>42772.833379629628</v>
      </c>
      <c r="T3222">
        <f t="shared" si="217"/>
        <v>2017</v>
      </c>
      <c r="U3222" t="str">
        <f t="shared" si="218"/>
        <v>theater</v>
      </c>
    </row>
    <row r="3223" spans="1:21" ht="42.75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 s="10">
        <f t="shared" si="215"/>
        <v>36.61</v>
      </c>
      <c r="Q3223" t="s">
        <v>8316</v>
      </c>
      <c r="R3223" t="s">
        <v>8317</v>
      </c>
      <c r="S3223" s="13">
        <f t="shared" si="216"/>
        <v>42155.696793981479</v>
      </c>
      <c r="T3223">
        <f t="shared" si="217"/>
        <v>2015</v>
      </c>
      <c r="U3223" t="str">
        <f t="shared" si="218"/>
        <v>theater</v>
      </c>
    </row>
    <row r="3224" spans="1:21" ht="28.5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 s="10">
        <f t="shared" si="215"/>
        <v>37.14</v>
      </c>
      <c r="Q3224" t="s">
        <v>8316</v>
      </c>
      <c r="R3224" t="s">
        <v>8317</v>
      </c>
      <c r="S3224" s="13">
        <f t="shared" si="216"/>
        <v>42270.582141203704</v>
      </c>
      <c r="T3224">
        <f t="shared" si="217"/>
        <v>2015</v>
      </c>
      <c r="U3224" t="str">
        <f t="shared" si="218"/>
        <v>theater</v>
      </c>
    </row>
    <row r="3225" spans="1:21" ht="28.5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 s="10">
        <f t="shared" si="215"/>
        <v>45.88</v>
      </c>
      <c r="Q3225" t="s">
        <v>8316</v>
      </c>
      <c r="R3225" t="s">
        <v>8317</v>
      </c>
      <c r="S3225" s="13">
        <f t="shared" si="216"/>
        <v>42206.835370370376</v>
      </c>
      <c r="T3225">
        <f t="shared" si="217"/>
        <v>2015</v>
      </c>
      <c r="U3225" t="str">
        <f t="shared" si="218"/>
        <v>theater</v>
      </c>
    </row>
    <row r="3226" spans="1:21" ht="42.75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 s="10">
        <f t="shared" si="215"/>
        <v>141.71</v>
      </c>
      <c r="Q3226" t="s">
        <v>8316</v>
      </c>
      <c r="R3226" t="s">
        <v>8317</v>
      </c>
      <c r="S3226" s="13">
        <f t="shared" si="216"/>
        <v>42697.850844907407</v>
      </c>
      <c r="T3226">
        <f t="shared" si="217"/>
        <v>2016</v>
      </c>
      <c r="U3226" t="str">
        <f t="shared" si="218"/>
        <v>theater</v>
      </c>
    </row>
    <row r="3227" spans="1:21" ht="42.75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 s="10">
        <f t="shared" si="215"/>
        <v>52.49</v>
      </c>
      <c r="Q3227" t="s">
        <v>8316</v>
      </c>
      <c r="R3227" t="s">
        <v>8317</v>
      </c>
      <c r="S3227" s="13">
        <f t="shared" si="216"/>
        <v>42503.559467592597</v>
      </c>
      <c r="T3227">
        <f t="shared" si="217"/>
        <v>2016</v>
      </c>
      <c r="U3227" t="str">
        <f t="shared" si="218"/>
        <v>theater</v>
      </c>
    </row>
    <row r="3228" spans="1:21" ht="42.75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 s="10">
        <f t="shared" si="215"/>
        <v>59.52</v>
      </c>
      <c r="Q3228" t="s">
        <v>8316</v>
      </c>
      <c r="R3228" t="s">
        <v>8317</v>
      </c>
      <c r="S3228" s="13">
        <f t="shared" si="216"/>
        <v>42277.583472222221</v>
      </c>
      <c r="T3228">
        <f t="shared" si="217"/>
        <v>2015</v>
      </c>
      <c r="U3228" t="str">
        <f t="shared" si="218"/>
        <v>theater</v>
      </c>
    </row>
    <row r="3229" spans="1:21" ht="42.75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 s="10">
        <f t="shared" si="215"/>
        <v>50</v>
      </c>
      <c r="Q3229" t="s">
        <v>8316</v>
      </c>
      <c r="R3229" t="s">
        <v>8317</v>
      </c>
      <c r="S3229" s="13">
        <f t="shared" si="216"/>
        <v>42722.882361111115</v>
      </c>
      <c r="T3229">
        <f t="shared" si="217"/>
        <v>2016</v>
      </c>
      <c r="U3229" t="str">
        <f t="shared" si="218"/>
        <v>theater</v>
      </c>
    </row>
    <row r="3230" spans="1:21" ht="28.5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 s="10">
        <f t="shared" si="215"/>
        <v>193.62</v>
      </c>
      <c r="Q3230" t="s">
        <v>8316</v>
      </c>
      <c r="R3230" t="s">
        <v>8317</v>
      </c>
      <c r="S3230" s="13">
        <f t="shared" si="216"/>
        <v>42323.70930555556</v>
      </c>
      <c r="T3230">
        <f t="shared" si="217"/>
        <v>2015</v>
      </c>
      <c r="U3230" t="str">
        <f t="shared" si="218"/>
        <v>theater</v>
      </c>
    </row>
    <row r="3231" spans="1:21" ht="42.75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 s="10">
        <f t="shared" si="215"/>
        <v>106.8</v>
      </c>
      <c r="Q3231" t="s">
        <v>8316</v>
      </c>
      <c r="R3231" t="s">
        <v>8317</v>
      </c>
      <c r="S3231" s="13">
        <f t="shared" si="216"/>
        <v>41933.291643518518</v>
      </c>
      <c r="T3231">
        <f t="shared" si="217"/>
        <v>2014</v>
      </c>
      <c r="U3231" t="str">
        <f t="shared" si="218"/>
        <v>theater</v>
      </c>
    </row>
    <row r="3232" spans="1:21" ht="42.75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 s="10">
        <f t="shared" si="215"/>
        <v>77.22</v>
      </c>
      <c r="Q3232" t="s">
        <v>8316</v>
      </c>
      <c r="R3232" t="s">
        <v>8317</v>
      </c>
      <c r="S3232" s="13">
        <f t="shared" si="216"/>
        <v>41898.168125000004</v>
      </c>
      <c r="T3232">
        <f t="shared" si="217"/>
        <v>2014</v>
      </c>
      <c r="U3232" t="str">
        <f t="shared" si="218"/>
        <v>theater</v>
      </c>
    </row>
    <row r="3233" spans="1:21" ht="42.75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 s="10">
        <f t="shared" si="215"/>
        <v>57.5</v>
      </c>
      <c r="Q3233" t="s">
        <v>8316</v>
      </c>
      <c r="R3233" t="s">
        <v>8317</v>
      </c>
      <c r="S3233" s="13">
        <f t="shared" si="216"/>
        <v>42446.943831018521</v>
      </c>
      <c r="T3233">
        <f t="shared" si="217"/>
        <v>2016</v>
      </c>
      <c r="U3233" t="str">
        <f t="shared" si="218"/>
        <v>theater</v>
      </c>
    </row>
    <row r="3234" spans="1:21" ht="42.75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 s="10">
        <f t="shared" si="215"/>
        <v>50.46</v>
      </c>
      <c r="Q3234" t="s">
        <v>8316</v>
      </c>
      <c r="R3234" t="s">
        <v>8317</v>
      </c>
      <c r="S3234" s="13">
        <f t="shared" si="216"/>
        <v>42463.81385416667</v>
      </c>
      <c r="T3234">
        <f t="shared" si="217"/>
        <v>2016</v>
      </c>
      <c r="U3234" t="str">
        <f t="shared" si="218"/>
        <v>theater</v>
      </c>
    </row>
    <row r="3235" spans="1:21" ht="42.75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 s="10">
        <f t="shared" si="215"/>
        <v>97.38</v>
      </c>
      <c r="Q3235" t="s">
        <v>8316</v>
      </c>
      <c r="R3235" t="s">
        <v>8317</v>
      </c>
      <c r="S3235" s="13">
        <f t="shared" si="216"/>
        <v>42766.805034722223</v>
      </c>
      <c r="T3235">
        <f t="shared" si="217"/>
        <v>2017</v>
      </c>
      <c r="U3235" t="str">
        <f t="shared" si="218"/>
        <v>theater</v>
      </c>
    </row>
    <row r="3236" spans="1:21" ht="42.75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 s="10">
        <f t="shared" si="215"/>
        <v>34.92</v>
      </c>
      <c r="Q3236" t="s">
        <v>8316</v>
      </c>
      <c r="R3236" t="s">
        <v>8317</v>
      </c>
      <c r="S3236" s="13">
        <f t="shared" si="216"/>
        <v>42734.789444444439</v>
      </c>
      <c r="T3236">
        <f t="shared" si="217"/>
        <v>2016</v>
      </c>
      <c r="U3236" t="str">
        <f t="shared" si="218"/>
        <v>theater</v>
      </c>
    </row>
    <row r="3237" spans="1:21" ht="42.75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 s="10">
        <f t="shared" si="215"/>
        <v>85.53</v>
      </c>
      <c r="Q3237" t="s">
        <v>8316</v>
      </c>
      <c r="R3237" t="s">
        <v>8317</v>
      </c>
      <c r="S3237" s="13">
        <f t="shared" si="216"/>
        <v>42522.347812499997</v>
      </c>
      <c r="T3237">
        <f t="shared" si="217"/>
        <v>2016</v>
      </c>
      <c r="U3237" t="str">
        <f t="shared" si="218"/>
        <v>theater</v>
      </c>
    </row>
    <row r="3238" spans="1:21" ht="42.75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 s="10">
        <f t="shared" si="215"/>
        <v>182.91</v>
      </c>
      <c r="Q3238" t="s">
        <v>8316</v>
      </c>
      <c r="R3238" t="s">
        <v>8317</v>
      </c>
      <c r="S3238" s="13">
        <f t="shared" si="216"/>
        <v>42702.917048611111</v>
      </c>
      <c r="T3238">
        <f t="shared" si="217"/>
        <v>2016</v>
      </c>
      <c r="U3238" t="str">
        <f t="shared" si="218"/>
        <v>theater</v>
      </c>
    </row>
    <row r="3239" spans="1:21" ht="28.5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 s="10">
        <f t="shared" si="215"/>
        <v>131.13999999999999</v>
      </c>
      <c r="Q3239" t="s">
        <v>8316</v>
      </c>
      <c r="R3239" t="s">
        <v>8317</v>
      </c>
      <c r="S3239" s="13">
        <f t="shared" si="216"/>
        <v>42252.474351851852</v>
      </c>
      <c r="T3239">
        <f t="shared" si="217"/>
        <v>2015</v>
      </c>
      <c r="U3239" t="str">
        <f t="shared" si="218"/>
        <v>theater</v>
      </c>
    </row>
    <row r="3240" spans="1:21" ht="42.75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 s="10">
        <f t="shared" si="215"/>
        <v>39.81</v>
      </c>
      <c r="Q3240" t="s">
        <v>8316</v>
      </c>
      <c r="R3240" t="s">
        <v>8317</v>
      </c>
      <c r="S3240" s="13">
        <f t="shared" si="216"/>
        <v>42156.510393518518</v>
      </c>
      <c r="T3240">
        <f t="shared" si="217"/>
        <v>2015</v>
      </c>
      <c r="U3240" t="str">
        <f t="shared" si="218"/>
        <v>theater</v>
      </c>
    </row>
    <row r="3241" spans="1:21" ht="42.75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 s="10">
        <f t="shared" si="215"/>
        <v>59.7</v>
      </c>
      <c r="Q3241" t="s">
        <v>8316</v>
      </c>
      <c r="R3241" t="s">
        <v>8317</v>
      </c>
      <c r="S3241" s="13">
        <f t="shared" si="216"/>
        <v>42278.089039351849</v>
      </c>
      <c r="T3241">
        <f t="shared" si="217"/>
        <v>2015</v>
      </c>
      <c r="U3241" t="str">
        <f t="shared" si="218"/>
        <v>theater</v>
      </c>
    </row>
    <row r="3242" spans="1:21" ht="42.75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 s="10">
        <f t="shared" si="215"/>
        <v>88.74</v>
      </c>
      <c r="Q3242" t="s">
        <v>8316</v>
      </c>
      <c r="R3242" t="s">
        <v>8317</v>
      </c>
      <c r="S3242" s="13">
        <f t="shared" si="216"/>
        <v>42754.693842592591</v>
      </c>
      <c r="T3242">
        <f t="shared" si="217"/>
        <v>2017</v>
      </c>
      <c r="U3242" t="str">
        <f t="shared" si="218"/>
        <v>theater</v>
      </c>
    </row>
    <row r="3243" spans="1:21" ht="57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 s="10">
        <f t="shared" si="215"/>
        <v>58.69</v>
      </c>
      <c r="Q3243" t="s">
        <v>8316</v>
      </c>
      <c r="R3243" t="s">
        <v>8317</v>
      </c>
      <c r="S3243" s="13">
        <f t="shared" si="216"/>
        <v>41893.324884259258</v>
      </c>
      <c r="T3243">
        <f t="shared" si="217"/>
        <v>2014</v>
      </c>
      <c r="U3243" t="str">
        <f t="shared" si="218"/>
        <v>theater</v>
      </c>
    </row>
    <row r="3244" spans="1:21" ht="28.5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 s="10">
        <f t="shared" si="215"/>
        <v>69.569999999999993</v>
      </c>
      <c r="Q3244" t="s">
        <v>8316</v>
      </c>
      <c r="R3244" t="s">
        <v>8317</v>
      </c>
      <c r="S3244" s="13">
        <f t="shared" si="216"/>
        <v>41871.755694444444</v>
      </c>
      <c r="T3244">
        <f t="shared" si="217"/>
        <v>2014</v>
      </c>
      <c r="U3244" t="str">
        <f t="shared" si="218"/>
        <v>theater</v>
      </c>
    </row>
    <row r="3245" spans="1:21" ht="42.75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 s="10">
        <f t="shared" si="215"/>
        <v>115.87</v>
      </c>
      <c r="Q3245" t="s">
        <v>8316</v>
      </c>
      <c r="R3245" t="s">
        <v>8317</v>
      </c>
      <c r="S3245" s="13">
        <f t="shared" si="216"/>
        <v>42262.096782407403</v>
      </c>
      <c r="T3245">
        <f t="shared" si="217"/>
        <v>2015</v>
      </c>
      <c r="U3245" t="str">
        <f t="shared" si="218"/>
        <v>theater</v>
      </c>
    </row>
    <row r="3246" spans="1:21" ht="42.75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 s="10">
        <f t="shared" si="215"/>
        <v>23.87</v>
      </c>
      <c r="Q3246" t="s">
        <v>8316</v>
      </c>
      <c r="R3246" t="s">
        <v>8317</v>
      </c>
      <c r="S3246" s="13">
        <f t="shared" si="216"/>
        <v>42675.694236111114</v>
      </c>
      <c r="T3246">
        <f t="shared" si="217"/>
        <v>2016</v>
      </c>
      <c r="U3246" t="str">
        <f t="shared" si="218"/>
        <v>theater</v>
      </c>
    </row>
    <row r="3247" spans="1:21" ht="42.75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 s="10">
        <f t="shared" si="215"/>
        <v>81.13</v>
      </c>
      <c r="Q3247" t="s">
        <v>8316</v>
      </c>
      <c r="R3247" t="s">
        <v>8317</v>
      </c>
      <c r="S3247" s="13">
        <f t="shared" si="216"/>
        <v>42135.60020833333</v>
      </c>
      <c r="T3247">
        <f t="shared" si="217"/>
        <v>2015</v>
      </c>
      <c r="U3247" t="str">
        <f t="shared" si="218"/>
        <v>theater</v>
      </c>
    </row>
    <row r="3248" spans="1:21" ht="42.75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 s="10">
        <f t="shared" si="215"/>
        <v>57.63</v>
      </c>
      <c r="Q3248" t="s">
        <v>8316</v>
      </c>
      <c r="R3248" t="s">
        <v>8317</v>
      </c>
      <c r="S3248" s="13">
        <f t="shared" si="216"/>
        <v>42230.472222222219</v>
      </c>
      <c r="T3248">
        <f t="shared" si="217"/>
        <v>2015</v>
      </c>
      <c r="U3248" t="str">
        <f t="shared" si="218"/>
        <v>theater</v>
      </c>
    </row>
    <row r="3249" spans="1:21" ht="42.75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 s="10">
        <f t="shared" si="215"/>
        <v>46.43</v>
      </c>
      <c r="Q3249" t="s">
        <v>8316</v>
      </c>
      <c r="R3249" t="s">
        <v>8317</v>
      </c>
      <c r="S3249" s="13">
        <f t="shared" si="216"/>
        <v>42167.434166666666</v>
      </c>
      <c r="T3249">
        <f t="shared" si="217"/>
        <v>2015</v>
      </c>
      <c r="U3249" t="str">
        <f t="shared" si="218"/>
        <v>theater</v>
      </c>
    </row>
    <row r="3250" spans="1:21" ht="28.5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 s="10">
        <f t="shared" si="215"/>
        <v>60.48</v>
      </c>
      <c r="Q3250" t="s">
        <v>8316</v>
      </c>
      <c r="R3250" t="s">
        <v>8317</v>
      </c>
      <c r="S3250" s="13">
        <f t="shared" si="216"/>
        <v>42068.888391203705</v>
      </c>
      <c r="T3250">
        <f t="shared" si="217"/>
        <v>2015</v>
      </c>
      <c r="U3250" t="str">
        <f t="shared" si="218"/>
        <v>theater</v>
      </c>
    </row>
    <row r="3251" spans="1:21" ht="42.75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 s="10">
        <f t="shared" si="215"/>
        <v>65.58</v>
      </c>
      <c r="Q3251" t="s">
        <v>8316</v>
      </c>
      <c r="R3251" t="s">
        <v>8317</v>
      </c>
      <c r="S3251" s="13">
        <f t="shared" si="216"/>
        <v>42145.746689814812</v>
      </c>
      <c r="T3251">
        <f t="shared" si="217"/>
        <v>2015</v>
      </c>
      <c r="U3251" t="str">
        <f t="shared" si="218"/>
        <v>theater</v>
      </c>
    </row>
    <row r="3252" spans="1:21" ht="42.75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 s="10">
        <f t="shared" si="215"/>
        <v>119.19</v>
      </c>
      <c r="Q3252" t="s">
        <v>8316</v>
      </c>
      <c r="R3252" t="s">
        <v>8317</v>
      </c>
      <c r="S3252" s="13">
        <f t="shared" si="216"/>
        <v>41918.742175925923</v>
      </c>
      <c r="T3252">
        <f t="shared" si="217"/>
        <v>2014</v>
      </c>
      <c r="U3252" t="str">
        <f t="shared" si="218"/>
        <v>theater</v>
      </c>
    </row>
    <row r="3253" spans="1:21" ht="42.75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 s="10">
        <f t="shared" si="215"/>
        <v>83.05</v>
      </c>
      <c r="Q3253" t="s">
        <v>8316</v>
      </c>
      <c r="R3253" t="s">
        <v>8317</v>
      </c>
      <c r="S3253" s="13">
        <f t="shared" si="216"/>
        <v>42146.731087962966</v>
      </c>
      <c r="T3253">
        <f t="shared" si="217"/>
        <v>2015</v>
      </c>
      <c r="U3253" t="str">
        <f t="shared" si="218"/>
        <v>theater</v>
      </c>
    </row>
    <row r="3254" spans="1:21" ht="28.5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 s="10">
        <f t="shared" si="215"/>
        <v>57.52</v>
      </c>
      <c r="Q3254" t="s">
        <v>8316</v>
      </c>
      <c r="R3254" t="s">
        <v>8317</v>
      </c>
      <c r="S3254" s="13">
        <f t="shared" si="216"/>
        <v>42590.472685185188</v>
      </c>
      <c r="T3254">
        <f t="shared" si="217"/>
        <v>2016</v>
      </c>
      <c r="U3254" t="str">
        <f t="shared" si="218"/>
        <v>theater</v>
      </c>
    </row>
    <row r="3255" spans="1:21" ht="42.75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 s="10">
        <f t="shared" si="215"/>
        <v>177.09</v>
      </c>
      <c r="Q3255" t="s">
        <v>8316</v>
      </c>
      <c r="R3255" t="s">
        <v>8317</v>
      </c>
      <c r="S3255" s="13">
        <f t="shared" si="216"/>
        <v>42602.576712962968</v>
      </c>
      <c r="T3255">
        <f t="shared" si="217"/>
        <v>2016</v>
      </c>
      <c r="U3255" t="str">
        <f t="shared" si="218"/>
        <v>theater</v>
      </c>
    </row>
    <row r="3256" spans="1:21" ht="42.75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 s="10">
        <f t="shared" si="215"/>
        <v>70.77</v>
      </c>
      <c r="Q3256" t="s">
        <v>8316</v>
      </c>
      <c r="R3256" t="s">
        <v>8317</v>
      </c>
      <c r="S3256" s="13">
        <f t="shared" si="216"/>
        <v>42059.085752314815</v>
      </c>
      <c r="T3256">
        <f t="shared" si="217"/>
        <v>2015</v>
      </c>
      <c r="U3256" t="str">
        <f t="shared" si="218"/>
        <v>theater</v>
      </c>
    </row>
    <row r="3257" spans="1:21" ht="42.75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 s="10">
        <f t="shared" si="215"/>
        <v>29.17</v>
      </c>
      <c r="Q3257" t="s">
        <v>8316</v>
      </c>
      <c r="R3257" t="s">
        <v>8317</v>
      </c>
      <c r="S3257" s="13">
        <f t="shared" si="216"/>
        <v>41889.768229166664</v>
      </c>
      <c r="T3257">
        <f t="shared" si="217"/>
        <v>2014</v>
      </c>
      <c r="U3257" t="str">
        <f t="shared" si="218"/>
        <v>theater</v>
      </c>
    </row>
    <row r="3258" spans="1:21" ht="42.75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 s="10">
        <f t="shared" si="215"/>
        <v>72.760000000000005</v>
      </c>
      <c r="Q3258" t="s">
        <v>8316</v>
      </c>
      <c r="R3258" t="s">
        <v>8317</v>
      </c>
      <c r="S3258" s="13">
        <f t="shared" si="216"/>
        <v>42144.573807870373</v>
      </c>
      <c r="T3258">
        <f t="shared" si="217"/>
        <v>2015</v>
      </c>
      <c r="U3258" t="str">
        <f t="shared" si="218"/>
        <v>theater</v>
      </c>
    </row>
    <row r="3259" spans="1:21" ht="42.75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 s="10">
        <f t="shared" si="215"/>
        <v>51.85</v>
      </c>
      <c r="Q3259" t="s">
        <v>8316</v>
      </c>
      <c r="R3259" t="s">
        <v>8317</v>
      </c>
      <c r="S3259" s="13">
        <f t="shared" si="216"/>
        <v>42758.559629629628</v>
      </c>
      <c r="T3259">
        <f t="shared" si="217"/>
        <v>2017</v>
      </c>
      <c r="U3259" t="str">
        <f t="shared" si="218"/>
        <v>theater</v>
      </c>
    </row>
    <row r="3260" spans="1:21" ht="28.5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 s="10">
        <f t="shared" si="215"/>
        <v>98.2</v>
      </c>
      <c r="Q3260" t="s">
        <v>8316</v>
      </c>
      <c r="R3260" t="s">
        <v>8317</v>
      </c>
      <c r="S3260" s="13">
        <f t="shared" si="216"/>
        <v>41982.887280092589</v>
      </c>
      <c r="T3260">
        <f t="shared" si="217"/>
        <v>2014</v>
      </c>
      <c r="U3260" t="str">
        <f t="shared" si="218"/>
        <v>theater</v>
      </c>
    </row>
    <row r="3261" spans="1:21" ht="42.75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 s="10">
        <f t="shared" si="215"/>
        <v>251.74</v>
      </c>
      <c r="Q3261" t="s">
        <v>8316</v>
      </c>
      <c r="R3261" t="s">
        <v>8317</v>
      </c>
      <c r="S3261" s="13">
        <f t="shared" si="216"/>
        <v>42614.760937500003</v>
      </c>
      <c r="T3261">
        <f t="shared" si="217"/>
        <v>2016</v>
      </c>
      <c r="U3261" t="str">
        <f t="shared" si="218"/>
        <v>theater</v>
      </c>
    </row>
    <row r="3262" spans="1:21" ht="42.75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 s="10">
        <f t="shared" si="215"/>
        <v>74.819999999999993</v>
      </c>
      <c r="Q3262" t="s">
        <v>8316</v>
      </c>
      <c r="R3262" t="s">
        <v>8317</v>
      </c>
      <c r="S3262" s="13">
        <f t="shared" si="216"/>
        <v>42303.672662037032</v>
      </c>
      <c r="T3262">
        <f t="shared" si="217"/>
        <v>2015</v>
      </c>
      <c r="U3262" t="str">
        <f t="shared" si="218"/>
        <v>theater</v>
      </c>
    </row>
    <row r="3263" spans="1:21" ht="42.75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 s="10">
        <f t="shared" si="215"/>
        <v>67.650000000000006</v>
      </c>
      <c r="Q3263" t="s">
        <v>8316</v>
      </c>
      <c r="R3263" t="s">
        <v>8317</v>
      </c>
      <c r="S3263" s="13">
        <f t="shared" si="216"/>
        <v>42171.725416666668</v>
      </c>
      <c r="T3263">
        <f t="shared" si="217"/>
        <v>2015</v>
      </c>
      <c r="U3263" t="str">
        <f t="shared" si="218"/>
        <v>theater</v>
      </c>
    </row>
    <row r="3264" spans="1:21" ht="28.5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 s="10">
        <f t="shared" si="215"/>
        <v>93.81</v>
      </c>
      <c r="Q3264" t="s">
        <v>8316</v>
      </c>
      <c r="R3264" t="s">
        <v>8317</v>
      </c>
      <c r="S3264" s="13">
        <f t="shared" si="216"/>
        <v>41964.315532407403</v>
      </c>
      <c r="T3264">
        <f t="shared" si="217"/>
        <v>2014</v>
      </c>
      <c r="U3264" t="str">
        <f t="shared" si="218"/>
        <v>theater</v>
      </c>
    </row>
    <row r="3265" spans="1:21" ht="28.5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 s="10">
        <f t="shared" si="215"/>
        <v>41.24</v>
      </c>
      <c r="Q3265" t="s">
        <v>8316</v>
      </c>
      <c r="R3265" t="s">
        <v>8317</v>
      </c>
      <c r="S3265" s="13">
        <f t="shared" si="216"/>
        <v>42284.516064814816</v>
      </c>
      <c r="T3265">
        <f t="shared" si="217"/>
        <v>2015</v>
      </c>
      <c r="U3265" t="str">
        <f t="shared" si="218"/>
        <v>theater</v>
      </c>
    </row>
    <row r="3266" spans="1:21" ht="28.5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 s="10">
        <f t="shared" si="215"/>
        <v>52.55</v>
      </c>
      <c r="Q3266" t="s">
        <v>8316</v>
      </c>
      <c r="R3266" t="s">
        <v>8317</v>
      </c>
      <c r="S3266" s="13">
        <f t="shared" si="216"/>
        <v>42016.800208333334</v>
      </c>
      <c r="T3266">
        <f t="shared" si="217"/>
        <v>2015</v>
      </c>
      <c r="U3266" t="str">
        <f t="shared" si="218"/>
        <v>theater</v>
      </c>
    </row>
    <row r="3267" spans="1:21" ht="42.75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 s="10">
        <f t="shared" ref="P3267:P3330" si="219">ROUND(E3267/L3267,2)</f>
        <v>70.290000000000006</v>
      </c>
      <c r="Q3267" t="s">
        <v>8316</v>
      </c>
      <c r="R3267" t="s">
        <v>8317</v>
      </c>
      <c r="S3267" s="13">
        <f t="shared" ref="S3267:S3330" si="220">(((J3267/60)/60)/24)+DATE(1970,1,1)</f>
        <v>42311.711979166663</v>
      </c>
      <c r="T3267">
        <f t="shared" ref="T3267:T3330" si="221">YEAR(S3267)</f>
        <v>2015</v>
      </c>
      <c r="U3267" t="str">
        <f t="shared" ref="U3267:U3330" si="222">LEFT(N3267,SEARCH("/",N3267)-1)</f>
        <v>theater</v>
      </c>
    </row>
    <row r="3268" spans="1:21" ht="42.75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 s="10">
        <f t="shared" si="219"/>
        <v>48.33</v>
      </c>
      <c r="Q3268" t="s">
        <v>8316</v>
      </c>
      <c r="R3268" t="s">
        <v>8317</v>
      </c>
      <c r="S3268" s="13">
        <f t="shared" si="220"/>
        <v>42136.536134259266</v>
      </c>
      <c r="T3268">
        <f t="shared" si="221"/>
        <v>2015</v>
      </c>
      <c r="U3268" t="str">
        <f t="shared" si="222"/>
        <v>theater</v>
      </c>
    </row>
    <row r="3269" spans="1:21" ht="42.75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 s="10">
        <f t="shared" si="219"/>
        <v>53.18</v>
      </c>
      <c r="Q3269" t="s">
        <v>8316</v>
      </c>
      <c r="R3269" t="s">
        <v>8317</v>
      </c>
      <c r="S3269" s="13">
        <f t="shared" si="220"/>
        <v>42172.757638888885</v>
      </c>
      <c r="T3269">
        <f t="shared" si="221"/>
        <v>2015</v>
      </c>
      <c r="U3269" t="str">
        <f t="shared" si="222"/>
        <v>theater</v>
      </c>
    </row>
    <row r="3270" spans="1:21" ht="42.75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 s="10">
        <f t="shared" si="219"/>
        <v>60.95</v>
      </c>
      <c r="Q3270" t="s">
        <v>8316</v>
      </c>
      <c r="R3270" t="s">
        <v>8317</v>
      </c>
      <c r="S3270" s="13">
        <f t="shared" si="220"/>
        <v>42590.90425925926</v>
      </c>
      <c r="T3270">
        <f t="shared" si="221"/>
        <v>2016</v>
      </c>
      <c r="U3270" t="str">
        <f t="shared" si="222"/>
        <v>theater</v>
      </c>
    </row>
    <row r="3271" spans="1:21" ht="42.75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 s="10">
        <f t="shared" si="219"/>
        <v>116</v>
      </c>
      <c r="Q3271" t="s">
        <v>8316</v>
      </c>
      <c r="R3271" t="s">
        <v>8317</v>
      </c>
      <c r="S3271" s="13">
        <f t="shared" si="220"/>
        <v>42137.395798611105</v>
      </c>
      <c r="T3271">
        <f t="shared" si="221"/>
        <v>2015</v>
      </c>
      <c r="U3271" t="str">
        <f t="shared" si="222"/>
        <v>theater</v>
      </c>
    </row>
    <row r="3272" spans="1:21" ht="42.75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 s="10">
        <f t="shared" si="219"/>
        <v>61</v>
      </c>
      <c r="Q3272" t="s">
        <v>8316</v>
      </c>
      <c r="R3272" t="s">
        <v>8317</v>
      </c>
      <c r="S3272" s="13">
        <f t="shared" si="220"/>
        <v>42167.533159722225</v>
      </c>
      <c r="T3272">
        <f t="shared" si="221"/>
        <v>2015</v>
      </c>
      <c r="U3272" t="str">
        <f t="shared" si="222"/>
        <v>theater</v>
      </c>
    </row>
    <row r="3273" spans="1:2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 s="10">
        <f t="shared" si="219"/>
        <v>38.24</v>
      </c>
      <c r="Q3273" t="s">
        <v>8316</v>
      </c>
      <c r="R3273" t="s">
        <v>8317</v>
      </c>
      <c r="S3273" s="13">
        <f t="shared" si="220"/>
        <v>41915.437210648146</v>
      </c>
      <c r="T3273">
        <f t="shared" si="221"/>
        <v>2014</v>
      </c>
      <c r="U3273" t="str">
        <f t="shared" si="222"/>
        <v>theater</v>
      </c>
    </row>
    <row r="3274" spans="1:21" ht="42.75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 s="10">
        <f t="shared" si="219"/>
        <v>106.5</v>
      </c>
      <c r="Q3274" t="s">
        <v>8316</v>
      </c>
      <c r="R3274" t="s">
        <v>8317</v>
      </c>
      <c r="S3274" s="13">
        <f t="shared" si="220"/>
        <v>42284.500104166669</v>
      </c>
      <c r="T3274">
        <f t="shared" si="221"/>
        <v>2015</v>
      </c>
      <c r="U3274" t="str">
        <f t="shared" si="222"/>
        <v>theater</v>
      </c>
    </row>
    <row r="3275" spans="1:21" ht="42.75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 s="10">
        <f t="shared" si="219"/>
        <v>204.57</v>
      </c>
      <c r="Q3275" t="s">
        <v>8316</v>
      </c>
      <c r="R3275" t="s">
        <v>8317</v>
      </c>
      <c r="S3275" s="13">
        <f t="shared" si="220"/>
        <v>42611.801412037035</v>
      </c>
      <c r="T3275">
        <f t="shared" si="221"/>
        <v>2016</v>
      </c>
      <c r="U3275" t="str">
        <f t="shared" si="222"/>
        <v>theater</v>
      </c>
    </row>
    <row r="3276" spans="1:21" ht="42.75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 s="10">
        <f t="shared" si="219"/>
        <v>54.91</v>
      </c>
      <c r="Q3276" t="s">
        <v>8316</v>
      </c>
      <c r="R3276" t="s">
        <v>8317</v>
      </c>
      <c r="S3276" s="13">
        <f t="shared" si="220"/>
        <v>42400.704537037032</v>
      </c>
      <c r="T3276">
        <f t="shared" si="221"/>
        <v>2016</v>
      </c>
      <c r="U3276" t="str">
        <f t="shared" si="222"/>
        <v>theater</v>
      </c>
    </row>
    <row r="3277" spans="1:21" ht="42.75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 s="10">
        <f t="shared" si="219"/>
        <v>150.41999999999999</v>
      </c>
      <c r="Q3277" t="s">
        <v>8316</v>
      </c>
      <c r="R3277" t="s">
        <v>8317</v>
      </c>
      <c r="S3277" s="13">
        <f t="shared" si="220"/>
        <v>42017.88045138889</v>
      </c>
      <c r="T3277">
        <f t="shared" si="221"/>
        <v>2015</v>
      </c>
      <c r="U3277" t="str">
        <f t="shared" si="222"/>
        <v>theater</v>
      </c>
    </row>
    <row r="3278" spans="1:21" ht="42.75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 s="10">
        <f t="shared" si="219"/>
        <v>52.58</v>
      </c>
      <c r="Q3278" t="s">
        <v>8316</v>
      </c>
      <c r="R3278" t="s">
        <v>8317</v>
      </c>
      <c r="S3278" s="13">
        <f t="shared" si="220"/>
        <v>42426.949988425928</v>
      </c>
      <c r="T3278">
        <f t="shared" si="221"/>
        <v>2016</v>
      </c>
      <c r="U3278" t="str">
        <f t="shared" si="222"/>
        <v>theater</v>
      </c>
    </row>
    <row r="3279" spans="1:21" ht="42.75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 s="10">
        <f t="shared" si="219"/>
        <v>54.3</v>
      </c>
      <c r="Q3279" t="s">
        <v>8316</v>
      </c>
      <c r="R3279" t="s">
        <v>8317</v>
      </c>
      <c r="S3279" s="13">
        <f t="shared" si="220"/>
        <v>41931.682939814818</v>
      </c>
      <c r="T3279">
        <f t="shared" si="221"/>
        <v>2014</v>
      </c>
      <c r="U3279" t="str">
        <f t="shared" si="222"/>
        <v>theater</v>
      </c>
    </row>
    <row r="3280" spans="1:21" ht="42.75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 s="10">
        <f t="shared" si="219"/>
        <v>76.03</v>
      </c>
      <c r="Q3280" t="s">
        <v>8316</v>
      </c>
      <c r="R3280" t="s">
        <v>8317</v>
      </c>
      <c r="S3280" s="13">
        <f t="shared" si="220"/>
        <v>42124.848414351851</v>
      </c>
      <c r="T3280">
        <f t="shared" si="221"/>
        <v>2015</v>
      </c>
      <c r="U3280" t="str">
        <f t="shared" si="222"/>
        <v>theater</v>
      </c>
    </row>
    <row r="3281" spans="1:21" ht="42.75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 s="10">
        <f t="shared" si="219"/>
        <v>105.21</v>
      </c>
      <c r="Q3281" t="s">
        <v>8316</v>
      </c>
      <c r="R3281" t="s">
        <v>8317</v>
      </c>
      <c r="S3281" s="13">
        <f t="shared" si="220"/>
        <v>42431.102534722217</v>
      </c>
      <c r="T3281">
        <f t="shared" si="221"/>
        <v>2016</v>
      </c>
      <c r="U3281" t="str">
        <f t="shared" si="222"/>
        <v>theater</v>
      </c>
    </row>
    <row r="3282" spans="1:21" ht="42.75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 s="10">
        <f t="shared" si="219"/>
        <v>68.67</v>
      </c>
      <c r="Q3282" t="s">
        <v>8316</v>
      </c>
      <c r="R3282" t="s">
        <v>8317</v>
      </c>
      <c r="S3282" s="13">
        <f t="shared" si="220"/>
        <v>42121.756921296299</v>
      </c>
      <c r="T3282">
        <f t="shared" si="221"/>
        <v>2015</v>
      </c>
      <c r="U3282" t="str">
        <f t="shared" si="222"/>
        <v>theater</v>
      </c>
    </row>
    <row r="3283" spans="1:21" ht="28.5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 s="10">
        <f t="shared" si="219"/>
        <v>129.36000000000001</v>
      </c>
      <c r="Q3283" t="s">
        <v>8316</v>
      </c>
      <c r="R3283" t="s">
        <v>8317</v>
      </c>
      <c r="S3283" s="13">
        <f t="shared" si="220"/>
        <v>42219.019733796296</v>
      </c>
      <c r="T3283">
        <f t="shared" si="221"/>
        <v>2015</v>
      </c>
      <c r="U3283" t="str">
        <f t="shared" si="222"/>
        <v>theater</v>
      </c>
    </row>
    <row r="3284" spans="1:21" ht="42.75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 s="10">
        <f t="shared" si="219"/>
        <v>134.26</v>
      </c>
      <c r="Q3284" t="s">
        <v>8316</v>
      </c>
      <c r="R3284" t="s">
        <v>8317</v>
      </c>
      <c r="S3284" s="13">
        <f t="shared" si="220"/>
        <v>42445.19430555556</v>
      </c>
      <c r="T3284">
        <f t="shared" si="221"/>
        <v>2016</v>
      </c>
      <c r="U3284" t="str">
        <f t="shared" si="222"/>
        <v>theater</v>
      </c>
    </row>
    <row r="3285" spans="1:21" ht="42.75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 s="10">
        <f t="shared" si="219"/>
        <v>17.829999999999998</v>
      </c>
      <c r="Q3285" t="s">
        <v>8316</v>
      </c>
      <c r="R3285" t="s">
        <v>8317</v>
      </c>
      <c r="S3285" s="13">
        <f t="shared" si="220"/>
        <v>42379.74418981481</v>
      </c>
      <c r="T3285">
        <f t="shared" si="221"/>
        <v>2016</v>
      </c>
      <c r="U3285" t="str">
        <f t="shared" si="222"/>
        <v>theater</v>
      </c>
    </row>
    <row r="3286" spans="1:21" ht="42.75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 s="10">
        <f t="shared" si="219"/>
        <v>203.2</v>
      </c>
      <c r="Q3286" t="s">
        <v>8316</v>
      </c>
      <c r="R3286" t="s">
        <v>8317</v>
      </c>
      <c r="S3286" s="13">
        <f t="shared" si="220"/>
        <v>42380.884872685187</v>
      </c>
      <c r="T3286">
        <f t="shared" si="221"/>
        <v>2016</v>
      </c>
      <c r="U3286" t="str">
        <f t="shared" si="222"/>
        <v>theater</v>
      </c>
    </row>
    <row r="3287" spans="1:2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 s="10">
        <f t="shared" si="219"/>
        <v>69.19</v>
      </c>
      <c r="Q3287" t="s">
        <v>8316</v>
      </c>
      <c r="R3287" t="s">
        <v>8317</v>
      </c>
      <c r="S3287" s="13">
        <f t="shared" si="220"/>
        <v>42762.942430555559</v>
      </c>
      <c r="T3287">
        <f t="shared" si="221"/>
        <v>2017</v>
      </c>
      <c r="U3287" t="str">
        <f t="shared" si="222"/>
        <v>theater</v>
      </c>
    </row>
    <row r="3288" spans="1:21" ht="42.75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 s="10">
        <f t="shared" si="219"/>
        <v>125.12</v>
      </c>
      <c r="Q3288" t="s">
        <v>8316</v>
      </c>
      <c r="R3288" t="s">
        <v>8317</v>
      </c>
      <c r="S3288" s="13">
        <f t="shared" si="220"/>
        <v>42567.840069444443</v>
      </c>
      <c r="T3288">
        <f t="shared" si="221"/>
        <v>2016</v>
      </c>
      <c r="U3288" t="str">
        <f t="shared" si="222"/>
        <v>theater</v>
      </c>
    </row>
    <row r="3289" spans="1:21" ht="28.5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 s="10">
        <f t="shared" si="219"/>
        <v>73.53</v>
      </c>
      <c r="Q3289" t="s">
        <v>8316</v>
      </c>
      <c r="R3289" t="s">
        <v>8317</v>
      </c>
      <c r="S3289" s="13">
        <f t="shared" si="220"/>
        <v>42311.750324074077</v>
      </c>
      <c r="T3289">
        <f t="shared" si="221"/>
        <v>2015</v>
      </c>
      <c r="U3289" t="str">
        <f t="shared" si="222"/>
        <v>theater</v>
      </c>
    </row>
    <row r="3290" spans="1:21" ht="42.75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 s="10">
        <f t="shared" si="219"/>
        <v>48.44</v>
      </c>
      <c r="Q3290" t="s">
        <v>8316</v>
      </c>
      <c r="R3290" t="s">
        <v>8317</v>
      </c>
      <c r="S3290" s="13">
        <f t="shared" si="220"/>
        <v>42505.774479166663</v>
      </c>
      <c r="T3290">
        <f t="shared" si="221"/>
        <v>2016</v>
      </c>
      <c r="U3290" t="str">
        <f t="shared" si="222"/>
        <v>theater</v>
      </c>
    </row>
    <row r="3291" spans="1:21" ht="42.75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 s="10">
        <f t="shared" si="219"/>
        <v>26.61</v>
      </c>
      <c r="Q3291" t="s">
        <v>8316</v>
      </c>
      <c r="R3291" t="s">
        <v>8317</v>
      </c>
      <c r="S3291" s="13">
        <f t="shared" si="220"/>
        <v>42758.368078703701</v>
      </c>
      <c r="T3291">
        <f t="shared" si="221"/>
        <v>2017</v>
      </c>
      <c r="U3291" t="str">
        <f t="shared" si="222"/>
        <v>theater</v>
      </c>
    </row>
    <row r="3292" spans="1:21" ht="71.25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 s="10">
        <f t="shared" si="219"/>
        <v>33.67</v>
      </c>
      <c r="Q3292" t="s">
        <v>8316</v>
      </c>
      <c r="R3292" t="s">
        <v>8317</v>
      </c>
      <c r="S3292" s="13">
        <f t="shared" si="220"/>
        <v>42775.51494212963</v>
      </c>
      <c r="T3292">
        <f t="shared" si="221"/>
        <v>2017</v>
      </c>
      <c r="U3292" t="str">
        <f t="shared" si="222"/>
        <v>theater</v>
      </c>
    </row>
    <row r="3293" spans="1:21" ht="42.75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 s="10">
        <f t="shared" si="219"/>
        <v>40.71</v>
      </c>
      <c r="Q3293" t="s">
        <v>8316</v>
      </c>
      <c r="R3293" t="s">
        <v>8317</v>
      </c>
      <c r="S3293" s="13">
        <f t="shared" si="220"/>
        <v>42232.702546296292</v>
      </c>
      <c r="T3293">
        <f t="shared" si="221"/>
        <v>2015</v>
      </c>
      <c r="U3293" t="str">
        <f t="shared" si="222"/>
        <v>theater</v>
      </c>
    </row>
    <row r="3294" spans="1:21" ht="42.75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 s="10">
        <f t="shared" si="219"/>
        <v>19.27</v>
      </c>
      <c r="Q3294" t="s">
        <v>8316</v>
      </c>
      <c r="R3294" t="s">
        <v>8317</v>
      </c>
      <c r="S3294" s="13">
        <f t="shared" si="220"/>
        <v>42282.770231481481</v>
      </c>
      <c r="T3294">
        <f t="shared" si="221"/>
        <v>2015</v>
      </c>
      <c r="U3294" t="str">
        <f t="shared" si="222"/>
        <v>theater</v>
      </c>
    </row>
    <row r="3295" spans="1:21" ht="57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 s="10">
        <f t="shared" si="219"/>
        <v>84.29</v>
      </c>
      <c r="Q3295" t="s">
        <v>8316</v>
      </c>
      <c r="R3295" t="s">
        <v>8317</v>
      </c>
      <c r="S3295" s="13">
        <f t="shared" si="220"/>
        <v>42768.425370370373</v>
      </c>
      <c r="T3295">
        <f t="shared" si="221"/>
        <v>2017</v>
      </c>
      <c r="U3295" t="str">
        <f t="shared" si="222"/>
        <v>theater</v>
      </c>
    </row>
    <row r="3296" spans="1:21" ht="42.75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 s="10">
        <f t="shared" si="219"/>
        <v>29.58</v>
      </c>
      <c r="Q3296" t="s">
        <v>8316</v>
      </c>
      <c r="R3296" t="s">
        <v>8317</v>
      </c>
      <c r="S3296" s="13">
        <f t="shared" si="220"/>
        <v>42141.541134259256</v>
      </c>
      <c r="T3296">
        <f t="shared" si="221"/>
        <v>2015</v>
      </c>
      <c r="U3296" t="str">
        <f t="shared" si="222"/>
        <v>theater</v>
      </c>
    </row>
    <row r="3297" spans="1:21" ht="42.75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 s="10">
        <f t="shared" si="219"/>
        <v>26.67</v>
      </c>
      <c r="Q3297" t="s">
        <v>8316</v>
      </c>
      <c r="R3297" t="s">
        <v>8317</v>
      </c>
      <c r="S3297" s="13">
        <f t="shared" si="220"/>
        <v>42609.442465277782</v>
      </c>
      <c r="T3297">
        <f t="shared" si="221"/>
        <v>2016</v>
      </c>
      <c r="U3297" t="str">
        <f t="shared" si="222"/>
        <v>theater</v>
      </c>
    </row>
    <row r="3298" spans="1:21" ht="42.75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 s="10">
        <f t="shared" si="219"/>
        <v>45.98</v>
      </c>
      <c r="Q3298" t="s">
        <v>8316</v>
      </c>
      <c r="R3298" t="s">
        <v>8317</v>
      </c>
      <c r="S3298" s="13">
        <f t="shared" si="220"/>
        <v>42309.756620370375</v>
      </c>
      <c r="T3298">
        <f t="shared" si="221"/>
        <v>2015</v>
      </c>
      <c r="U3298" t="str">
        <f t="shared" si="222"/>
        <v>theater</v>
      </c>
    </row>
    <row r="3299" spans="1:21" ht="42.75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 s="10">
        <f t="shared" si="219"/>
        <v>125.09</v>
      </c>
      <c r="Q3299" t="s">
        <v>8316</v>
      </c>
      <c r="R3299" t="s">
        <v>8317</v>
      </c>
      <c r="S3299" s="13">
        <f t="shared" si="220"/>
        <v>42193.771481481483</v>
      </c>
      <c r="T3299">
        <f t="shared" si="221"/>
        <v>2015</v>
      </c>
      <c r="U3299" t="str">
        <f t="shared" si="222"/>
        <v>theater</v>
      </c>
    </row>
    <row r="3300" spans="1:21" ht="42.75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 s="10">
        <f t="shared" si="219"/>
        <v>141.29</v>
      </c>
      <c r="Q3300" t="s">
        <v>8316</v>
      </c>
      <c r="R3300" t="s">
        <v>8317</v>
      </c>
      <c r="S3300" s="13">
        <f t="shared" si="220"/>
        <v>42239.957962962959</v>
      </c>
      <c r="T3300">
        <f t="shared" si="221"/>
        <v>2015</v>
      </c>
      <c r="U3300" t="str">
        <f t="shared" si="222"/>
        <v>theater</v>
      </c>
    </row>
    <row r="3301" spans="1:21" ht="42.75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 s="10">
        <f t="shared" si="219"/>
        <v>55.33</v>
      </c>
      <c r="Q3301" t="s">
        <v>8316</v>
      </c>
      <c r="R3301" t="s">
        <v>8317</v>
      </c>
      <c r="S3301" s="13">
        <f t="shared" si="220"/>
        <v>42261.917395833334</v>
      </c>
      <c r="T3301">
        <f t="shared" si="221"/>
        <v>2015</v>
      </c>
      <c r="U3301" t="str">
        <f t="shared" si="222"/>
        <v>theater</v>
      </c>
    </row>
    <row r="3302" spans="1:21" ht="42.75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 s="10">
        <f t="shared" si="219"/>
        <v>46.42</v>
      </c>
      <c r="Q3302" t="s">
        <v>8316</v>
      </c>
      <c r="R3302" t="s">
        <v>8317</v>
      </c>
      <c r="S3302" s="13">
        <f t="shared" si="220"/>
        <v>42102.743773148148</v>
      </c>
      <c r="T3302">
        <f t="shared" si="221"/>
        <v>2015</v>
      </c>
      <c r="U3302" t="str">
        <f t="shared" si="222"/>
        <v>theater</v>
      </c>
    </row>
    <row r="3303" spans="1:21" ht="42.75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 s="10">
        <f t="shared" si="219"/>
        <v>57.2</v>
      </c>
      <c r="Q3303" t="s">
        <v>8316</v>
      </c>
      <c r="R3303" t="s">
        <v>8317</v>
      </c>
      <c r="S3303" s="13">
        <f t="shared" si="220"/>
        <v>42538.73583333334</v>
      </c>
      <c r="T3303">
        <f t="shared" si="221"/>
        <v>2016</v>
      </c>
      <c r="U3303" t="str">
        <f t="shared" si="222"/>
        <v>theater</v>
      </c>
    </row>
    <row r="3304" spans="1:2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 s="10">
        <f t="shared" si="219"/>
        <v>173.7</v>
      </c>
      <c r="Q3304" t="s">
        <v>8316</v>
      </c>
      <c r="R3304" t="s">
        <v>8317</v>
      </c>
      <c r="S3304" s="13">
        <f t="shared" si="220"/>
        <v>42681.35157407407</v>
      </c>
      <c r="T3304">
        <f t="shared" si="221"/>
        <v>2016</v>
      </c>
      <c r="U3304" t="str">
        <f t="shared" si="222"/>
        <v>theater</v>
      </c>
    </row>
    <row r="3305" spans="1:21" ht="42.75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 s="10">
        <f t="shared" si="219"/>
        <v>59.6</v>
      </c>
      <c r="Q3305" t="s">
        <v>8316</v>
      </c>
      <c r="R3305" t="s">
        <v>8317</v>
      </c>
      <c r="S3305" s="13">
        <f t="shared" si="220"/>
        <v>42056.65143518518</v>
      </c>
      <c r="T3305">
        <f t="shared" si="221"/>
        <v>2015</v>
      </c>
      <c r="U3305" t="str">
        <f t="shared" si="222"/>
        <v>theater</v>
      </c>
    </row>
    <row r="3306" spans="1:21" ht="42.75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 s="10">
        <f t="shared" si="219"/>
        <v>89.59</v>
      </c>
      <c r="Q3306" t="s">
        <v>8316</v>
      </c>
      <c r="R3306" t="s">
        <v>8317</v>
      </c>
      <c r="S3306" s="13">
        <f t="shared" si="220"/>
        <v>42696.624444444446</v>
      </c>
      <c r="T3306">
        <f t="shared" si="221"/>
        <v>2016</v>
      </c>
      <c r="U3306" t="str">
        <f t="shared" si="222"/>
        <v>theater</v>
      </c>
    </row>
    <row r="3307" spans="1:21" ht="42.75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 s="10">
        <f t="shared" si="219"/>
        <v>204.05</v>
      </c>
      <c r="Q3307" t="s">
        <v>8316</v>
      </c>
      <c r="R3307" t="s">
        <v>8317</v>
      </c>
      <c r="S3307" s="13">
        <f t="shared" si="220"/>
        <v>42186.855879629627</v>
      </c>
      <c r="T3307">
        <f t="shared" si="221"/>
        <v>2015</v>
      </c>
      <c r="U3307" t="str">
        <f t="shared" si="222"/>
        <v>theater</v>
      </c>
    </row>
    <row r="3308" spans="1:21" ht="42.75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 s="10">
        <f t="shared" si="219"/>
        <v>48.7</v>
      </c>
      <c r="Q3308" t="s">
        <v>8316</v>
      </c>
      <c r="R3308" t="s">
        <v>8317</v>
      </c>
      <c r="S3308" s="13">
        <f t="shared" si="220"/>
        <v>42493.219236111108</v>
      </c>
      <c r="T3308">
        <f t="shared" si="221"/>
        <v>2016</v>
      </c>
      <c r="U3308" t="str">
        <f t="shared" si="222"/>
        <v>theater</v>
      </c>
    </row>
    <row r="3309" spans="1:21" ht="42.75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 s="10">
        <f t="shared" si="219"/>
        <v>53.34</v>
      </c>
      <c r="Q3309" t="s">
        <v>8316</v>
      </c>
      <c r="R3309" t="s">
        <v>8317</v>
      </c>
      <c r="S3309" s="13">
        <f t="shared" si="220"/>
        <v>42475.057164351849</v>
      </c>
      <c r="T3309">
        <f t="shared" si="221"/>
        <v>2016</v>
      </c>
      <c r="U3309" t="str">
        <f t="shared" si="222"/>
        <v>theater</v>
      </c>
    </row>
    <row r="3310" spans="1:21" ht="42.75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 s="10">
        <f t="shared" si="219"/>
        <v>75.09</v>
      </c>
      <c r="Q3310" t="s">
        <v>8316</v>
      </c>
      <c r="R3310" t="s">
        <v>8317</v>
      </c>
      <c r="S3310" s="13">
        <f t="shared" si="220"/>
        <v>42452.876909722225</v>
      </c>
      <c r="T3310">
        <f t="shared" si="221"/>
        <v>2016</v>
      </c>
      <c r="U3310" t="str">
        <f t="shared" si="222"/>
        <v>theater</v>
      </c>
    </row>
    <row r="3311" spans="1:21" ht="28.5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 s="10">
        <f t="shared" si="219"/>
        <v>18</v>
      </c>
      <c r="Q3311" t="s">
        <v>8316</v>
      </c>
      <c r="R3311" t="s">
        <v>8317</v>
      </c>
      <c r="S3311" s="13">
        <f t="shared" si="220"/>
        <v>42628.650208333333</v>
      </c>
      <c r="T3311">
        <f t="shared" si="221"/>
        <v>2016</v>
      </c>
      <c r="U3311" t="str">
        <f t="shared" si="222"/>
        <v>theater</v>
      </c>
    </row>
    <row r="3312" spans="1:21" ht="28.5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 s="10">
        <f t="shared" si="219"/>
        <v>209.84</v>
      </c>
      <c r="Q3312" t="s">
        <v>8316</v>
      </c>
      <c r="R3312" t="s">
        <v>8317</v>
      </c>
      <c r="S3312" s="13">
        <f t="shared" si="220"/>
        <v>42253.928530092591</v>
      </c>
      <c r="T3312">
        <f t="shared" si="221"/>
        <v>2015</v>
      </c>
      <c r="U3312" t="str">
        <f t="shared" si="222"/>
        <v>theater</v>
      </c>
    </row>
    <row r="3313" spans="1:21" ht="42.75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 s="10">
        <f t="shared" si="219"/>
        <v>61.02</v>
      </c>
      <c r="Q3313" t="s">
        <v>8316</v>
      </c>
      <c r="R3313" t="s">
        <v>8317</v>
      </c>
      <c r="S3313" s="13">
        <f t="shared" si="220"/>
        <v>42264.29178240741</v>
      </c>
      <c r="T3313">
        <f t="shared" si="221"/>
        <v>2015</v>
      </c>
      <c r="U3313" t="str">
        <f t="shared" si="222"/>
        <v>theater</v>
      </c>
    </row>
    <row r="3314" spans="1:21" ht="42.75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 s="10">
        <f t="shared" si="219"/>
        <v>61</v>
      </c>
      <c r="Q3314" t="s">
        <v>8316</v>
      </c>
      <c r="R3314" t="s">
        <v>8317</v>
      </c>
      <c r="S3314" s="13">
        <f t="shared" si="220"/>
        <v>42664.809560185182</v>
      </c>
      <c r="T3314">
        <f t="shared" si="221"/>
        <v>2016</v>
      </c>
      <c r="U3314" t="str">
        <f t="shared" si="222"/>
        <v>theater</v>
      </c>
    </row>
    <row r="3315" spans="1:21" ht="42.75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 s="10">
        <f t="shared" si="219"/>
        <v>80.03</v>
      </c>
      <c r="Q3315" t="s">
        <v>8316</v>
      </c>
      <c r="R3315" t="s">
        <v>8317</v>
      </c>
      <c r="S3315" s="13">
        <f t="shared" si="220"/>
        <v>42382.244409722218</v>
      </c>
      <c r="T3315">
        <f t="shared" si="221"/>
        <v>2016</v>
      </c>
      <c r="U3315" t="str">
        <f t="shared" si="222"/>
        <v>theater</v>
      </c>
    </row>
    <row r="3316" spans="1:21" ht="42.75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 s="10">
        <f t="shared" si="219"/>
        <v>29.07</v>
      </c>
      <c r="Q3316" t="s">
        <v>8316</v>
      </c>
      <c r="R3316" t="s">
        <v>8317</v>
      </c>
      <c r="S3316" s="13">
        <f t="shared" si="220"/>
        <v>42105.267488425925</v>
      </c>
      <c r="T3316">
        <f t="shared" si="221"/>
        <v>2015</v>
      </c>
      <c r="U3316" t="str">
        <f t="shared" si="222"/>
        <v>theater</v>
      </c>
    </row>
    <row r="3317" spans="1:21" ht="42.75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 s="10">
        <f t="shared" si="219"/>
        <v>49.44</v>
      </c>
      <c r="Q3317" t="s">
        <v>8316</v>
      </c>
      <c r="R3317" t="s">
        <v>8317</v>
      </c>
      <c r="S3317" s="13">
        <f t="shared" si="220"/>
        <v>42466.303715277783</v>
      </c>
      <c r="T3317">
        <f t="shared" si="221"/>
        <v>2016</v>
      </c>
      <c r="U3317" t="str">
        <f t="shared" si="222"/>
        <v>theater</v>
      </c>
    </row>
    <row r="3318" spans="1:21" ht="71.25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 s="10">
        <f t="shared" si="219"/>
        <v>93.98</v>
      </c>
      <c r="Q3318" t="s">
        <v>8316</v>
      </c>
      <c r="R3318" t="s">
        <v>8317</v>
      </c>
      <c r="S3318" s="13">
        <f t="shared" si="220"/>
        <v>41826.871238425927</v>
      </c>
      <c r="T3318">
        <f t="shared" si="221"/>
        <v>2014</v>
      </c>
      <c r="U3318" t="str">
        <f t="shared" si="222"/>
        <v>theater</v>
      </c>
    </row>
    <row r="3319" spans="1:21" ht="42.75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 s="10">
        <f t="shared" si="219"/>
        <v>61.94</v>
      </c>
      <c r="Q3319" t="s">
        <v>8316</v>
      </c>
      <c r="R3319" t="s">
        <v>8317</v>
      </c>
      <c r="S3319" s="13">
        <f t="shared" si="220"/>
        <v>42499.039629629624</v>
      </c>
      <c r="T3319">
        <f t="shared" si="221"/>
        <v>2016</v>
      </c>
      <c r="U3319" t="str">
        <f t="shared" si="222"/>
        <v>theater</v>
      </c>
    </row>
    <row r="3320" spans="1:21" ht="28.5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 s="10">
        <f t="shared" si="219"/>
        <v>78.5</v>
      </c>
      <c r="Q3320" t="s">
        <v>8316</v>
      </c>
      <c r="R3320" t="s">
        <v>8317</v>
      </c>
      <c r="S3320" s="13">
        <f t="shared" si="220"/>
        <v>42431.302002314813</v>
      </c>
      <c r="T3320">
        <f t="shared" si="221"/>
        <v>2016</v>
      </c>
      <c r="U3320" t="str">
        <f t="shared" si="222"/>
        <v>theater</v>
      </c>
    </row>
    <row r="3321" spans="1:21" ht="42.75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 s="10">
        <f t="shared" si="219"/>
        <v>33.75</v>
      </c>
      <c r="Q3321" t="s">
        <v>8316</v>
      </c>
      <c r="R3321" t="s">
        <v>8317</v>
      </c>
      <c r="S3321" s="13">
        <f t="shared" si="220"/>
        <v>41990.585486111115</v>
      </c>
      <c r="T3321">
        <f t="shared" si="221"/>
        <v>2014</v>
      </c>
      <c r="U3321" t="str">
        <f t="shared" si="222"/>
        <v>theater</v>
      </c>
    </row>
    <row r="3322" spans="1:21" ht="42.75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 s="10">
        <f t="shared" si="219"/>
        <v>66.45</v>
      </c>
      <c r="Q3322" t="s">
        <v>8316</v>
      </c>
      <c r="R3322" t="s">
        <v>8317</v>
      </c>
      <c r="S3322" s="13">
        <f t="shared" si="220"/>
        <v>42513.045798611114</v>
      </c>
      <c r="T3322">
        <f t="shared" si="221"/>
        <v>2016</v>
      </c>
      <c r="U3322" t="str">
        <f t="shared" si="222"/>
        <v>theater</v>
      </c>
    </row>
    <row r="3323" spans="1:21" ht="42.75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 s="10">
        <f t="shared" si="219"/>
        <v>35.799999999999997</v>
      </c>
      <c r="Q3323" t="s">
        <v>8316</v>
      </c>
      <c r="R3323" t="s">
        <v>8317</v>
      </c>
      <c r="S3323" s="13">
        <f t="shared" si="220"/>
        <v>41914.100289351853</v>
      </c>
      <c r="T3323">
        <f t="shared" si="221"/>
        <v>2014</v>
      </c>
      <c r="U3323" t="str">
        <f t="shared" si="222"/>
        <v>theater</v>
      </c>
    </row>
    <row r="3324" spans="1:21" ht="42.75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 s="10">
        <f t="shared" si="219"/>
        <v>145.65</v>
      </c>
      <c r="Q3324" t="s">
        <v>8316</v>
      </c>
      <c r="R3324" t="s">
        <v>8317</v>
      </c>
      <c r="S3324" s="13">
        <f t="shared" si="220"/>
        <v>42521.010370370372</v>
      </c>
      <c r="T3324">
        <f t="shared" si="221"/>
        <v>2016</v>
      </c>
      <c r="U3324" t="str">
        <f t="shared" si="222"/>
        <v>theater</v>
      </c>
    </row>
    <row r="3325" spans="1:21" ht="42.75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 s="10">
        <f t="shared" si="219"/>
        <v>25.69</v>
      </c>
      <c r="Q3325" t="s">
        <v>8316</v>
      </c>
      <c r="R3325" t="s">
        <v>8317</v>
      </c>
      <c r="S3325" s="13">
        <f t="shared" si="220"/>
        <v>42608.36583333333</v>
      </c>
      <c r="T3325">
        <f t="shared" si="221"/>
        <v>2016</v>
      </c>
      <c r="U3325" t="str">
        <f t="shared" si="222"/>
        <v>theater</v>
      </c>
    </row>
    <row r="3326" spans="1:21" ht="28.5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 s="10">
        <f t="shared" si="219"/>
        <v>152.5</v>
      </c>
      <c r="Q3326" t="s">
        <v>8316</v>
      </c>
      <c r="R3326" t="s">
        <v>8317</v>
      </c>
      <c r="S3326" s="13">
        <f t="shared" si="220"/>
        <v>42512.58321759259</v>
      </c>
      <c r="T3326">
        <f t="shared" si="221"/>
        <v>2016</v>
      </c>
      <c r="U3326" t="str">
        <f t="shared" si="222"/>
        <v>theater</v>
      </c>
    </row>
    <row r="3327" spans="1:21" ht="42.75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 s="10">
        <f t="shared" si="219"/>
        <v>30</v>
      </c>
      <c r="Q3327" t="s">
        <v>8316</v>
      </c>
      <c r="R3327" t="s">
        <v>8317</v>
      </c>
      <c r="S3327" s="13">
        <f t="shared" si="220"/>
        <v>42064.785613425927</v>
      </c>
      <c r="T3327">
        <f t="shared" si="221"/>
        <v>2015</v>
      </c>
      <c r="U3327" t="str">
        <f t="shared" si="222"/>
        <v>theater</v>
      </c>
    </row>
    <row r="3328" spans="1:21" ht="42.75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 s="10">
        <f t="shared" si="219"/>
        <v>142.28</v>
      </c>
      <c r="Q3328" t="s">
        <v>8316</v>
      </c>
      <c r="R3328" t="s">
        <v>8317</v>
      </c>
      <c r="S3328" s="13">
        <f t="shared" si="220"/>
        <v>42041.714178240742</v>
      </c>
      <c r="T3328">
        <f t="shared" si="221"/>
        <v>2015</v>
      </c>
      <c r="U3328" t="str">
        <f t="shared" si="222"/>
        <v>theater</v>
      </c>
    </row>
    <row r="3329" spans="1:21" ht="42.75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 s="10">
        <f t="shared" si="219"/>
        <v>24.55</v>
      </c>
      <c r="Q3329" t="s">
        <v>8316</v>
      </c>
      <c r="R3329" t="s">
        <v>8317</v>
      </c>
      <c r="S3329" s="13">
        <f t="shared" si="220"/>
        <v>42468.374606481477</v>
      </c>
      <c r="T3329">
        <f t="shared" si="221"/>
        <v>2016</v>
      </c>
      <c r="U3329" t="str">
        <f t="shared" si="222"/>
        <v>theater</v>
      </c>
    </row>
    <row r="3330" spans="1:21" ht="42.75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 s="10">
        <f t="shared" si="219"/>
        <v>292.77999999999997</v>
      </c>
      <c r="Q3330" t="s">
        <v>8316</v>
      </c>
      <c r="R3330" t="s">
        <v>8317</v>
      </c>
      <c r="S3330" s="13">
        <f t="shared" si="220"/>
        <v>41822.57503472222</v>
      </c>
      <c r="T3330">
        <f t="shared" si="221"/>
        <v>2014</v>
      </c>
      <c r="U3330" t="str">
        <f t="shared" si="222"/>
        <v>theater</v>
      </c>
    </row>
    <row r="3331" spans="1:21" ht="42.75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 s="10">
        <f t="shared" ref="P3331:P3394" si="223">ROUND(E3331/L3331,2)</f>
        <v>44.92</v>
      </c>
      <c r="Q3331" t="s">
        <v>8316</v>
      </c>
      <c r="R3331" t="s">
        <v>8317</v>
      </c>
      <c r="S3331" s="13">
        <f t="shared" ref="S3331:S3394" si="224">(((J3331/60)/60)/24)+DATE(1970,1,1)</f>
        <v>41837.323009259257</v>
      </c>
      <c r="T3331">
        <f t="shared" ref="T3331:T3394" si="225">YEAR(S3331)</f>
        <v>2014</v>
      </c>
      <c r="U3331" t="str">
        <f t="shared" ref="U3331:U3394" si="226">LEFT(N3331,SEARCH("/",N3331)-1)</f>
        <v>theater</v>
      </c>
    </row>
    <row r="3332" spans="1:21" ht="42.75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 s="10">
        <f t="shared" si="223"/>
        <v>23.1</v>
      </c>
      <c r="Q3332" t="s">
        <v>8316</v>
      </c>
      <c r="R3332" t="s">
        <v>8317</v>
      </c>
      <c r="S3332" s="13">
        <f t="shared" si="224"/>
        <v>42065.887361111112</v>
      </c>
      <c r="T3332">
        <f t="shared" si="225"/>
        <v>2015</v>
      </c>
      <c r="U3332" t="str">
        <f t="shared" si="226"/>
        <v>theater</v>
      </c>
    </row>
    <row r="3333" spans="1:21" ht="42.75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 s="10">
        <f t="shared" si="223"/>
        <v>80.400000000000006</v>
      </c>
      <c r="Q3333" t="s">
        <v>8316</v>
      </c>
      <c r="R3333" t="s">
        <v>8317</v>
      </c>
      <c r="S3333" s="13">
        <f t="shared" si="224"/>
        <v>42248.697754629626</v>
      </c>
      <c r="T3333">
        <f t="shared" si="225"/>
        <v>2015</v>
      </c>
      <c r="U3333" t="str">
        <f t="shared" si="226"/>
        <v>theater</v>
      </c>
    </row>
    <row r="3334" spans="1:21" ht="42.75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 s="10">
        <f t="shared" si="223"/>
        <v>72.290000000000006</v>
      </c>
      <c r="Q3334" t="s">
        <v>8316</v>
      </c>
      <c r="R3334" t="s">
        <v>8317</v>
      </c>
      <c r="S3334" s="13">
        <f t="shared" si="224"/>
        <v>41809.860300925924</v>
      </c>
      <c r="T3334">
        <f t="shared" si="225"/>
        <v>2014</v>
      </c>
      <c r="U3334" t="str">
        <f t="shared" si="226"/>
        <v>theater</v>
      </c>
    </row>
    <row r="3335" spans="1:21" ht="42.75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 s="10">
        <f t="shared" si="223"/>
        <v>32.97</v>
      </c>
      <c r="Q3335" t="s">
        <v>8316</v>
      </c>
      <c r="R3335" t="s">
        <v>8317</v>
      </c>
      <c r="S3335" s="13">
        <f t="shared" si="224"/>
        <v>42148.676851851851</v>
      </c>
      <c r="T3335">
        <f t="shared" si="225"/>
        <v>2015</v>
      </c>
      <c r="U3335" t="str">
        <f t="shared" si="226"/>
        <v>theater</v>
      </c>
    </row>
    <row r="3336" spans="1:21" ht="28.5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 s="10">
        <f t="shared" si="223"/>
        <v>116.65</v>
      </c>
      <c r="Q3336" t="s">
        <v>8316</v>
      </c>
      <c r="R3336" t="s">
        <v>8317</v>
      </c>
      <c r="S3336" s="13">
        <f t="shared" si="224"/>
        <v>42185.521087962959</v>
      </c>
      <c r="T3336">
        <f t="shared" si="225"/>
        <v>2015</v>
      </c>
      <c r="U3336" t="str">
        <f t="shared" si="226"/>
        <v>theater</v>
      </c>
    </row>
    <row r="3337" spans="1:21" ht="42.75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 s="10">
        <f t="shared" si="223"/>
        <v>79.62</v>
      </c>
      <c r="Q3337" t="s">
        <v>8316</v>
      </c>
      <c r="R3337" t="s">
        <v>8317</v>
      </c>
      <c r="S3337" s="13">
        <f t="shared" si="224"/>
        <v>41827.674143518518</v>
      </c>
      <c r="T3337">
        <f t="shared" si="225"/>
        <v>2014</v>
      </c>
      <c r="U3337" t="str">
        <f t="shared" si="226"/>
        <v>theater</v>
      </c>
    </row>
    <row r="3338" spans="1:21" ht="42.75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 s="10">
        <f t="shared" si="223"/>
        <v>27.78</v>
      </c>
      <c r="Q3338" t="s">
        <v>8316</v>
      </c>
      <c r="R3338" t="s">
        <v>8317</v>
      </c>
      <c r="S3338" s="13">
        <f t="shared" si="224"/>
        <v>42437.398680555561</v>
      </c>
      <c r="T3338">
        <f t="shared" si="225"/>
        <v>2016</v>
      </c>
      <c r="U3338" t="str">
        <f t="shared" si="226"/>
        <v>theater</v>
      </c>
    </row>
    <row r="3339" spans="1:21" ht="42.75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 s="10">
        <f t="shared" si="223"/>
        <v>81.03</v>
      </c>
      <c r="Q3339" t="s">
        <v>8316</v>
      </c>
      <c r="R3339" t="s">
        <v>8317</v>
      </c>
      <c r="S3339" s="13">
        <f t="shared" si="224"/>
        <v>41901.282025462962</v>
      </c>
      <c r="T3339">
        <f t="shared" si="225"/>
        <v>2014</v>
      </c>
      <c r="U3339" t="str">
        <f t="shared" si="226"/>
        <v>theater</v>
      </c>
    </row>
    <row r="3340" spans="1:21" ht="28.5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 s="10">
        <f t="shared" si="223"/>
        <v>136.85</v>
      </c>
      <c r="Q3340" t="s">
        <v>8316</v>
      </c>
      <c r="R3340" t="s">
        <v>8317</v>
      </c>
      <c r="S3340" s="13">
        <f t="shared" si="224"/>
        <v>42769.574999999997</v>
      </c>
      <c r="T3340">
        <f t="shared" si="225"/>
        <v>2017</v>
      </c>
      <c r="U3340" t="str">
        <f t="shared" si="226"/>
        <v>theater</v>
      </c>
    </row>
    <row r="3341" spans="1:21" ht="28.5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 s="10">
        <f t="shared" si="223"/>
        <v>177.62</v>
      </c>
      <c r="Q3341" t="s">
        <v>8316</v>
      </c>
      <c r="R3341" t="s">
        <v>8317</v>
      </c>
      <c r="S3341" s="13">
        <f t="shared" si="224"/>
        <v>42549.665717592594</v>
      </c>
      <c r="T3341">
        <f t="shared" si="225"/>
        <v>2016</v>
      </c>
      <c r="U3341" t="str">
        <f t="shared" si="226"/>
        <v>theater</v>
      </c>
    </row>
    <row r="3342" spans="1:21" ht="42.75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 s="10">
        <f t="shared" si="223"/>
        <v>109.08</v>
      </c>
      <c r="Q3342" t="s">
        <v>8316</v>
      </c>
      <c r="R3342" t="s">
        <v>8317</v>
      </c>
      <c r="S3342" s="13">
        <f t="shared" si="224"/>
        <v>42685.974004629628</v>
      </c>
      <c r="T3342">
        <f t="shared" si="225"/>
        <v>2016</v>
      </c>
      <c r="U3342" t="str">
        <f t="shared" si="226"/>
        <v>theater</v>
      </c>
    </row>
    <row r="3343" spans="1:21" ht="42.75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 s="10">
        <f t="shared" si="223"/>
        <v>119.64</v>
      </c>
      <c r="Q3343" t="s">
        <v>8316</v>
      </c>
      <c r="R3343" t="s">
        <v>8317</v>
      </c>
      <c r="S3343" s="13">
        <f t="shared" si="224"/>
        <v>42510.798854166671</v>
      </c>
      <c r="T3343">
        <f t="shared" si="225"/>
        <v>2016</v>
      </c>
      <c r="U3343" t="str">
        <f t="shared" si="226"/>
        <v>theater</v>
      </c>
    </row>
    <row r="3344" spans="1:21" ht="28.5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 s="10">
        <f t="shared" si="223"/>
        <v>78.209999999999994</v>
      </c>
      <c r="Q3344" t="s">
        <v>8316</v>
      </c>
      <c r="R3344" t="s">
        <v>8317</v>
      </c>
      <c r="S3344" s="13">
        <f t="shared" si="224"/>
        <v>42062.296412037031</v>
      </c>
      <c r="T3344">
        <f t="shared" si="225"/>
        <v>2015</v>
      </c>
      <c r="U3344" t="str">
        <f t="shared" si="226"/>
        <v>theater</v>
      </c>
    </row>
    <row r="3345" spans="1:21" ht="42.75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 s="10">
        <f t="shared" si="223"/>
        <v>52.17</v>
      </c>
      <c r="Q3345" t="s">
        <v>8316</v>
      </c>
      <c r="R3345" t="s">
        <v>8317</v>
      </c>
      <c r="S3345" s="13">
        <f t="shared" si="224"/>
        <v>42452.916481481487</v>
      </c>
      <c r="T3345">
        <f t="shared" si="225"/>
        <v>2016</v>
      </c>
      <c r="U3345" t="str">
        <f t="shared" si="226"/>
        <v>theater</v>
      </c>
    </row>
    <row r="3346" spans="1:21" ht="42.75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 s="10">
        <f t="shared" si="223"/>
        <v>114.13</v>
      </c>
      <c r="Q3346" t="s">
        <v>8316</v>
      </c>
      <c r="R3346" t="s">
        <v>8317</v>
      </c>
      <c r="S3346" s="13">
        <f t="shared" si="224"/>
        <v>41851.200150462959</v>
      </c>
      <c r="T3346">
        <f t="shared" si="225"/>
        <v>2014</v>
      </c>
      <c r="U3346" t="str">
        <f t="shared" si="226"/>
        <v>theater</v>
      </c>
    </row>
    <row r="3347" spans="1:21" ht="42.75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 s="10">
        <f t="shared" si="223"/>
        <v>50</v>
      </c>
      <c r="Q3347" t="s">
        <v>8316</v>
      </c>
      <c r="R3347" t="s">
        <v>8317</v>
      </c>
      <c r="S3347" s="13">
        <f t="shared" si="224"/>
        <v>42053.106111111112</v>
      </c>
      <c r="T3347">
        <f t="shared" si="225"/>
        <v>2015</v>
      </c>
      <c r="U3347" t="str">
        <f t="shared" si="226"/>
        <v>theater</v>
      </c>
    </row>
    <row r="3348" spans="1:21" ht="42.75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 s="10">
        <f t="shared" si="223"/>
        <v>91.67</v>
      </c>
      <c r="Q3348" t="s">
        <v>8316</v>
      </c>
      <c r="R3348" t="s">
        <v>8317</v>
      </c>
      <c r="S3348" s="13">
        <f t="shared" si="224"/>
        <v>42054.024421296301</v>
      </c>
      <c r="T3348">
        <f t="shared" si="225"/>
        <v>2015</v>
      </c>
      <c r="U3348" t="str">
        <f t="shared" si="226"/>
        <v>theater</v>
      </c>
    </row>
    <row r="3349" spans="1:21" ht="42.75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 s="10">
        <f t="shared" si="223"/>
        <v>108.59</v>
      </c>
      <c r="Q3349" t="s">
        <v>8316</v>
      </c>
      <c r="R3349" t="s">
        <v>8317</v>
      </c>
      <c r="S3349" s="13">
        <f t="shared" si="224"/>
        <v>42484.551550925928</v>
      </c>
      <c r="T3349">
        <f t="shared" si="225"/>
        <v>2016</v>
      </c>
      <c r="U3349" t="str">
        <f t="shared" si="226"/>
        <v>theater</v>
      </c>
    </row>
    <row r="3350" spans="1:21" ht="42.75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 s="10">
        <f t="shared" si="223"/>
        <v>69.819999999999993</v>
      </c>
      <c r="Q3350" t="s">
        <v>8316</v>
      </c>
      <c r="R3350" t="s">
        <v>8317</v>
      </c>
      <c r="S3350" s="13">
        <f t="shared" si="224"/>
        <v>42466.558796296296</v>
      </c>
      <c r="T3350">
        <f t="shared" si="225"/>
        <v>2016</v>
      </c>
      <c r="U3350" t="str">
        <f t="shared" si="226"/>
        <v>theater</v>
      </c>
    </row>
    <row r="3351" spans="1:21" ht="42.75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 s="10">
        <f t="shared" si="223"/>
        <v>109.57</v>
      </c>
      <c r="Q3351" t="s">
        <v>8316</v>
      </c>
      <c r="R3351" t="s">
        <v>8317</v>
      </c>
      <c r="S3351" s="13">
        <f t="shared" si="224"/>
        <v>42513.110787037032</v>
      </c>
      <c r="T3351">
        <f t="shared" si="225"/>
        <v>2016</v>
      </c>
      <c r="U3351" t="str">
        <f t="shared" si="226"/>
        <v>theater</v>
      </c>
    </row>
    <row r="3352" spans="1:21" ht="42.75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 s="10">
        <f t="shared" si="223"/>
        <v>71.67</v>
      </c>
      <c r="Q3352" t="s">
        <v>8316</v>
      </c>
      <c r="R3352" t="s">
        <v>8317</v>
      </c>
      <c r="S3352" s="13">
        <f t="shared" si="224"/>
        <v>42302.701516203699</v>
      </c>
      <c r="T3352">
        <f t="shared" si="225"/>
        <v>2015</v>
      </c>
      <c r="U3352" t="str">
        <f t="shared" si="226"/>
        <v>theater</v>
      </c>
    </row>
    <row r="3353" spans="1:21" ht="42.75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 s="10">
        <f t="shared" si="223"/>
        <v>93.61</v>
      </c>
      <c r="Q3353" t="s">
        <v>8316</v>
      </c>
      <c r="R3353" t="s">
        <v>8317</v>
      </c>
      <c r="S3353" s="13">
        <f t="shared" si="224"/>
        <v>41806.395428240743</v>
      </c>
      <c r="T3353">
        <f t="shared" si="225"/>
        <v>2014</v>
      </c>
      <c r="U3353" t="str">
        <f t="shared" si="226"/>
        <v>theater</v>
      </c>
    </row>
    <row r="3354" spans="1:21" ht="42.75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 s="10">
        <f t="shared" si="223"/>
        <v>76.8</v>
      </c>
      <c r="Q3354" t="s">
        <v>8316</v>
      </c>
      <c r="R3354" t="s">
        <v>8317</v>
      </c>
      <c r="S3354" s="13">
        <f t="shared" si="224"/>
        <v>42495.992800925931</v>
      </c>
      <c r="T3354">
        <f t="shared" si="225"/>
        <v>2016</v>
      </c>
      <c r="U3354" t="str">
        <f t="shared" si="226"/>
        <v>theater</v>
      </c>
    </row>
    <row r="3355" spans="1:21" ht="42.75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 s="10">
        <f t="shared" si="223"/>
        <v>35.799999999999997</v>
      </c>
      <c r="Q3355" t="s">
        <v>8316</v>
      </c>
      <c r="R3355" t="s">
        <v>8317</v>
      </c>
      <c r="S3355" s="13">
        <f t="shared" si="224"/>
        <v>42479.432291666672</v>
      </c>
      <c r="T3355">
        <f t="shared" si="225"/>
        <v>2016</v>
      </c>
      <c r="U3355" t="str">
        <f t="shared" si="226"/>
        <v>theater</v>
      </c>
    </row>
    <row r="3356" spans="1:21" ht="28.5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 s="10">
        <f t="shared" si="223"/>
        <v>55.6</v>
      </c>
      <c r="Q3356" t="s">
        <v>8316</v>
      </c>
      <c r="R3356" t="s">
        <v>8317</v>
      </c>
      <c r="S3356" s="13">
        <f t="shared" si="224"/>
        <v>42270.7269212963</v>
      </c>
      <c r="T3356">
        <f t="shared" si="225"/>
        <v>2015</v>
      </c>
      <c r="U3356" t="str">
        <f t="shared" si="226"/>
        <v>theater</v>
      </c>
    </row>
    <row r="3357" spans="1:21" ht="42.75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 s="10">
        <f t="shared" si="223"/>
        <v>147.33000000000001</v>
      </c>
      <c r="Q3357" t="s">
        <v>8316</v>
      </c>
      <c r="R3357" t="s">
        <v>8317</v>
      </c>
      <c r="S3357" s="13">
        <f t="shared" si="224"/>
        <v>42489.619525462964</v>
      </c>
      <c r="T3357">
        <f t="shared" si="225"/>
        <v>2016</v>
      </c>
      <c r="U3357" t="str">
        <f t="shared" si="226"/>
        <v>theater</v>
      </c>
    </row>
    <row r="3358" spans="1:21" ht="42.75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 s="10">
        <f t="shared" si="223"/>
        <v>56.33</v>
      </c>
      <c r="Q3358" t="s">
        <v>8316</v>
      </c>
      <c r="R3358" t="s">
        <v>8317</v>
      </c>
      <c r="S3358" s="13">
        <f t="shared" si="224"/>
        <v>42536.815648148149</v>
      </c>
      <c r="T3358">
        <f t="shared" si="225"/>
        <v>2016</v>
      </c>
      <c r="U3358" t="str">
        <f t="shared" si="226"/>
        <v>theater</v>
      </c>
    </row>
    <row r="3359" spans="1:21" ht="42.75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 s="10">
        <f t="shared" si="223"/>
        <v>96.19</v>
      </c>
      <c r="Q3359" t="s">
        <v>8316</v>
      </c>
      <c r="R3359" t="s">
        <v>8317</v>
      </c>
      <c r="S3359" s="13">
        <f t="shared" si="224"/>
        <v>41822.417939814812</v>
      </c>
      <c r="T3359">
        <f t="shared" si="225"/>
        <v>2014</v>
      </c>
      <c r="U3359" t="str">
        <f t="shared" si="226"/>
        <v>theater</v>
      </c>
    </row>
    <row r="3360" spans="1:21" ht="42.75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 s="10">
        <f t="shared" si="223"/>
        <v>63.57</v>
      </c>
      <c r="Q3360" t="s">
        <v>8316</v>
      </c>
      <c r="R3360" t="s">
        <v>8317</v>
      </c>
      <c r="S3360" s="13">
        <f t="shared" si="224"/>
        <v>41932.311099537037</v>
      </c>
      <c r="T3360">
        <f t="shared" si="225"/>
        <v>2014</v>
      </c>
      <c r="U3360" t="str">
        <f t="shared" si="226"/>
        <v>theater</v>
      </c>
    </row>
    <row r="3361" spans="1:21" ht="28.5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 s="10">
        <f t="shared" si="223"/>
        <v>184.78</v>
      </c>
      <c r="Q3361" t="s">
        <v>8316</v>
      </c>
      <c r="R3361" t="s">
        <v>8317</v>
      </c>
      <c r="S3361" s="13">
        <f t="shared" si="224"/>
        <v>42746.057106481487</v>
      </c>
      <c r="T3361">
        <f t="shared" si="225"/>
        <v>2017</v>
      </c>
      <c r="U3361" t="str">
        <f t="shared" si="226"/>
        <v>theater</v>
      </c>
    </row>
    <row r="3362" spans="1:21" ht="28.5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 s="10">
        <f t="shared" si="223"/>
        <v>126.72</v>
      </c>
      <c r="Q3362" t="s">
        <v>8316</v>
      </c>
      <c r="R3362" t="s">
        <v>8317</v>
      </c>
      <c r="S3362" s="13">
        <f t="shared" si="224"/>
        <v>42697.082673611112</v>
      </c>
      <c r="T3362">
        <f t="shared" si="225"/>
        <v>2016</v>
      </c>
      <c r="U3362" t="str">
        <f t="shared" si="226"/>
        <v>theater</v>
      </c>
    </row>
    <row r="3363" spans="1:21" ht="42.75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 s="10">
        <f t="shared" si="223"/>
        <v>83.43</v>
      </c>
      <c r="Q3363" t="s">
        <v>8316</v>
      </c>
      <c r="R3363" t="s">
        <v>8317</v>
      </c>
      <c r="S3363" s="13">
        <f t="shared" si="224"/>
        <v>41866.025347222225</v>
      </c>
      <c r="T3363">
        <f t="shared" si="225"/>
        <v>2014</v>
      </c>
      <c r="U3363" t="str">
        <f t="shared" si="226"/>
        <v>theater</v>
      </c>
    </row>
    <row r="3364" spans="1:21" ht="42.75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 s="10">
        <f t="shared" si="223"/>
        <v>54.5</v>
      </c>
      <c r="Q3364" t="s">
        <v>8316</v>
      </c>
      <c r="R3364" t="s">
        <v>8317</v>
      </c>
      <c r="S3364" s="13">
        <f t="shared" si="224"/>
        <v>42056.091631944444</v>
      </c>
      <c r="T3364">
        <f t="shared" si="225"/>
        <v>2015</v>
      </c>
      <c r="U3364" t="str">
        <f t="shared" si="226"/>
        <v>theater</v>
      </c>
    </row>
    <row r="3365" spans="1:21" ht="42.75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 s="10">
        <f t="shared" si="223"/>
        <v>302.31</v>
      </c>
      <c r="Q3365" t="s">
        <v>8316</v>
      </c>
      <c r="R3365" t="s">
        <v>8317</v>
      </c>
      <c r="S3365" s="13">
        <f t="shared" si="224"/>
        <v>41851.771354166667</v>
      </c>
      <c r="T3365">
        <f t="shared" si="225"/>
        <v>2014</v>
      </c>
      <c r="U3365" t="str">
        <f t="shared" si="226"/>
        <v>theater</v>
      </c>
    </row>
    <row r="3366" spans="1:21" ht="42.75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 s="10">
        <f t="shared" si="223"/>
        <v>44.14</v>
      </c>
      <c r="Q3366" t="s">
        <v>8316</v>
      </c>
      <c r="R3366" t="s">
        <v>8317</v>
      </c>
      <c r="S3366" s="13">
        <f t="shared" si="224"/>
        <v>42422.977418981478</v>
      </c>
      <c r="T3366">
        <f t="shared" si="225"/>
        <v>2016</v>
      </c>
      <c r="U3366" t="str">
        <f t="shared" si="226"/>
        <v>theater</v>
      </c>
    </row>
    <row r="3367" spans="1:21" ht="42.75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 s="10">
        <f t="shared" si="223"/>
        <v>866.67</v>
      </c>
      <c r="Q3367" t="s">
        <v>8316</v>
      </c>
      <c r="R3367" t="s">
        <v>8317</v>
      </c>
      <c r="S3367" s="13">
        <f t="shared" si="224"/>
        <v>42321.101759259262</v>
      </c>
      <c r="T3367">
        <f t="shared" si="225"/>
        <v>2015</v>
      </c>
      <c r="U3367" t="str">
        <f t="shared" si="226"/>
        <v>theater</v>
      </c>
    </row>
    <row r="3368" spans="1:21" ht="42.75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 s="10">
        <f t="shared" si="223"/>
        <v>61.39</v>
      </c>
      <c r="Q3368" t="s">
        <v>8316</v>
      </c>
      <c r="R3368" t="s">
        <v>8317</v>
      </c>
      <c r="S3368" s="13">
        <f t="shared" si="224"/>
        <v>42107.067557870367</v>
      </c>
      <c r="T3368">
        <f t="shared" si="225"/>
        <v>2015</v>
      </c>
      <c r="U3368" t="str">
        <f t="shared" si="226"/>
        <v>theater</v>
      </c>
    </row>
    <row r="3369" spans="1:21" ht="42.75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 s="10">
        <f t="shared" si="223"/>
        <v>29.67</v>
      </c>
      <c r="Q3369" t="s">
        <v>8316</v>
      </c>
      <c r="R3369" t="s">
        <v>8317</v>
      </c>
      <c r="S3369" s="13">
        <f t="shared" si="224"/>
        <v>42192.933958333335</v>
      </c>
      <c r="T3369">
        <f t="shared" si="225"/>
        <v>2015</v>
      </c>
      <c r="U3369" t="str">
        <f t="shared" si="226"/>
        <v>theater</v>
      </c>
    </row>
    <row r="3370" spans="1:21" ht="42.75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 s="10">
        <f t="shared" si="223"/>
        <v>45.48</v>
      </c>
      <c r="Q3370" t="s">
        <v>8316</v>
      </c>
      <c r="R3370" t="s">
        <v>8317</v>
      </c>
      <c r="S3370" s="13">
        <f t="shared" si="224"/>
        <v>41969.199756944443</v>
      </c>
      <c r="T3370">
        <f t="shared" si="225"/>
        <v>2014</v>
      </c>
      <c r="U3370" t="str">
        <f t="shared" si="226"/>
        <v>theater</v>
      </c>
    </row>
    <row r="3371" spans="1:21" ht="42.75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 s="10">
        <f t="shared" si="223"/>
        <v>96.2</v>
      </c>
      <c r="Q3371" t="s">
        <v>8316</v>
      </c>
      <c r="R3371" t="s">
        <v>8317</v>
      </c>
      <c r="S3371" s="13">
        <f t="shared" si="224"/>
        <v>42690.041435185187</v>
      </c>
      <c r="T3371">
        <f t="shared" si="225"/>
        <v>2016</v>
      </c>
      <c r="U3371" t="str">
        <f t="shared" si="226"/>
        <v>theater</v>
      </c>
    </row>
    <row r="3372" spans="1:21" ht="28.5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 s="10">
        <f t="shared" si="223"/>
        <v>67.92</v>
      </c>
      <c r="Q3372" t="s">
        <v>8316</v>
      </c>
      <c r="R3372" t="s">
        <v>8317</v>
      </c>
      <c r="S3372" s="13">
        <f t="shared" si="224"/>
        <v>42690.334317129629</v>
      </c>
      <c r="T3372">
        <f t="shared" si="225"/>
        <v>2016</v>
      </c>
      <c r="U3372" t="str">
        <f t="shared" si="226"/>
        <v>theater</v>
      </c>
    </row>
    <row r="3373" spans="1:21" ht="28.5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 s="10">
        <f t="shared" si="223"/>
        <v>30.78</v>
      </c>
      <c r="Q3373" t="s">
        <v>8316</v>
      </c>
      <c r="R3373" t="s">
        <v>8317</v>
      </c>
      <c r="S3373" s="13">
        <f t="shared" si="224"/>
        <v>42312.874594907407</v>
      </c>
      <c r="T3373">
        <f t="shared" si="225"/>
        <v>2015</v>
      </c>
      <c r="U3373" t="str">
        <f t="shared" si="226"/>
        <v>theater</v>
      </c>
    </row>
    <row r="3374" spans="1:21" ht="42.75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 s="10">
        <f t="shared" si="223"/>
        <v>38.33</v>
      </c>
      <c r="Q3374" t="s">
        <v>8316</v>
      </c>
      <c r="R3374" t="s">
        <v>8317</v>
      </c>
      <c r="S3374" s="13">
        <f t="shared" si="224"/>
        <v>41855.548101851848</v>
      </c>
      <c r="T3374">
        <f t="shared" si="225"/>
        <v>2014</v>
      </c>
      <c r="U3374" t="str">
        <f t="shared" si="226"/>
        <v>theater</v>
      </c>
    </row>
    <row r="3375" spans="1:21" ht="42.75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 s="10">
        <f t="shared" si="223"/>
        <v>66.83</v>
      </c>
      <c r="Q3375" t="s">
        <v>8316</v>
      </c>
      <c r="R3375" t="s">
        <v>8317</v>
      </c>
      <c r="S3375" s="13">
        <f t="shared" si="224"/>
        <v>42179.854629629626</v>
      </c>
      <c r="T3375">
        <f t="shared" si="225"/>
        <v>2015</v>
      </c>
      <c r="U3375" t="str">
        <f t="shared" si="226"/>
        <v>theater</v>
      </c>
    </row>
    <row r="3376" spans="1:21" ht="42.75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 s="10">
        <f t="shared" si="223"/>
        <v>71.73</v>
      </c>
      <c r="Q3376" t="s">
        <v>8316</v>
      </c>
      <c r="R3376" t="s">
        <v>8317</v>
      </c>
      <c r="S3376" s="13">
        <f t="shared" si="224"/>
        <v>42275.731666666667</v>
      </c>
      <c r="T3376">
        <f t="shared" si="225"/>
        <v>2015</v>
      </c>
      <c r="U3376" t="str">
        <f t="shared" si="226"/>
        <v>theater</v>
      </c>
    </row>
    <row r="3377" spans="1:21" ht="42.75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 s="10">
        <f t="shared" si="223"/>
        <v>176.47</v>
      </c>
      <c r="Q3377" t="s">
        <v>8316</v>
      </c>
      <c r="R3377" t="s">
        <v>8317</v>
      </c>
      <c r="S3377" s="13">
        <f t="shared" si="224"/>
        <v>41765.610798611109</v>
      </c>
      <c r="T3377">
        <f t="shared" si="225"/>
        <v>2014</v>
      </c>
      <c r="U3377" t="str">
        <f t="shared" si="226"/>
        <v>theater</v>
      </c>
    </row>
    <row r="3378" spans="1:21" ht="42.75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 s="10">
        <f t="shared" si="223"/>
        <v>421.11</v>
      </c>
      <c r="Q3378" t="s">
        <v>8316</v>
      </c>
      <c r="R3378" t="s">
        <v>8317</v>
      </c>
      <c r="S3378" s="13">
        <f t="shared" si="224"/>
        <v>42059.701319444444</v>
      </c>
      <c r="T3378">
        <f t="shared" si="225"/>
        <v>2015</v>
      </c>
      <c r="U3378" t="str">
        <f t="shared" si="226"/>
        <v>theater</v>
      </c>
    </row>
    <row r="3379" spans="1:21" ht="42.75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 s="10">
        <f t="shared" si="223"/>
        <v>104.99</v>
      </c>
      <c r="Q3379" t="s">
        <v>8316</v>
      </c>
      <c r="R3379" t="s">
        <v>8317</v>
      </c>
      <c r="S3379" s="13">
        <f t="shared" si="224"/>
        <v>42053.732627314821</v>
      </c>
      <c r="T3379">
        <f t="shared" si="225"/>
        <v>2015</v>
      </c>
      <c r="U3379" t="str">
        <f t="shared" si="226"/>
        <v>theater</v>
      </c>
    </row>
    <row r="3380" spans="1:21" ht="42.75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 s="10">
        <f t="shared" si="223"/>
        <v>28.19</v>
      </c>
      <c r="Q3380" t="s">
        <v>8316</v>
      </c>
      <c r="R3380" t="s">
        <v>8317</v>
      </c>
      <c r="S3380" s="13">
        <f t="shared" si="224"/>
        <v>41858.355393518519</v>
      </c>
      <c r="T3380">
        <f t="shared" si="225"/>
        <v>2014</v>
      </c>
      <c r="U3380" t="str">
        <f t="shared" si="226"/>
        <v>theater</v>
      </c>
    </row>
    <row r="3381" spans="1:21" ht="42.75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 s="10">
        <f t="shared" si="223"/>
        <v>54.55</v>
      </c>
      <c r="Q3381" t="s">
        <v>8316</v>
      </c>
      <c r="R3381" t="s">
        <v>8317</v>
      </c>
      <c r="S3381" s="13">
        <f t="shared" si="224"/>
        <v>42225.513888888891</v>
      </c>
      <c r="T3381">
        <f t="shared" si="225"/>
        <v>2015</v>
      </c>
      <c r="U3381" t="str">
        <f t="shared" si="226"/>
        <v>theater</v>
      </c>
    </row>
    <row r="3382" spans="1:21" ht="42.75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 s="10">
        <f t="shared" si="223"/>
        <v>111.89</v>
      </c>
      <c r="Q3382" t="s">
        <v>8316</v>
      </c>
      <c r="R3382" t="s">
        <v>8317</v>
      </c>
      <c r="S3382" s="13">
        <f t="shared" si="224"/>
        <v>41937.95344907407</v>
      </c>
      <c r="T3382">
        <f t="shared" si="225"/>
        <v>2014</v>
      </c>
      <c r="U3382" t="str">
        <f t="shared" si="226"/>
        <v>theater</v>
      </c>
    </row>
    <row r="3383" spans="1:21" ht="42.75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 s="10">
        <f t="shared" si="223"/>
        <v>85.21</v>
      </c>
      <c r="Q3383" t="s">
        <v>8316</v>
      </c>
      <c r="R3383" t="s">
        <v>8317</v>
      </c>
      <c r="S3383" s="13">
        <f t="shared" si="224"/>
        <v>42044.184988425928</v>
      </c>
      <c r="T3383">
        <f t="shared" si="225"/>
        <v>2015</v>
      </c>
      <c r="U3383" t="str">
        <f t="shared" si="226"/>
        <v>theater</v>
      </c>
    </row>
    <row r="3384" spans="1:21" ht="42.75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 s="10">
        <f t="shared" si="223"/>
        <v>76.650000000000006</v>
      </c>
      <c r="Q3384" t="s">
        <v>8316</v>
      </c>
      <c r="R3384" t="s">
        <v>8317</v>
      </c>
      <c r="S3384" s="13">
        <f t="shared" si="224"/>
        <v>42559.431203703702</v>
      </c>
      <c r="T3384">
        <f t="shared" si="225"/>
        <v>2016</v>
      </c>
      <c r="U3384" t="str">
        <f t="shared" si="226"/>
        <v>theater</v>
      </c>
    </row>
    <row r="3385" spans="1:21" ht="42.75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 s="10">
        <f t="shared" si="223"/>
        <v>65.17</v>
      </c>
      <c r="Q3385" t="s">
        <v>8316</v>
      </c>
      <c r="R3385" t="s">
        <v>8317</v>
      </c>
      <c r="S3385" s="13">
        <f t="shared" si="224"/>
        <v>42524.782638888893</v>
      </c>
      <c r="T3385">
        <f t="shared" si="225"/>
        <v>2016</v>
      </c>
      <c r="U3385" t="str">
        <f t="shared" si="226"/>
        <v>theater</v>
      </c>
    </row>
    <row r="3386" spans="1:21" ht="42.75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 s="10">
        <f t="shared" si="223"/>
        <v>93.76</v>
      </c>
      <c r="Q3386" t="s">
        <v>8316</v>
      </c>
      <c r="R3386" t="s">
        <v>8317</v>
      </c>
      <c r="S3386" s="13">
        <f t="shared" si="224"/>
        <v>42292.087592592594</v>
      </c>
      <c r="T3386">
        <f t="shared" si="225"/>
        <v>2015</v>
      </c>
      <c r="U3386" t="str">
        <f t="shared" si="226"/>
        <v>theater</v>
      </c>
    </row>
    <row r="3387" spans="1:21" ht="42.75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 s="10">
        <f t="shared" si="223"/>
        <v>133.33000000000001</v>
      </c>
      <c r="Q3387" t="s">
        <v>8316</v>
      </c>
      <c r="R3387" t="s">
        <v>8317</v>
      </c>
      <c r="S3387" s="13">
        <f t="shared" si="224"/>
        <v>41953.8675</v>
      </c>
      <c r="T3387">
        <f t="shared" si="225"/>
        <v>2014</v>
      </c>
      <c r="U3387" t="str">
        <f t="shared" si="226"/>
        <v>theater</v>
      </c>
    </row>
    <row r="3388" spans="1:21" ht="42.75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 s="10">
        <f t="shared" si="223"/>
        <v>51.22</v>
      </c>
      <c r="Q3388" t="s">
        <v>8316</v>
      </c>
      <c r="R3388" t="s">
        <v>8317</v>
      </c>
      <c r="S3388" s="13">
        <f t="shared" si="224"/>
        <v>41946.644745370373</v>
      </c>
      <c r="T3388">
        <f t="shared" si="225"/>
        <v>2014</v>
      </c>
      <c r="U3388" t="str">
        <f t="shared" si="226"/>
        <v>theater</v>
      </c>
    </row>
    <row r="3389" spans="1:21" ht="42.75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 s="10">
        <f t="shared" si="223"/>
        <v>100.17</v>
      </c>
      <c r="Q3389" t="s">
        <v>8316</v>
      </c>
      <c r="R3389" t="s">
        <v>8317</v>
      </c>
      <c r="S3389" s="13">
        <f t="shared" si="224"/>
        <v>41947.762592592589</v>
      </c>
      <c r="T3389">
        <f t="shared" si="225"/>
        <v>2014</v>
      </c>
      <c r="U3389" t="str">
        <f t="shared" si="226"/>
        <v>theater</v>
      </c>
    </row>
    <row r="3390" spans="1:21" ht="42.75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 s="10">
        <f t="shared" si="223"/>
        <v>34.6</v>
      </c>
      <c r="Q3390" t="s">
        <v>8316</v>
      </c>
      <c r="R3390" t="s">
        <v>8317</v>
      </c>
      <c r="S3390" s="13">
        <f t="shared" si="224"/>
        <v>42143.461122685185</v>
      </c>
      <c r="T3390">
        <f t="shared" si="225"/>
        <v>2015</v>
      </c>
      <c r="U3390" t="str">
        <f t="shared" si="226"/>
        <v>theater</v>
      </c>
    </row>
    <row r="3391" spans="1:21" ht="42.75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 s="10">
        <f t="shared" si="223"/>
        <v>184.68</v>
      </c>
      <c r="Q3391" t="s">
        <v>8316</v>
      </c>
      <c r="R3391" t="s">
        <v>8317</v>
      </c>
      <c r="S3391" s="13">
        <f t="shared" si="224"/>
        <v>42494.563449074078</v>
      </c>
      <c r="T3391">
        <f t="shared" si="225"/>
        <v>2016</v>
      </c>
      <c r="U3391" t="str">
        <f t="shared" si="226"/>
        <v>theater</v>
      </c>
    </row>
    <row r="3392" spans="1:21" ht="42.75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 s="10">
        <f t="shared" si="223"/>
        <v>69.819999999999993</v>
      </c>
      <c r="Q3392" t="s">
        <v>8316</v>
      </c>
      <c r="R3392" t="s">
        <v>8317</v>
      </c>
      <c r="S3392" s="13">
        <f t="shared" si="224"/>
        <v>41815.774826388886</v>
      </c>
      <c r="T3392">
        <f t="shared" si="225"/>
        <v>2014</v>
      </c>
      <c r="U3392" t="str">
        <f t="shared" si="226"/>
        <v>theater</v>
      </c>
    </row>
    <row r="3393" spans="1:21" ht="42.75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 s="10">
        <f t="shared" si="223"/>
        <v>61.94</v>
      </c>
      <c r="Q3393" t="s">
        <v>8316</v>
      </c>
      <c r="R3393" t="s">
        <v>8317</v>
      </c>
      <c r="S3393" s="13">
        <f t="shared" si="224"/>
        <v>41830.545694444445</v>
      </c>
      <c r="T3393">
        <f t="shared" si="225"/>
        <v>2014</v>
      </c>
      <c r="U3393" t="str">
        <f t="shared" si="226"/>
        <v>theater</v>
      </c>
    </row>
    <row r="3394" spans="1:21" ht="42.75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 s="10">
        <f t="shared" si="223"/>
        <v>41.67</v>
      </c>
      <c r="Q3394" t="s">
        <v>8316</v>
      </c>
      <c r="R3394" t="s">
        <v>8317</v>
      </c>
      <c r="S3394" s="13">
        <f t="shared" si="224"/>
        <v>42446.845543981486</v>
      </c>
      <c r="T3394">
        <f t="shared" si="225"/>
        <v>2016</v>
      </c>
      <c r="U3394" t="str">
        <f t="shared" si="226"/>
        <v>theater</v>
      </c>
    </row>
    <row r="3395" spans="1:21" ht="42.75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 s="10">
        <f t="shared" ref="P3395:P3458" si="227">ROUND(E3395/L3395,2)</f>
        <v>36.07</v>
      </c>
      <c r="Q3395" t="s">
        <v>8316</v>
      </c>
      <c r="R3395" t="s">
        <v>8317</v>
      </c>
      <c r="S3395" s="13">
        <f t="shared" ref="S3395:S3458" si="228">(((J3395/60)/60)/24)+DATE(1970,1,1)</f>
        <v>41923.921643518523</v>
      </c>
      <c r="T3395">
        <f t="shared" ref="T3395:T3458" si="229">YEAR(S3395)</f>
        <v>2014</v>
      </c>
      <c r="U3395" t="str">
        <f t="shared" ref="U3395:U3458" si="230">LEFT(N3395,SEARCH("/",N3395)-1)</f>
        <v>theater</v>
      </c>
    </row>
    <row r="3396" spans="1:21" ht="42.75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 s="10">
        <f t="shared" si="227"/>
        <v>29</v>
      </c>
      <c r="Q3396" t="s">
        <v>8316</v>
      </c>
      <c r="R3396" t="s">
        <v>8317</v>
      </c>
      <c r="S3396" s="13">
        <f t="shared" si="228"/>
        <v>41817.59542824074</v>
      </c>
      <c r="T3396">
        <f t="shared" si="229"/>
        <v>2014</v>
      </c>
      <c r="U3396" t="str">
        <f t="shared" si="230"/>
        <v>theater</v>
      </c>
    </row>
    <row r="3397" spans="1:21" ht="28.5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 s="10">
        <f t="shared" si="227"/>
        <v>24.21</v>
      </c>
      <c r="Q3397" t="s">
        <v>8316</v>
      </c>
      <c r="R3397" t="s">
        <v>8317</v>
      </c>
      <c r="S3397" s="13">
        <f t="shared" si="228"/>
        <v>42140.712314814817</v>
      </c>
      <c r="T3397">
        <f t="shared" si="229"/>
        <v>2015</v>
      </c>
      <c r="U3397" t="str">
        <f t="shared" si="230"/>
        <v>theater</v>
      </c>
    </row>
    <row r="3398" spans="1:21" ht="42.75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 s="10">
        <f t="shared" si="227"/>
        <v>55.89</v>
      </c>
      <c r="Q3398" t="s">
        <v>8316</v>
      </c>
      <c r="R3398" t="s">
        <v>8317</v>
      </c>
      <c r="S3398" s="13">
        <f t="shared" si="228"/>
        <v>41764.44663194444</v>
      </c>
      <c r="T3398">
        <f t="shared" si="229"/>
        <v>2014</v>
      </c>
      <c r="U3398" t="str">
        <f t="shared" si="230"/>
        <v>theater</v>
      </c>
    </row>
    <row r="3399" spans="1:21" ht="28.5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 s="10">
        <f t="shared" si="227"/>
        <v>11.67</v>
      </c>
      <c r="Q3399" t="s">
        <v>8316</v>
      </c>
      <c r="R3399" t="s">
        <v>8317</v>
      </c>
      <c r="S3399" s="13">
        <f t="shared" si="228"/>
        <v>42378.478344907402</v>
      </c>
      <c r="T3399">
        <f t="shared" si="229"/>
        <v>2016</v>
      </c>
      <c r="U3399" t="str">
        <f t="shared" si="230"/>
        <v>theater</v>
      </c>
    </row>
    <row r="3400" spans="1:21" ht="42.75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 s="10">
        <f t="shared" si="227"/>
        <v>68.349999999999994</v>
      </c>
      <c r="Q3400" t="s">
        <v>8316</v>
      </c>
      <c r="R3400" t="s">
        <v>8317</v>
      </c>
      <c r="S3400" s="13">
        <f t="shared" si="228"/>
        <v>41941.75203703704</v>
      </c>
      <c r="T3400">
        <f t="shared" si="229"/>
        <v>2014</v>
      </c>
      <c r="U3400" t="str">
        <f t="shared" si="230"/>
        <v>theater</v>
      </c>
    </row>
    <row r="3401" spans="1:21" ht="42.75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 s="10">
        <f t="shared" si="227"/>
        <v>27.07</v>
      </c>
      <c r="Q3401" t="s">
        <v>8316</v>
      </c>
      <c r="R3401" t="s">
        <v>8317</v>
      </c>
      <c r="S3401" s="13">
        <f t="shared" si="228"/>
        <v>42026.920428240745</v>
      </c>
      <c r="T3401">
        <f t="shared" si="229"/>
        <v>2015</v>
      </c>
      <c r="U3401" t="str">
        <f t="shared" si="230"/>
        <v>theater</v>
      </c>
    </row>
    <row r="3402" spans="1:21" ht="42.75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 s="10">
        <f t="shared" si="227"/>
        <v>118.13</v>
      </c>
      <c r="Q3402" t="s">
        <v>8316</v>
      </c>
      <c r="R3402" t="s">
        <v>8317</v>
      </c>
      <c r="S3402" s="13">
        <f t="shared" si="228"/>
        <v>41834.953865740739</v>
      </c>
      <c r="T3402">
        <f t="shared" si="229"/>
        <v>2014</v>
      </c>
      <c r="U3402" t="str">
        <f t="shared" si="230"/>
        <v>theater</v>
      </c>
    </row>
    <row r="3403" spans="1:21" ht="42.75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 s="10">
        <f t="shared" si="227"/>
        <v>44.76</v>
      </c>
      <c r="Q3403" t="s">
        <v>8316</v>
      </c>
      <c r="R3403" t="s">
        <v>8317</v>
      </c>
      <c r="S3403" s="13">
        <f t="shared" si="228"/>
        <v>42193.723912037036</v>
      </c>
      <c r="T3403">
        <f t="shared" si="229"/>
        <v>2015</v>
      </c>
      <c r="U3403" t="str">
        <f t="shared" si="230"/>
        <v>theater</v>
      </c>
    </row>
    <row r="3404" spans="1:21" ht="42.75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 s="10">
        <f t="shared" si="227"/>
        <v>99.79</v>
      </c>
      <c r="Q3404" t="s">
        <v>8316</v>
      </c>
      <c r="R3404" t="s">
        <v>8317</v>
      </c>
      <c r="S3404" s="13">
        <f t="shared" si="228"/>
        <v>42290.61855324074</v>
      </c>
      <c r="T3404">
        <f t="shared" si="229"/>
        <v>2015</v>
      </c>
      <c r="U3404" t="str">
        <f t="shared" si="230"/>
        <v>theater</v>
      </c>
    </row>
    <row r="3405" spans="1:21" ht="42.75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 s="10">
        <f t="shared" si="227"/>
        <v>117.65</v>
      </c>
      <c r="Q3405" t="s">
        <v>8316</v>
      </c>
      <c r="R3405" t="s">
        <v>8317</v>
      </c>
      <c r="S3405" s="13">
        <f t="shared" si="228"/>
        <v>42150.462083333332</v>
      </c>
      <c r="T3405">
        <f t="shared" si="229"/>
        <v>2015</v>
      </c>
      <c r="U3405" t="str">
        <f t="shared" si="230"/>
        <v>theater</v>
      </c>
    </row>
    <row r="3406" spans="1:21" ht="42.75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 s="10">
        <f t="shared" si="227"/>
        <v>203.33</v>
      </c>
      <c r="Q3406" t="s">
        <v>8316</v>
      </c>
      <c r="R3406" t="s">
        <v>8317</v>
      </c>
      <c r="S3406" s="13">
        <f t="shared" si="228"/>
        <v>42152.503495370373</v>
      </c>
      <c r="T3406">
        <f t="shared" si="229"/>
        <v>2015</v>
      </c>
      <c r="U3406" t="str">
        <f t="shared" si="230"/>
        <v>theater</v>
      </c>
    </row>
    <row r="3407" spans="1:21" ht="42.75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 s="10">
        <f t="shared" si="227"/>
        <v>28.32</v>
      </c>
      <c r="Q3407" t="s">
        <v>8316</v>
      </c>
      <c r="R3407" t="s">
        <v>8317</v>
      </c>
      <c r="S3407" s="13">
        <f t="shared" si="228"/>
        <v>42410.017199074078</v>
      </c>
      <c r="T3407">
        <f t="shared" si="229"/>
        <v>2016</v>
      </c>
      <c r="U3407" t="str">
        <f t="shared" si="230"/>
        <v>theater</v>
      </c>
    </row>
    <row r="3408" spans="1:21" ht="28.5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 s="10">
        <f t="shared" si="227"/>
        <v>110.23</v>
      </c>
      <c r="Q3408" t="s">
        <v>8316</v>
      </c>
      <c r="R3408" t="s">
        <v>8317</v>
      </c>
      <c r="S3408" s="13">
        <f t="shared" si="228"/>
        <v>41791.492777777778</v>
      </c>
      <c r="T3408">
        <f t="shared" si="229"/>
        <v>2014</v>
      </c>
      <c r="U3408" t="str">
        <f t="shared" si="230"/>
        <v>theater</v>
      </c>
    </row>
    <row r="3409" spans="1:21" ht="57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 s="10">
        <f t="shared" si="227"/>
        <v>31.97</v>
      </c>
      <c r="Q3409" t="s">
        <v>8316</v>
      </c>
      <c r="R3409" t="s">
        <v>8317</v>
      </c>
      <c r="S3409" s="13">
        <f t="shared" si="228"/>
        <v>41796.422326388885</v>
      </c>
      <c r="T3409">
        <f t="shared" si="229"/>
        <v>2014</v>
      </c>
      <c r="U3409" t="str">
        <f t="shared" si="230"/>
        <v>theater</v>
      </c>
    </row>
    <row r="3410" spans="1:21" ht="42.75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 s="10">
        <f t="shared" si="227"/>
        <v>58.61</v>
      </c>
      <c r="Q3410" t="s">
        <v>8316</v>
      </c>
      <c r="R3410" t="s">
        <v>8317</v>
      </c>
      <c r="S3410" s="13">
        <f t="shared" si="228"/>
        <v>41808.991944444446</v>
      </c>
      <c r="T3410">
        <f t="shared" si="229"/>
        <v>2014</v>
      </c>
      <c r="U3410" t="str">
        <f t="shared" si="230"/>
        <v>theater</v>
      </c>
    </row>
    <row r="3411" spans="1:21" ht="42.75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 s="10">
        <f t="shared" si="227"/>
        <v>29.43</v>
      </c>
      <c r="Q3411" t="s">
        <v>8316</v>
      </c>
      <c r="R3411" t="s">
        <v>8317</v>
      </c>
      <c r="S3411" s="13">
        <f t="shared" si="228"/>
        <v>42544.814328703709</v>
      </c>
      <c r="T3411">
        <f t="shared" si="229"/>
        <v>2016</v>
      </c>
      <c r="U3411" t="str">
        <f t="shared" si="230"/>
        <v>theater</v>
      </c>
    </row>
    <row r="3412" spans="1:21" ht="42.75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 s="10">
        <f t="shared" si="227"/>
        <v>81.38</v>
      </c>
      <c r="Q3412" t="s">
        <v>8316</v>
      </c>
      <c r="R3412" t="s">
        <v>8317</v>
      </c>
      <c r="S3412" s="13">
        <f t="shared" si="228"/>
        <v>42500.041550925926</v>
      </c>
      <c r="T3412">
        <f t="shared" si="229"/>
        <v>2016</v>
      </c>
      <c r="U3412" t="str">
        <f t="shared" si="230"/>
        <v>theater</v>
      </c>
    </row>
    <row r="3413" spans="1:21" ht="42.75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 s="10">
        <f t="shared" si="227"/>
        <v>199.17</v>
      </c>
      <c r="Q3413" t="s">
        <v>8316</v>
      </c>
      <c r="R3413" t="s">
        <v>8317</v>
      </c>
      <c r="S3413" s="13">
        <f t="shared" si="228"/>
        <v>42265.022824074069</v>
      </c>
      <c r="T3413">
        <f t="shared" si="229"/>
        <v>2015</v>
      </c>
      <c r="U3413" t="str">
        <f t="shared" si="230"/>
        <v>theater</v>
      </c>
    </row>
    <row r="3414" spans="1:21" ht="42.75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 s="10">
        <f t="shared" si="227"/>
        <v>115.38</v>
      </c>
      <c r="Q3414" t="s">
        <v>8316</v>
      </c>
      <c r="R3414" t="s">
        <v>8317</v>
      </c>
      <c r="S3414" s="13">
        <f t="shared" si="228"/>
        <v>41879.959050925929</v>
      </c>
      <c r="T3414">
        <f t="shared" si="229"/>
        <v>2014</v>
      </c>
      <c r="U3414" t="str">
        <f t="shared" si="230"/>
        <v>theater</v>
      </c>
    </row>
    <row r="3415" spans="1:21" ht="42.75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 s="10">
        <f t="shared" si="227"/>
        <v>46.43</v>
      </c>
      <c r="Q3415" t="s">
        <v>8316</v>
      </c>
      <c r="R3415" t="s">
        <v>8317</v>
      </c>
      <c r="S3415" s="13">
        <f t="shared" si="228"/>
        <v>42053.733078703706</v>
      </c>
      <c r="T3415">
        <f t="shared" si="229"/>
        <v>2015</v>
      </c>
      <c r="U3415" t="str">
        <f t="shared" si="230"/>
        <v>theater</v>
      </c>
    </row>
    <row r="3416" spans="1:21" ht="42.75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 s="10">
        <f t="shared" si="227"/>
        <v>70.569999999999993</v>
      </c>
      <c r="Q3416" t="s">
        <v>8316</v>
      </c>
      <c r="R3416" t="s">
        <v>8317</v>
      </c>
      <c r="S3416" s="13">
        <f t="shared" si="228"/>
        <v>42675.832465277781</v>
      </c>
      <c r="T3416">
        <f t="shared" si="229"/>
        <v>2016</v>
      </c>
      <c r="U3416" t="str">
        <f t="shared" si="230"/>
        <v>theater</v>
      </c>
    </row>
    <row r="3417" spans="1:21" ht="28.5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 s="10">
        <f t="shared" si="227"/>
        <v>22.22</v>
      </c>
      <c r="Q3417" t="s">
        <v>8316</v>
      </c>
      <c r="R3417" t="s">
        <v>8317</v>
      </c>
      <c r="S3417" s="13">
        <f t="shared" si="228"/>
        <v>42467.144166666665</v>
      </c>
      <c r="T3417">
        <f t="shared" si="229"/>
        <v>2016</v>
      </c>
      <c r="U3417" t="str">
        <f t="shared" si="230"/>
        <v>theater</v>
      </c>
    </row>
    <row r="3418" spans="1:21" ht="42.75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 s="10">
        <f t="shared" si="227"/>
        <v>159.47</v>
      </c>
      <c r="Q3418" t="s">
        <v>8316</v>
      </c>
      <c r="R3418" t="s">
        <v>8317</v>
      </c>
      <c r="S3418" s="13">
        <f t="shared" si="228"/>
        <v>42089.412557870368</v>
      </c>
      <c r="T3418">
        <f t="shared" si="229"/>
        <v>2015</v>
      </c>
      <c r="U3418" t="str">
        <f t="shared" si="230"/>
        <v>theater</v>
      </c>
    </row>
    <row r="3419" spans="1:21" ht="42.75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 s="10">
        <f t="shared" si="227"/>
        <v>37.78</v>
      </c>
      <c r="Q3419" t="s">
        <v>8316</v>
      </c>
      <c r="R3419" t="s">
        <v>8317</v>
      </c>
      <c r="S3419" s="13">
        <f t="shared" si="228"/>
        <v>41894.91375</v>
      </c>
      <c r="T3419">
        <f t="shared" si="229"/>
        <v>2014</v>
      </c>
      <c r="U3419" t="str">
        <f t="shared" si="230"/>
        <v>theater</v>
      </c>
    </row>
    <row r="3420" spans="1:21" ht="42.75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 s="10">
        <f t="shared" si="227"/>
        <v>72.05</v>
      </c>
      <c r="Q3420" t="s">
        <v>8316</v>
      </c>
      <c r="R3420" t="s">
        <v>8317</v>
      </c>
      <c r="S3420" s="13">
        <f t="shared" si="228"/>
        <v>41752.83457175926</v>
      </c>
      <c r="T3420">
        <f t="shared" si="229"/>
        <v>2014</v>
      </c>
      <c r="U3420" t="str">
        <f t="shared" si="230"/>
        <v>theater</v>
      </c>
    </row>
    <row r="3421" spans="1:21" ht="57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 s="10">
        <f t="shared" si="227"/>
        <v>63.7</v>
      </c>
      <c r="Q3421" t="s">
        <v>8316</v>
      </c>
      <c r="R3421" t="s">
        <v>8317</v>
      </c>
      <c r="S3421" s="13">
        <f t="shared" si="228"/>
        <v>42448.821585648147</v>
      </c>
      <c r="T3421">
        <f t="shared" si="229"/>
        <v>2016</v>
      </c>
      <c r="U3421" t="str">
        <f t="shared" si="230"/>
        <v>theater</v>
      </c>
    </row>
    <row r="3422" spans="1:21" ht="42.75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 s="10">
        <f t="shared" si="227"/>
        <v>28.41</v>
      </c>
      <c r="Q3422" t="s">
        <v>8316</v>
      </c>
      <c r="R3422" t="s">
        <v>8317</v>
      </c>
      <c r="S3422" s="13">
        <f t="shared" si="228"/>
        <v>42405.090300925927</v>
      </c>
      <c r="T3422">
        <f t="shared" si="229"/>
        <v>2016</v>
      </c>
      <c r="U3422" t="str">
        <f t="shared" si="230"/>
        <v>theater</v>
      </c>
    </row>
    <row r="3423" spans="1:21" ht="42.75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 s="10">
        <f t="shared" si="227"/>
        <v>103.21</v>
      </c>
      <c r="Q3423" t="s">
        <v>8316</v>
      </c>
      <c r="R3423" t="s">
        <v>8317</v>
      </c>
      <c r="S3423" s="13">
        <f t="shared" si="228"/>
        <v>42037.791238425925</v>
      </c>
      <c r="T3423">
        <f t="shared" si="229"/>
        <v>2015</v>
      </c>
      <c r="U3423" t="str">
        <f t="shared" si="230"/>
        <v>theater</v>
      </c>
    </row>
    <row r="3424" spans="1:21" ht="42.75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 s="10">
        <f t="shared" si="227"/>
        <v>71.150000000000006</v>
      </c>
      <c r="Q3424" t="s">
        <v>8316</v>
      </c>
      <c r="R3424" t="s">
        <v>8317</v>
      </c>
      <c r="S3424" s="13">
        <f t="shared" si="228"/>
        <v>42323.562222222223</v>
      </c>
      <c r="T3424">
        <f t="shared" si="229"/>
        <v>2015</v>
      </c>
      <c r="U3424" t="str">
        <f t="shared" si="230"/>
        <v>theater</v>
      </c>
    </row>
    <row r="3425" spans="1:21" ht="42.75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 s="10">
        <f t="shared" si="227"/>
        <v>35</v>
      </c>
      <c r="Q3425" t="s">
        <v>8316</v>
      </c>
      <c r="R3425" t="s">
        <v>8317</v>
      </c>
      <c r="S3425" s="13">
        <f t="shared" si="228"/>
        <v>42088.911354166667</v>
      </c>
      <c r="T3425">
        <f t="shared" si="229"/>
        <v>2015</v>
      </c>
      <c r="U3425" t="str">
        <f t="shared" si="230"/>
        <v>theater</v>
      </c>
    </row>
    <row r="3426" spans="1:21" ht="42.75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 s="10">
        <f t="shared" si="227"/>
        <v>81.78</v>
      </c>
      <c r="Q3426" t="s">
        <v>8316</v>
      </c>
      <c r="R3426" t="s">
        <v>8317</v>
      </c>
      <c r="S3426" s="13">
        <f t="shared" si="228"/>
        <v>42018.676898148144</v>
      </c>
      <c r="T3426">
        <f t="shared" si="229"/>
        <v>2015</v>
      </c>
      <c r="U3426" t="str">
        <f t="shared" si="230"/>
        <v>theater</v>
      </c>
    </row>
    <row r="3427" spans="1:21" ht="42.75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 s="10">
        <f t="shared" si="227"/>
        <v>297.02999999999997</v>
      </c>
      <c r="Q3427" t="s">
        <v>8316</v>
      </c>
      <c r="R3427" t="s">
        <v>8317</v>
      </c>
      <c r="S3427" s="13">
        <f t="shared" si="228"/>
        <v>41884.617314814815</v>
      </c>
      <c r="T3427">
        <f t="shared" si="229"/>
        <v>2014</v>
      </c>
      <c r="U3427" t="str">
        <f t="shared" si="230"/>
        <v>theater</v>
      </c>
    </row>
    <row r="3428" spans="1:21" ht="42.75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 s="10">
        <f t="shared" si="227"/>
        <v>46.61</v>
      </c>
      <c r="Q3428" t="s">
        <v>8316</v>
      </c>
      <c r="R3428" t="s">
        <v>8317</v>
      </c>
      <c r="S3428" s="13">
        <f t="shared" si="228"/>
        <v>41884.056747685187</v>
      </c>
      <c r="T3428">
        <f t="shared" si="229"/>
        <v>2014</v>
      </c>
      <c r="U3428" t="str">
        <f t="shared" si="230"/>
        <v>theater</v>
      </c>
    </row>
    <row r="3429" spans="1:21" ht="42.75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 s="10">
        <f t="shared" si="227"/>
        <v>51.72</v>
      </c>
      <c r="Q3429" t="s">
        <v>8316</v>
      </c>
      <c r="R3429" t="s">
        <v>8317</v>
      </c>
      <c r="S3429" s="13">
        <f t="shared" si="228"/>
        <v>41792.645277777774</v>
      </c>
      <c r="T3429">
        <f t="shared" si="229"/>
        <v>2014</v>
      </c>
      <c r="U3429" t="str">
        <f t="shared" si="230"/>
        <v>theater</v>
      </c>
    </row>
    <row r="3430" spans="1:21" ht="42.75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 s="10">
        <f t="shared" si="227"/>
        <v>40.29</v>
      </c>
      <c r="Q3430" t="s">
        <v>8316</v>
      </c>
      <c r="R3430" t="s">
        <v>8317</v>
      </c>
      <c r="S3430" s="13">
        <f t="shared" si="228"/>
        <v>42038.720451388886</v>
      </c>
      <c r="T3430">
        <f t="shared" si="229"/>
        <v>2015</v>
      </c>
      <c r="U3430" t="str">
        <f t="shared" si="230"/>
        <v>theater</v>
      </c>
    </row>
    <row r="3431" spans="1:21" ht="42.75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 s="10">
        <f t="shared" si="227"/>
        <v>16.25</v>
      </c>
      <c r="Q3431" t="s">
        <v>8316</v>
      </c>
      <c r="R3431" t="s">
        <v>8317</v>
      </c>
      <c r="S3431" s="13">
        <f t="shared" si="228"/>
        <v>42662.021539351852</v>
      </c>
      <c r="T3431">
        <f t="shared" si="229"/>
        <v>2016</v>
      </c>
      <c r="U3431" t="str">
        <f t="shared" si="230"/>
        <v>theater</v>
      </c>
    </row>
    <row r="3432" spans="1:21" ht="42.75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 s="10">
        <f t="shared" si="227"/>
        <v>30.15</v>
      </c>
      <c r="Q3432" t="s">
        <v>8316</v>
      </c>
      <c r="R3432" t="s">
        <v>8317</v>
      </c>
      <c r="S3432" s="13">
        <f t="shared" si="228"/>
        <v>41820.945613425924</v>
      </c>
      <c r="T3432">
        <f t="shared" si="229"/>
        <v>2014</v>
      </c>
      <c r="U3432" t="str">
        <f t="shared" si="230"/>
        <v>theater</v>
      </c>
    </row>
    <row r="3433" spans="1:21" ht="42.75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 s="10">
        <f t="shared" si="227"/>
        <v>95.24</v>
      </c>
      <c r="Q3433" t="s">
        <v>8316</v>
      </c>
      <c r="R3433" t="s">
        <v>8317</v>
      </c>
      <c r="S3433" s="13">
        <f t="shared" si="228"/>
        <v>41839.730937500004</v>
      </c>
      <c r="T3433">
        <f t="shared" si="229"/>
        <v>2014</v>
      </c>
      <c r="U3433" t="str">
        <f t="shared" si="230"/>
        <v>theater</v>
      </c>
    </row>
    <row r="3434" spans="1:21" ht="42.75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 s="10">
        <f t="shared" si="227"/>
        <v>52.21</v>
      </c>
      <c r="Q3434" t="s">
        <v>8316</v>
      </c>
      <c r="R3434" t="s">
        <v>8317</v>
      </c>
      <c r="S3434" s="13">
        <f t="shared" si="228"/>
        <v>42380.581180555557</v>
      </c>
      <c r="T3434">
        <f t="shared" si="229"/>
        <v>2016</v>
      </c>
      <c r="U3434" t="str">
        <f t="shared" si="230"/>
        <v>theater</v>
      </c>
    </row>
    <row r="3435" spans="1:21" ht="42.75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 s="10">
        <f t="shared" si="227"/>
        <v>134.15</v>
      </c>
      <c r="Q3435" t="s">
        <v>8316</v>
      </c>
      <c r="R3435" t="s">
        <v>8317</v>
      </c>
      <c r="S3435" s="13">
        <f t="shared" si="228"/>
        <v>41776.063136574077</v>
      </c>
      <c r="T3435">
        <f t="shared" si="229"/>
        <v>2014</v>
      </c>
      <c r="U3435" t="str">
        <f t="shared" si="230"/>
        <v>theater</v>
      </c>
    </row>
    <row r="3436" spans="1:21" ht="42.75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 s="10">
        <f t="shared" si="227"/>
        <v>62.83</v>
      </c>
      <c r="Q3436" t="s">
        <v>8316</v>
      </c>
      <c r="R3436" t="s">
        <v>8317</v>
      </c>
      <c r="S3436" s="13">
        <f t="shared" si="228"/>
        <v>41800.380428240744</v>
      </c>
      <c r="T3436">
        <f t="shared" si="229"/>
        <v>2014</v>
      </c>
      <c r="U3436" t="str">
        <f t="shared" si="230"/>
        <v>theater</v>
      </c>
    </row>
    <row r="3437" spans="1:21" ht="42.75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 s="10">
        <f t="shared" si="227"/>
        <v>58.95</v>
      </c>
      <c r="Q3437" t="s">
        <v>8316</v>
      </c>
      <c r="R3437" t="s">
        <v>8317</v>
      </c>
      <c r="S3437" s="13">
        <f t="shared" si="228"/>
        <v>42572.61681712963</v>
      </c>
      <c r="T3437">
        <f t="shared" si="229"/>
        <v>2016</v>
      </c>
      <c r="U3437" t="str">
        <f t="shared" si="230"/>
        <v>theater</v>
      </c>
    </row>
    <row r="3438" spans="1:21" ht="42.75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 s="10">
        <f t="shared" si="227"/>
        <v>143.11000000000001</v>
      </c>
      <c r="Q3438" t="s">
        <v>8316</v>
      </c>
      <c r="R3438" t="s">
        <v>8317</v>
      </c>
      <c r="S3438" s="13">
        <f t="shared" si="228"/>
        <v>41851.541585648149</v>
      </c>
      <c r="T3438">
        <f t="shared" si="229"/>
        <v>2014</v>
      </c>
      <c r="U3438" t="str">
        <f t="shared" si="230"/>
        <v>theater</v>
      </c>
    </row>
    <row r="3439" spans="1:21" ht="42.75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 s="10">
        <f t="shared" si="227"/>
        <v>84.17</v>
      </c>
      <c r="Q3439" t="s">
        <v>8316</v>
      </c>
      <c r="R3439" t="s">
        <v>8317</v>
      </c>
      <c r="S3439" s="13">
        <f t="shared" si="228"/>
        <v>42205.710879629631</v>
      </c>
      <c r="T3439">
        <f t="shared" si="229"/>
        <v>2015</v>
      </c>
      <c r="U3439" t="str">
        <f t="shared" si="230"/>
        <v>theater</v>
      </c>
    </row>
    <row r="3440" spans="1:21" ht="42.75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 s="10">
        <f t="shared" si="227"/>
        <v>186.07</v>
      </c>
      <c r="Q3440" t="s">
        <v>8316</v>
      </c>
      <c r="R3440" t="s">
        <v>8317</v>
      </c>
      <c r="S3440" s="13">
        <f t="shared" si="228"/>
        <v>42100.927858796291</v>
      </c>
      <c r="T3440">
        <f t="shared" si="229"/>
        <v>2015</v>
      </c>
      <c r="U3440" t="str">
        <f t="shared" si="230"/>
        <v>theater</v>
      </c>
    </row>
    <row r="3441" spans="1:21" ht="28.5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 s="10">
        <f t="shared" si="227"/>
        <v>89.79</v>
      </c>
      <c r="Q3441" t="s">
        <v>8316</v>
      </c>
      <c r="R3441" t="s">
        <v>8317</v>
      </c>
      <c r="S3441" s="13">
        <f t="shared" si="228"/>
        <v>42374.911226851851</v>
      </c>
      <c r="T3441">
        <f t="shared" si="229"/>
        <v>2016</v>
      </c>
      <c r="U3441" t="str">
        <f t="shared" si="230"/>
        <v>theater</v>
      </c>
    </row>
    <row r="3442" spans="1:21" ht="42.75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 s="10">
        <f t="shared" si="227"/>
        <v>64.16</v>
      </c>
      <c r="Q3442" t="s">
        <v>8316</v>
      </c>
      <c r="R3442" t="s">
        <v>8317</v>
      </c>
      <c r="S3442" s="13">
        <f t="shared" si="228"/>
        <v>41809.12300925926</v>
      </c>
      <c r="T3442">
        <f t="shared" si="229"/>
        <v>2014</v>
      </c>
      <c r="U3442" t="str">
        <f t="shared" si="230"/>
        <v>theater</v>
      </c>
    </row>
    <row r="3443" spans="1:21" ht="42.75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 s="10">
        <f t="shared" si="227"/>
        <v>59.65</v>
      </c>
      <c r="Q3443" t="s">
        <v>8316</v>
      </c>
      <c r="R3443" t="s">
        <v>8317</v>
      </c>
      <c r="S3443" s="13">
        <f t="shared" si="228"/>
        <v>42294.429641203707</v>
      </c>
      <c r="T3443">
        <f t="shared" si="229"/>
        <v>2015</v>
      </c>
      <c r="U3443" t="str">
        <f t="shared" si="230"/>
        <v>theater</v>
      </c>
    </row>
    <row r="3444" spans="1:21" ht="42.75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 s="10">
        <f t="shared" si="227"/>
        <v>31.25</v>
      </c>
      <c r="Q3444" t="s">
        <v>8316</v>
      </c>
      <c r="R3444" t="s">
        <v>8317</v>
      </c>
      <c r="S3444" s="13">
        <f t="shared" si="228"/>
        <v>42124.841111111105</v>
      </c>
      <c r="T3444">
        <f t="shared" si="229"/>
        <v>2015</v>
      </c>
      <c r="U3444" t="str">
        <f t="shared" si="230"/>
        <v>theater</v>
      </c>
    </row>
    <row r="3445" spans="1:21" ht="42.75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 s="10">
        <f t="shared" si="227"/>
        <v>41.22</v>
      </c>
      <c r="Q3445" t="s">
        <v>8316</v>
      </c>
      <c r="R3445" t="s">
        <v>8317</v>
      </c>
      <c r="S3445" s="13">
        <f t="shared" si="228"/>
        <v>41861.524837962963</v>
      </c>
      <c r="T3445">
        <f t="shared" si="229"/>
        <v>2014</v>
      </c>
      <c r="U3445" t="str">
        <f t="shared" si="230"/>
        <v>theater</v>
      </c>
    </row>
    <row r="3446" spans="1:21" ht="42.75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 s="10">
        <f t="shared" si="227"/>
        <v>43.35</v>
      </c>
      <c r="Q3446" t="s">
        <v>8316</v>
      </c>
      <c r="R3446" t="s">
        <v>8317</v>
      </c>
      <c r="S3446" s="13">
        <f t="shared" si="228"/>
        <v>42521.291504629626</v>
      </c>
      <c r="T3446">
        <f t="shared" si="229"/>
        <v>2016</v>
      </c>
      <c r="U3446" t="str">
        <f t="shared" si="230"/>
        <v>theater</v>
      </c>
    </row>
    <row r="3447" spans="1:21" ht="42.75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 s="10">
        <f t="shared" si="227"/>
        <v>64.52</v>
      </c>
      <c r="Q3447" t="s">
        <v>8316</v>
      </c>
      <c r="R3447" t="s">
        <v>8317</v>
      </c>
      <c r="S3447" s="13">
        <f t="shared" si="228"/>
        <v>42272.530509259261</v>
      </c>
      <c r="T3447">
        <f t="shared" si="229"/>
        <v>2015</v>
      </c>
      <c r="U3447" t="str">
        <f t="shared" si="230"/>
        <v>theater</v>
      </c>
    </row>
    <row r="3448" spans="1:21" ht="42.75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 s="10">
        <f t="shared" si="227"/>
        <v>43.28</v>
      </c>
      <c r="Q3448" t="s">
        <v>8316</v>
      </c>
      <c r="R3448" t="s">
        <v>8317</v>
      </c>
      <c r="S3448" s="13">
        <f t="shared" si="228"/>
        <v>42016.832465277781</v>
      </c>
      <c r="T3448">
        <f t="shared" si="229"/>
        <v>2015</v>
      </c>
      <c r="U3448" t="str">
        <f t="shared" si="230"/>
        <v>theater</v>
      </c>
    </row>
    <row r="3449" spans="1:21" ht="28.5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 s="10">
        <f t="shared" si="227"/>
        <v>77</v>
      </c>
      <c r="Q3449" t="s">
        <v>8316</v>
      </c>
      <c r="R3449" t="s">
        <v>8317</v>
      </c>
      <c r="S3449" s="13">
        <f t="shared" si="228"/>
        <v>42402.889027777783</v>
      </c>
      <c r="T3449">
        <f t="shared" si="229"/>
        <v>2016</v>
      </c>
      <c r="U3449" t="str">
        <f t="shared" si="230"/>
        <v>theater</v>
      </c>
    </row>
    <row r="3450" spans="1:21" ht="42.75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 s="10">
        <f t="shared" si="227"/>
        <v>51.22</v>
      </c>
      <c r="Q3450" t="s">
        <v>8316</v>
      </c>
      <c r="R3450" t="s">
        <v>8317</v>
      </c>
      <c r="S3450" s="13">
        <f t="shared" si="228"/>
        <v>41960.119085648148</v>
      </c>
      <c r="T3450">
        <f t="shared" si="229"/>
        <v>2014</v>
      </c>
      <c r="U3450" t="str">
        <f t="shared" si="230"/>
        <v>theater</v>
      </c>
    </row>
    <row r="3451" spans="1:21" ht="42.75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 s="10">
        <f t="shared" si="227"/>
        <v>68.25</v>
      </c>
      <c r="Q3451" t="s">
        <v>8316</v>
      </c>
      <c r="R3451" t="s">
        <v>8317</v>
      </c>
      <c r="S3451" s="13">
        <f t="shared" si="228"/>
        <v>42532.052523148144</v>
      </c>
      <c r="T3451">
        <f t="shared" si="229"/>
        <v>2016</v>
      </c>
      <c r="U3451" t="str">
        <f t="shared" si="230"/>
        <v>theater</v>
      </c>
    </row>
    <row r="3452" spans="1:21" ht="42.75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 s="10">
        <f t="shared" si="227"/>
        <v>19.489999999999998</v>
      </c>
      <c r="Q3452" t="s">
        <v>8316</v>
      </c>
      <c r="R3452" t="s">
        <v>8317</v>
      </c>
      <c r="S3452" s="13">
        <f t="shared" si="228"/>
        <v>42036.704525462963</v>
      </c>
      <c r="T3452">
        <f t="shared" si="229"/>
        <v>2015</v>
      </c>
      <c r="U3452" t="str">
        <f t="shared" si="230"/>
        <v>theater</v>
      </c>
    </row>
    <row r="3453" spans="1:21" ht="42.75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 s="10">
        <f t="shared" si="227"/>
        <v>41.13</v>
      </c>
      <c r="Q3453" t="s">
        <v>8316</v>
      </c>
      <c r="R3453" t="s">
        <v>8317</v>
      </c>
      <c r="S3453" s="13">
        <f t="shared" si="228"/>
        <v>42088.723692129628</v>
      </c>
      <c r="T3453">
        <f t="shared" si="229"/>
        <v>2015</v>
      </c>
      <c r="U3453" t="str">
        <f t="shared" si="230"/>
        <v>theater</v>
      </c>
    </row>
    <row r="3454" spans="1:21" ht="42.75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 s="10">
        <f t="shared" si="227"/>
        <v>41.41</v>
      </c>
      <c r="Q3454" t="s">
        <v>8316</v>
      </c>
      <c r="R3454" t="s">
        <v>8317</v>
      </c>
      <c r="S3454" s="13">
        <f t="shared" si="228"/>
        <v>41820.639189814814</v>
      </c>
      <c r="T3454">
        <f t="shared" si="229"/>
        <v>2014</v>
      </c>
      <c r="U3454" t="str">
        <f t="shared" si="230"/>
        <v>theater</v>
      </c>
    </row>
    <row r="3455" spans="1:21" ht="42.75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 s="10">
        <f t="shared" si="227"/>
        <v>27.5</v>
      </c>
      <c r="Q3455" t="s">
        <v>8316</v>
      </c>
      <c r="R3455" t="s">
        <v>8317</v>
      </c>
      <c r="S3455" s="13">
        <f t="shared" si="228"/>
        <v>42535.97865740741</v>
      </c>
      <c r="T3455">
        <f t="shared" si="229"/>
        <v>2016</v>
      </c>
      <c r="U3455" t="str">
        <f t="shared" si="230"/>
        <v>theater</v>
      </c>
    </row>
    <row r="3456" spans="1:21" ht="42.75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 s="10">
        <f t="shared" si="227"/>
        <v>33.57</v>
      </c>
      <c r="Q3456" t="s">
        <v>8316</v>
      </c>
      <c r="R3456" t="s">
        <v>8317</v>
      </c>
      <c r="S3456" s="13">
        <f t="shared" si="228"/>
        <v>41821.698599537034</v>
      </c>
      <c r="T3456">
        <f t="shared" si="229"/>
        <v>2014</v>
      </c>
      <c r="U3456" t="str">
        <f t="shared" si="230"/>
        <v>theater</v>
      </c>
    </row>
    <row r="3457" spans="1:21" ht="42.75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 s="10">
        <f t="shared" si="227"/>
        <v>145.87</v>
      </c>
      <c r="Q3457" t="s">
        <v>8316</v>
      </c>
      <c r="R3457" t="s">
        <v>8317</v>
      </c>
      <c r="S3457" s="13">
        <f t="shared" si="228"/>
        <v>42626.7503125</v>
      </c>
      <c r="T3457">
        <f t="shared" si="229"/>
        <v>2016</v>
      </c>
      <c r="U3457" t="str">
        <f t="shared" si="230"/>
        <v>theater</v>
      </c>
    </row>
    <row r="3458" spans="1:21" ht="42.75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 s="10">
        <f t="shared" si="227"/>
        <v>358.69</v>
      </c>
      <c r="Q3458" t="s">
        <v>8316</v>
      </c>
      <c r="R3458" t="s">
        <v>8317</v>
      </c>
      <c r="S3458" s="13">
        <f t="shared" si="228"/>
        <v>41821.205636574072</v>
      </c>
      <c r="T3458">
        <f t="shared" si="229"/>
        <v>2014</v>
      </c>
      <c r="U3458" t="str">
        <f t="shared" si="230"/>
        <v>theater</v>
      </c>
    </row>
    <row r="3459" spans="1:21" ht="28.5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 s="10">
        <f t="shared" ref="P3459:P3522" si="231">ROUND(E3459/L3459,2)</f>
        <v>50.98</v>
      </c>
      <c r="Q3459" t="s">
        <v>8316</v>
      </c>
      <c r="R3459" t="s">
        <v>8317</v>
      </c>
      <c r="S3459" s="13">
        <f t="shared" ref="S3459:S3522" si="232">(((J3459/60)/60)/24)+DATE(1970,1,1)</f>
        <v>42016.706678240742</v>
      </c>
      <c r="T3459">
        <f t="shared" ref="T3459:T3522" si="233">YEAR(S3459)</f>
        <v>2015</v>
      </c>
      <c r="U3459" t="str">
        <f t="shared" ref="U3459:U3522" si="234">LEFT(N3459,SEARCH("/",N3459)-1)</f>
        <v>theater</v>
      </c>
    </row>
    <row r="3460" spans="1:21" ht="42.75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 s="10">
        <f t="shared" si="231"/>
        <v>45.04</v>
      </c>
      <c r="Q3460" t="s">
        <v>8316</v>
      </c>
      <c r="R3460" t="s">
        <v>8317</v>
      </c>
      <c r="S3460" s="13">
        <f t="shared" si="232"/>
        <v>42011.202581018515</v>
      </c>
      <c r="T3460">
        <f t="shared" si="233"/>
        <v>2015</v>
      </c>
      <c r="U3460" t="str">
        <f t="shared" si="234"/>
        <v>theater</v>
      </c>
    </row>
    <row r="3461" spans="1:21" ht="42.75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 s="10">
        <f t="shared" si="231"/>
        <v>17.53</v>
      </c>
      <c r="Q3461" t="s">
        <v>8316</v>
      </c>
      <c r="R3461" t="s">
        <v>8317</v>
      </c>
      <c r="S3461" s="13">
        <f t="shared" si="232"/>
        <v>42480.479861111111</v>
      </c>
      <c r="T3461">
        <f t="shared" si="233"/>
        <v>2016</v>
      </c>
      <c r="U3461" t="str">
        <f t="shared" si="234"/>
        <v>theater</v>
      </c>
    </row>
    <row r="3462" spans="1:21" ht="42.75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 s="10">
        <f t="shared" si="231"/>
        <v>50</v>
      </c>
      <c r="Q3462" t="s">
        <v>8316</v>
      </c>
      <c r="R3462" t="s">
        <v>8317</v>
      </c>
      <c r="S3462" s="13">
        <f t="shared" si="232"/>
        <v>41852.527222222219</v>
      </c>
      <c r="T3462">
        <f t="shared" si="233"/>
        <v>2014</v>
      </c>
      <c r="U3462" t="str">
        <f t="shared" si="234"/>
        <v>theater</v>
      </c>
    </row>
    <row r="3463" spans="1:21" ht="42.75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 s="10">
        <f t="shared" si="231"/>
        <v>57.92</v>
      </c>
      <c r="Q3463" t="s">
        <v>8316</v>
      </c>
      <c r="R3463" t="s">
        <v>8317</v>
      </c>
      <c r="S3463" s="13">
        <f t="shared" si="232"/>
        <v>42643.632858796293</v>
      </c>
      <c r="T3463">
        <f t="shared" si="233"/>
        <v>2016</v>
      </c>
      <c r="U3463" t="str">
        <f t="shared" si="234"/>
        <v>theater</v>
      </c>
    </row>
    <row r="3464" spans="1:21" ht="42.75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 s="10">
        <f t="shared" si="231"/>
        <v>29.71</v>
      </c>
      <c r="Q3464" t="s">
        <v>8316</v>
      </c>
      <c r="R3464" t="s">
        <v>8317</v>
      </c>
      <c r="S3464" s="13">
        <f t="shared" si="232"/>
        <v>42179.898472222223</v>
      </c>
      <c r="T3464">
        <f t="shared" si="233"/>
        <v>2015</v>
      </c>
      <c r="U3464" t="str">
        <f t="shared" si="234"/>
        <v>theater</v>
      </c>
    </row>
    <row r="3465" spans="1:21" ht="42.75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 s="10">
        <f t="shared" si="231"/>
        <v>90.68</v>
      </c>
      <c r="Q3465" t="s">
        <v>8316</v>
      </c>
      <c r="R3465" t="s">
        <v>8317</v>
      </c>
      <c r="S3465" s="13">
        <f t="shared" si="232"/>
        <v>42612.918807870374</v>
      </c>
      <c r="T3465">
        <f t="shared" si="233"/>
        <v>2016</v>
      </c>
      <c r="U3465" t="str">
        <f t="shared" si="234"/>
        <v>theater</v>
      </c>
    </row>
    <row r="3466" spans="1:21" ht="42.75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 s="10">
        <f t="shared" si="231"/>
        <v>55.01</v>
      </c>
      <c r="Q3466" t="s">
        <v>8316</v>
      </c>
      <c r="R3466" t="s">
        <v>8317</v>
      </c>
      <c r="S3466" s="13">
        <f t="shared" si="232"/>
        <v>42575.130057870367</v>
      </c>
      <c r="T3466">
        <f t="shared" si="233"/>
        <v>2016</v>
      </c>
      <c r="U3466" t="str">
        <f t="shared" si="234"/>
        <v>theater</v>
      </c>
    </row>
    <row r="3467" spans="1:21" ht="42.75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 s="10">
        <f t="shared" si="231"/>
        <v>57.22</v>
      </c>
      <c r="Q3467" t="s">
        <v>8316</v>
      </c>
      <c r="R3467" t="s">
        <v>8317</v>
      </c>
      <c r="S3467" s="13">
        <f t="shared" si="232"/>
        <v>42200.625833333332</v>
      </c>
      <c r="T3467">
        <f t="shared" si="233"/>
        <v>2015</v>
      </c>
      <c r="U3467" t="str">
        <f t="shared" si="234"/>
        <v>theater</v>
      </c>
    </row>
    <row r="3468" spans="1:21" ht="28.5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 s="10">
        <f t="shared" si="231"/>
        <v>72.95</v>
      </c>
      <c r="Q3468" t="s">
        <v>8316</v>
      </c>
      <c r="R3468" t="s">
        <v>8317</v>
      </c>
      <c r="S3468" s="13">
        <f t="shared" si="232"/>
        <v>42420.019097222219</v>
      </c>
      <c r="T3468">
        <f t="shared" si="233"/>
        <v>2016</v>
      </c>
      <c r="U3468" t="str">
        <f t="shared" si="234"/>
        <v>theater</v>
      </c>
    </row>
    <row r="3469" spans="1:2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 s="10">
        <f t="shared" si="231"/>
        <v>64.47</v>
      </c>
      <c r="Q3469" t="s">
        <v>8316</v>
      </c>
      <c r="R3469" t="s">
        <v>8317</v>
      </c>
      <c r="S3469" s="13">
        <f t="shared" si="232"/>
        <v>42053.671666666662</v>
      </c>
      <c r="T3469">
        <f t="shared" si="233"/>
        <v>2015</v>
      </c>
      <c r="U3469" t="str">
        <f t="shared" si="234"/>
        <v>theater</v>
      </c>
    </row>
    <row r="3470" spans="1:21" ht="42.75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 s="10">
        <f t="shared" si="231"/>
        <v>716.35</v>
      </c>
      <c r="Q3470" t="s">
        <v>8316</v>
      </c>
      <c r="R3470" t="s">
        <v>8317</v>
      </c>
      <c r="S3470" s="13">
        <f t="shared" si="232"/>
        <v>42605.765381944439</v>
      </c>
      <c r="T3470">
        <f t="shared" si="233"/>
        <v>2016</v>
      </c>
      <c r="U3470" t="str">
        <f t="shared" si="234"/>
        <v>theater</v>
      </c>
    </row>
    <row r="3471" spans="1:21" ht="42.75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 s="10">
        <f t="shared" si="231"/>
        <v>50.4</v>
      </c>
      <c r="Q3471" t="s">
        <v>8316</v>
      </c>
      <c r="R3471" t="s">
        <v>8317</v>
      </c>
      <c r="S3471" s="13">
        <f t="shared" si="232"/>
        <v>42458.641724537039</v>
      </c>
      <c r="T3471">
        <f t="shared" si="233"/>
        <v>2016</v>
      </c>
      <c r="U3471" t="str">
        <f t="shared" si="234"/>
        <v>theater</v>
      </c>
    </row>
    <row r="3472" spans="1:21" ht="28.5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 s="10">
        <f t="shared" si="231"/>
        <v>41.67</v>
      </c>
      <c r="Q3472" t="s">
        <v>8316</v>
      </c>
      <c r="R3472" t="s">
        <v>8317</v>
      </c>
      <c r="S3472" s="13">
        <f t="shared" si="232"/>
        <v>42529.022013888884</v>
      </c>
      <c r="T3472">
        <f t="shared" si="233"/>
        <v>2016</v>
      </c>
      <c r="U3472" t="str">
        <f t="shared" si="234"/>
        <v>theater</v>
      </c>
    </row>
    <row r="3473" spans="1:21" ht="42.75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 s="10">
        <f t="shared" si="231"/>
        <v>35.770000000000003</v>
      </c>
      <c r="Q3473" t="s">
        <v>8316</v>
      </c>
      <c r="R3473" t="s">
        <v>8317</v>
      </c>
      <c r="S3473" s="13">
        <f t="shared" si="232"/>
        <v>41841.820486111108</v>
      </c>
      <c r="T3473">
        <f t="shared" si="233"/>
        <v>2014</v>
      </c>
      <c r="U3473" t="str">
        <f t="shared" si="234"/>
        <v>theater</v>
      </c>
    </row>
    <row r="3474" spans="1:21" ht="42.75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 s="10">
        <f t="shared" si="231"/>
        <v>88.74</v>
      </c>
      <c r="Q3474" t="s">
        <v>8316</v>
      </c>
      <c r="R3474" t="s">
        <v>8317</v>
      </c>
      <c r="S3474" s="13">
        <f t="shared" si="232"/>
        <v>41928.170497685183</v>
      </c>
      <c r="T3474">
        <f t="shared" si="233"/>
        <v>2014</v>
      </c>
      <c r="U3474" t="str">
        <f t="shared" si="234"/>
        <v>theater</v>
      </c>
    </row>
    <row r="3475" spans="1:21" ht="42.75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 s="10">
        <f t="shared" si="231"/>
        <v>148.47999999999999</v>
      </c>
      <c r="Q3475" t="s">
        <v>8316</v>
      </c>
      <c r="R3475" t="s">
        <v>8317</v>
      </c>
      <c r="S3475" s="13">
        <f t="shared" si="232"/>
        <v>42062.834444444445</v>
      </c>
      <c r="T3475">
        <f t="shared" si="233"/>
        <v>2015</v>
      </c>
      <c r="U3475" t="str">
        <f t="shared" si="234"/>
        <v>theater</v>
      </c>
    </row>
    <row r="3476" spans="1:21" ht="42.75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 s="10">
        <f t="shared" si="231"/>
        <v>51.79</v>
      </c>
      <c r="Q3476" t="s">
        <v>8316</v>
      </c>
      <c r="R3476" t="s">
        <v>8317</v>
      </c>
      <c r="S3476" s="13">
        <f t="shared" si="232"/>
        <v>42541.501516203702</v>
      </c>
      <c r="T3476">
        <f t="shared" si="233"/>
        <v>2016</v>
      </c>
      <c r="U3476" t="str">
        <f t="shared" si="234"/>
        <v>theater</v>
      </c>
    </row>
    <row r="3477" spans="1:21" ht="42.75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 s="10">
        <f t="shared" si="231"/>
        <v>20</v>
      </c>
      <c r="Q3477" t="s">
        <v>8316</v>
      </c>
      <c r="R3477" t="s">
        <v>8317</v>
      </c>
      <c r="S3477" s="13">
        <f t="shared" si="232"/>
        <v>41918.880833333329</v>
      </c>
      <c r="T3477">
        <f t="shared" si="233"/>
        <v>2014</v>
      </c>
      <c r="U3477" t="str">
        <f t="shared" si="234"/>
        <v>theater</v>
      </c>
    </row>
    <row r="3478" spans="1:21" ht="42.75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 s="10">
        <f t="shared" si="231"/>
        <v>52</v>
      </c>
      <c r="Q3478" t="s">
        <v>8316</v>
      </c>
      <c r="R3478" t="s">
        <v>8317</v>
      </c>
      <c r="S3478" s="13">
        <f t="shared" si="232"/>
        <v>41921.279976851853</v>
      </c>
      <c r="T3478">
        <f t="shared" si="233"/>
        <v>2014</v>
      </c>
      <c r="U3478" t="str">
        <f t="shared" si="234"/>
        <v>theater</v>
      </c>
    </row>
    <row r="3479" spans="1:21" ht="42.75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 s="10">
        <f t="shared" si="231"/>
        <v>53.23</v>
      </c>
      <c r="Q3479" t="s">
        <v>8316</v>
      </c>
      <c r="R3479" t="s">
        <v>8317</v>
      </c>
      <c r="S3479" s="13">
        <f t="shared" si="232"/>
        <v>42128.736608796295</v>
      </c>
      <c r="T3479">
        <f t="shared" si="233"/>
        <v>2015</v>
      </c>
      <c r="U3479" t="str">
        <f t="shared" si="234"/>
        <v>theater</v>
      </c>
    </row>
    <row r="3480" spans="1:21" ht="42.75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 s="10">
        <f t="shared" si="231"/>
        <v>39.6</v>
      </c>
      <c r="Q3480" t="s">
        <v>8316</v>
      </c>
      <c r="R3480" t="s">
        <v>8317</v>
      </c>
      <c r="S3480" s="13">
        <f t="shared" si="232"/>
        <v>42053.916921296302</v>
      </c>
      <c r="T3480">
        <f t="shared" si="233"/>
        <v>2015</v>
      </c>
      <c r="U3480" t="str">
        <f t="shared" si="234"/>
        <v>theater</v>
      </c>
    </row>
    <row r="3481" spans="1:21" ht="42.75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 s="10">
        <f t="shared" si="231"/>
        <v>34.25</v>
      </c>
      <c r="Q3481" t="s">
        <v>8316</v>
      </c>
      <c r="R3481" t="s">
        <v>8317</v>
      </c>
      <c r="S3481" s="13">
        <f t="shared" si="232"/>
        <v>41781.855092592588</v>
      </c>
      <c r="T3481">
        <f t="shared" si="233"/>
        <v>2014</v>
      </c>
      <c r="U3481" t="str">
        <f t="shared" si="234"/>
        <v>theater</v>
      </c>
    </row>
    <row r="3482" spans="1:21" ht="42.75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 s="10">
        <f t="shared" si="231"/>
        <v>164.62</v>
      </c>
      <c r="Q3482" t="s">
        <v>8316</v>
      </c>
      <c r="R3482" t="s">
        <v>8317</v>
      </c>
      <c r="S3482" s="13">
        <f t="shared" si="232"/>
        <v>42171.317442129628</v>
      </c>
      <c r="T3482">
        <f t="shared" si="233"/>
        <v>2015</v>
      </c>
      <c r="U3482" t="str">
        <f t="shared" si="234"/>
        <v>theater</v>
      </c>
    </row>
    <row r="3483" spans="1:21" ht="42.75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 s="10">
        <f t="shared" si="231"/>
        <v>125.05</v>
      </c>
      <c r="Q3483" t="s">
        <v>8316</v>
      </c>
      <c r="R3483" t="s">
        <v>8317</v>
      </c>
      <c r="S3483" s="13">
        <f t="shared" si="232"/>
        <v>41989.24754629629</v>
      </c>
      <c r="T3483">
        <f t="shared" si="233"/>
        <v>2014</v>
      </c>
      <c r="U3483" t="str">
        <f t="shared" si="234"/>
        <v>theater</v>
      </c>
    </row>
    <row r="3484" spans="1:21" ht="42.75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 s="10">
        <f t="shared" si="231"/>
        <v>51.88</v>
      </c>
      <c r="Q3484" t="s">
        <v>8316</v>
      </c>
      <c r="R3484" t="s">
        <v>8317</v>
      </c>
      <c r="S3484" s="13">
        <f t="shared" si="232"/>
        <v>41796.771597222221</v>
      </c>
      <c r="T3484">
        <f t="shared" si="233"/>
        <v>2014</v>
      </c>
      <c r="U3484" t="str">
        <f t="shared" si="234"/>
        <v>theater</v>
      </c>
    </row>
    <row r="3485" spans="1:21" ht="42.75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 s="10">
        <f t="shared" si="231"/>
        <v>40.29</v>
      </c>
      <c r="Q3485" t="s">
        <v>8316</v>
      </c>
      <c r="R3485" t="s">
        <v>8317</v>
      </c>
      <c r="S3485" s="13">
        <f t="shared" si="232"/>
        <v>41793.668761574074</v>
      </c>
      <c r="T3485">
        <f t="shared" si="233"/>
        <v>2014</v>
      </c>
      <c r="U3485" t="str">
        <f t="shared" si="234"/>
        <v>theater</v>
      </c>
    </row>
    <row r="3486" spans="1:21" ht="42.75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 s="10">
        <f t="shared" si="231"/>
        <v>64.91</v>
      </c>
      <c r="Q3486" t="s">
        <v>8316</v>
      </c>
      <c r="R3486" t="s">
        <v>8317</v>
      </c>
      <c r="S3486" s="13">
        <f t="shared" si="232"/>
        <v>42506.760405092587</v>
      </c>
      <c r="T3486">
        <f t="shared" si="233"/>
        <v>2016</v>
      </c>
      <c r="U3486" t="str">
        <f t="shared" si="234"/>
        <v>theater</v>
      </c>
    </row>
    <row r="3487" spans="1:21" ht="42.75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 s="10">
        <f t="shared" si="231"/>
        <v>55.33</v>
      </c>
      <c r="Q3487" t="s">
        <v>8316</v>
      </c>
      <c r="R3487" t="s">
        <v>8317</v>
      </c>
      <c r="S3487" s="13">
        <f t="shared" si="232"/>
        <v>42372.693055555559</v>
      </c>
      <c r="T3487">
        <f t="shared" si="233"/>
        <v>2016</v>
      </c>
      <c r="U3487" t="str">
        <f t="shared" si="234"/>
        <v>theater</v>
      </c>
    </row>
    <row r="3488" spans="1:21" ht="42.75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 s="10">
        <f t="shared" si="231"/>
        <v>83.14</v>
      </c>
      <c r="Q3488" t="s">
        <v>8316</v>
      </c>
      <c r="R3488" t="s">
        <v>8317</v>
      </c>
      <c r="S3488" s="13">
        <f t="shared" si="232"/>
        <v>42126.87501157407</v>
      </c>
      <c r="T3488">
        <f t="shared" si="233"/>
        <v>2015</v>
      </c>
      <c r="U3488" t="str">
        <f t="shared" si="234"/>
        <v>theater</v>
      </c>
    </row>
    <row r="3489" spans="1:21" ht="42.75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 s="10">
        <f t="shared" si="231"/>
        <v>38.71</v>
      </c>
      <c r="Q3489" t="s">
        <v>8316</v>
      </c>
      <c r="R3489" t="s">
        <v>8317</v>
      </c>
      <c r="S3489" s="13">
        <f t="shared" si="232"/>
        <v>42149.940416666665</v>
      </c>
      <c r="T3489">
        <f t="shared" si="233"/>
        <v>2015</v>
      </c>
      <c r="U3489" t="str">
        <f t="shared" si="234"/>
        <v>theater</v>
      </c>
    </row>
    <row r="3490" spans="1:21" ht="42.75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 s="10">
        <f t="shared" si="231"/>
        <v>125.38</v>
      </c>
      <c r="Q3490" t="s">
        <v>8316</v>
      </c>
      <c r="R3490" t="s">
        <v>8317</v>
      </c>
      <c r="S3490" s="13">
        <f t="shared" si="232"/>
        <v>42087.768055555556</v>
      </c>
      <c r="T3490">
        <f t="shared" si="233"/>
        <v>2015</v>
      </c>
      <c r="U3490" t="str">
        <f t="shared" si="234"/>
        <v>theater</v>
      </c>
    </row>
    <row r="3491" spans="1:21" ht="42.75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 s="10">
        <f t="shared" si="231"/>
        <v>78.260000000000005</v>
      </c>
      <c r="Q3491" t="s">
        <v>8316</v>
      </c>
      <c r="R3491" t="s">
        <v>8317</v>
      </c>
      <c r="S3491" s="13">
        <f t="shared" si="232"/>
        <v>41753.635775462964</v>
      </c>
      <c r="T3491">
        <f t="shared" si="233"/>
        <v>2014</v>
      </c>
      <c r="U3491" t="str">
        <f t="shared" si="234"/>
        <v>theater</v>
      </c>
    </row>
    <row r="3492" spans="1:21" ht="42.75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 s="10">
        <f t="shared" si="231"/>
        <v>47.22</v>
      </c>
      <c r="Q3492" t="s">
        <v>8316</v>
      </c>
      <c r="R3492" t="s">
        <v>8317</v>
      </c>
      <c r="S3492" s="13">
        <f t="shared" si="232"/>
        <v>42443.802361111113</v>
      </c>
      <c r="T3492">
        <f t="shared" si="233"/>
        <v>2016</v>
      </c>
      <c r="U3492" t="str">
        <f t="shared" si="234"/>
        <v>theater</v>
      </c>
    </row>
    <row r="3493" spans="1:21" ht="42.75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 s="10">
        <f t="shared" si="231"/>
        <v>79.099999999999994</v>
      </c>
      <c r="Q3493" t="s">
        <v>8316</v>
      </c>
      <c r="R3493" t="s">
        <v>8317</v>
      </c>
      <c r="S3493" s="13">
        <f t="shared" si="232"/>
        <v>42121.249814814815</v>
      </c>
      <c r="T3493">
        <f t="shared" si="233"/>
        <v>2015</v>
      </c>
      <c r="U3493" t="str">
        <f t="shared" si="234"/>
        <v>theater</v>
      </c>
    </row>
    <row r="3494" spans="1:21" ht="42.75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 s="10">
        <f t="shared" si="231"/>
        <v>114.29</v>
      </c>
      <c r="Q3494" t="s">
        <v>8316</v>
      </c>
      <c r="R3494" t="s">
        <v>8317</v>
      </c>
      <c r="S3494" s="13">
        <f t="shared" si="232"/>
        <v>42268.009224537032</v>
      </c>
      <c r="T3494">
        <f t="shared" si="233"/>
        <v>2015</v>
      </c>
      <c r="U3494" t="str">
        <f t="shared" si="234"/>
        <v>theater</v>
      </c>
    </row>
    <row r="3495" spans="1:21" ht="42.75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 s="10">
        <f t="shared" si="231"/>
        <v>51.72</v>
      </c>
      <c r="Q3495" t="s">
        <v>8316</v>
      </c>
      <c r="R3495" t="s">
        <v>8317</v>
      </c>
      <c r="S3495" s="13">
        <f t="shared" si="232"/>
        <v>41848.866157407407</v>
      </c>
      <c r="T3495">
        <f t="shared" si="233"/>
        <v>2014</v>
      </c>
      <c r="U3495" t="str">
        <f t="shared" si="234"/>
        <v>theater</v>
      </c>
    </row>
    <row r="3496" spans="1:21" ht="42.75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 s="10">
        <f t="shared" si="231"/>
        <v>30.77</v>
      </c>
      <c r="Q3496" t="s">
        <v>8316</v>
      </c>
      <c r="R3496" t="s">
        <v>8317</v>
      </c>
      <c r="S3496" s="13">
        <f t="shared" si="232"/>
        <v>42689.214988425927</v>
      </c>
      <c r="T3496">
        <f t="shared" si="233"/>
        <v>2016</v>
      </c>
      <c r="U3496" t="str">
        <f t="shared" si="234"/>
        <v>theater</v>
      </c>
    </row>
    <row r="3497" spans="1:21" ht="42.75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 s="10">
        <f t="shared" si="231"/>
        <v>74.209999999999994</v>
      </c>
      <c r="Q3497" t="s">
        <v>8316</v>
      </c>
      <c r="R3497" t="s">
        <v>8317</v>
      </c>
      <c r="S3497" s="13">
        <f t="shared" si="232"/>
        <v>41915.762835648151</v>
      </c>
      <c r="T3497">
        <f t="shared" si="233"/>
        <v>2014</v>
      </c>
      <c r="U3497" t="str">
        <f t="shared" si="234"/>
        <v>theater</v>
      </c>
    </row>
    <row r="3498" spans="1:21" ht="42.75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 s="10">
        <f t="shared" si="231"/>
        <v>47.85</v>
      </c>
      <c r="Q3498" t="s">
        <v>8316</v>
      </c>
      <c r="R3498" t="s">
        <v>8317</v>
      </c>
      <c r="S3498" s="13">
        <f t="shared" si="232"/>
        <v>42584.846828703703</v>
      </c>
      <c r="T3498">
        <f t="shared" si="233"/>
        <v>2016</v>
      </c>
      <c r="U3498" t="str">
        <f t="shared" si="234"/>
        <v>theater</v>
      </c>
    </row>
    <row r="3499" spans="1:21" ht="42.75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 s="10">
        <f t="shared" si="231"/>
        <v>34.409999999999997</v>
      </c>
      <c r="Q3499" t="s">
        <v>8316</v>
      </c>
      <c r="R3499" t="s">
        <v>8317</v>
      </c>
      <c r="S3499" s="13">
        <f t="shared" si="232"/>
        <v>42511.741944444439</v>
      </c>
      <c r="T3499">
        <f t="shared" si="233"/>
        <v>2016</v>
      </c>
      <c r="U3499" t="str">
        <f t="shared" si="234"/>
        <v>theater</v>
      </c>
    </row>
    <row r="3500" spans="1:21" ht="42.75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 s="10">
        <f t="shared" si="231"/>
        <v>40.24</v>
      </c>
      <c r="Q3500" t="s">
        <v>8316</v>
      </c>
      <c r="R3500" t="s">
        <v>8317</v>
      </c>
      <c r="S3500" s="13">
        <f t="shared" si="232"/>
        <v>42459.15861111111</v>
      </c>
      <c r="T3500">
        <f t="shared" si="233"/>
        <v>2016</v>
      </c>
      <c r="U3500" t="str">
        <f t="shared" si="234"/>
        <v>theater</v>
      </c>
    </row>
    <row r="3501" spans="1:21" ht="42.75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 s="10">
        <f t="shared" si="231"/>
        <v>60.29</v>
      </c>
      <c r="Q3501" t="s">
        <v>8316</v>
      </c>
      <c r="R3501" t="s">
        <v>8317</v>
      </c>
      <c r="S3501" s="13">
        <f t="shared" si="232"/>
        <v>42132.036168981482</v>
      </c>
      <c r="T3501">
        <f t="shared" si="233"/>
        <v>2015</v>
      </c>
      <c r="U3501" t="str">
        <f t="shared" si="234"/>
        <v>theater</v>
      </c>
    </row>
    <row r="3502" spans="1:21" ht="42.75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 s="10">
        <f t="shared" si="231"/>
        <v>25.31</v>
      </c>
      <c r="Q3502" t="s">
        <v>8316</v>
      </c>
      <c r="R3502" t="s">
        <v>8317</v>
      </c>
      <c r="S3502" s="13">
        <f t="shared" si="232"/>
        <v>42419.91942129629</v>
      </c>
      <c r="T3502">
        <f t="shared" si="233"/>
        <v>2016</v>
      </c>
      <c r="U3502" t="str">
        <f t="shared" si="234"/>
        <v>theater</v>
      </c>
    </row>
    <row r="3503" spans="1:21" ht="42.75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 s="10">
        <f t="shared" si="231"/>
        <v>35.950000000000003</v>
      </c>
      <c r="Q3503" t="s">
        <v>8316</v>
      </c>
      <c r="R3503" t="s">
        <v>8317</v>
      </c>
      <c r="S3503" s="13">
        <f t="shared" si="232"/>
        <v>42233.763831018514</v>
      </c>
      <c r="T3503">
        <f t="shared" si="233"/>
        <v>2015</v>
      </c>
      <c r="U3503" t="str">
        <f t="shared" si="234"/>
        <v>theater</v>
      </c>
    </row>
    <row r="3504" spans="1:21" ht="42.75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 s="10">
        <f t="shared" si="231"/>
        <v>136</v>
      </c>
      <c r="Q3504" t="s">
        <v>8316</v>
      </c>
      <c r="R3504" t="s">
        <v>8317</v>
      </c>
      <c r="S3504" s="13">
        <f t="shared" si="232"/>
        <v>42430.839398148149</v>
      </c>
      <c r="T3504">
        <f t="shared" si="233"/>
        <v>2016</v>
      </c>
      <c r="U3504" t="str">
        <f t="shared" si="234"/>
        <v>theater</v>
      </c>
    </row>
    <row r="3505" spans="1:21" ht="42.75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 s="10">
        <f t="shared" si="231"/>
        <v>70.760000000000005</v>
      </c>
      <c r="Q3505" t="s">
        <v>8316</v>
      </c>
      <c r="R3505" t="s">
        <v>8317</v>
      </c>
      <c r="S3505" s="13">
        <f t="shared" si="232"/>
        <v>42545.478333333333</v>
      </c>
      <c r="T3505">
        <f t="shared" si="233"/>
        <v>2016</v>
      </c>
      <c r="U3505" t="str">
        <f t="shared" si="234"/>
        <v>theater</v>
      </c>
    </row>
    <row r="3506" spans="1:21" ht="42.75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 s="10">
        <f t="shared" si="231"/>
        <v>125</v>
      </c>
      <c r="Q3506" t="s">
        <v>8316</v>
      </c>
      <c r="R3506" t="s">
        <v>8317</v>
      </c>
      <c r="S3506" s="13">
        <f t="shared" si="232"/>
        <v>42297.748738425929</v>
      </c>
      <c r="T3506">
        <f t="shared" si="233"/>
        <v>2015</v>
      </c>
      <c r="U3506" t="str">
        <f t="shared" si="234"/>
        <v>theater</v>
      </c>
    </row>
    <row r="3507" spans="1:21" ht="85.5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 s="10">
        <f t="shared" si="231"/>
        <v>66.510000000000005</v>
      </c>
      <c r="Q3507" t="s">
        <v>8316</v>
      </c>
      <c r="R3507" t="s">
        <v>8317</v>
      </c>
      <c r="S3507" s="13">
        <f t="shared" si="232"/>
        <v>41760.935706018521</v>
      </c>
      <c r="T3507">
        <f t="shared" si="233"/>
        <v>2014</v>
      </c>
      <c r="U3507" t="str">
        <f t="shared" si="234"/>
        <v>theater</v>
      </c>
    </row>
    <row r="3508" spans="1:21" ht="42.75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 s="10">
        <f t="shared" si="231"/>
        <v>105</v>
      </c>
      <c r="Q3508" t="s">
        <v>8316</v>
      </c>
      <c r="R3508" t="s">
        <v>8317</v>
      </c>
      <c r="S3508" s="13">
        <f t="shared" si="232"/>
        <v>41829.734259259261</v>
      </c>
      <c r="T3508">
        <f t="shared" si="233"/>
        <v>2014</v>
      </c>
      <c r="U3508" t="str">
        <f t="shared" si="234"/>
        <v>theater</v>
      </c>
    </row>
    <row r="3509" spans="1:21" ht="28.5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 s="10">
        <f t="shared" si="231"/>
        <v>145</v>
      </c>
      <c r="Q3509" t="s">
        <v>8316</v>
      </c>
      <c r="R3509" t="s">
        <v>8317</v>
      </c>
      <c r="S3509" s="13">
        <f t="shared" si="232"/>
        <v>42491.92288194444</v>
      </c>
      <c r="T3509">
        <f t="shared" si="233"/>
        <v>2016</v>
      </c>
      <c r="U3509" t="str">
        <f t="shared" si="234"/>
        <v>theater</v>
      </c>
    </row>
    <row r="3510" spans="1:21" ht="42.75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 s="10">
        <f t="shared" si="231"/>
        <v>12</v>
      </c>
      <c r="Q3510" t="s">
        <v>8316</v>
      </c>
      <c r="R3510" t="s">
        <v>8317</v>
      </c>
      <c r="S3510" s="13">
        <f t="shared" si="232"/>
        <v>42477.729780092588</v>
      </c>
      <c r="T3510">
        <f t="shared" si="233"/>
        <v>2016</v>
      </c>
      <c r="U3510" t="str">
        <f t="shared" si="234"/>
        <v>theater</v>
      </c>
    </row>
    <row r="3511" spans="1:21" ht="42.75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 s="10">
        <f t="shared" si="231"/>
        <v>96.67</v>
      </c>
      <c r="Q3511" t="s">
        <v>8316</v>
      </c>
      <c r="R3511" t="s">
        <v>8317</v>
      </c>
      <c r="S3511" s="13">
        <f t="shared" si="232"/>
        <v>41950.859560185185</v>
      </c>
      <c r="T3511">
        <f t="shared" si="233"/>
        <v>2014</v>
      </c>
      <c r="U3511" t="str">
        <f t="shared" si="234"/>
        <v>theater</v>
      </c>
    </row>
    <row r="3512" spans="1:21" ht="42.75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 s="10">
        <f t="shared" si="231"/>
        <v>60.33</v>
      </c>
      <c r="Q3512" t="s">
        <v>8316</v>
      </c>
      <c r="R3512" t="s">
        <v>8317</v>
      </c>
      <c r="S3512" s="13">
        <f t="shared" si="232"/>
        <v>41802.62090277778</v>
      </c>
      <c r="T3512">
        <f t="shared" si="233"/>
        <v>2014</v>
      </c>
      <c r="U3512" t="str">
        <f t="shared" si="234"/>
        <v>theater</v>
      </c>
    </row>
    <row r="3513" spans="1:21" ht="42.75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 s="10">
        <f t="shared" si="231"/>
        <v>79.89</v>
      </c>
      <c r="Q3513" t="s">
        <v>8316</v>
      </c>
      <c r="R3513" t="s">
        <v>8317</v>
      </c>
      <c r="S3513" s="13">
        <f t="shared" si="232"/>
        <v>41927.873784722222</v>
      </c>
      <c r="T3513">
        <f t="shared" si="233"/>
        <v>2014</v>
      </c>
      <c r="U3513" t="str">
        <f t="shared" si="234"/>
        <v>theater</v>
      </c>
    </row>
    <row r="3514" spans="1:21" ht="42.75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 s="10">
        <f t="shared" si="231"/>
        <v>58.82</v>
      </c>
      <c r="Q3514" t="s">
        <v>8316</v>
      </c>
      <c r="R3514" t="s">
        <v>8317</v>
      </c>
      <c r="S3514" s="13">
        <f t="shared" si="232"/>
        <v>42057.536944444444</v>
      </c>
      <c r="T3514">
        <f t="shared" si="233"/>
        <v>2015</v>
      </c>
      <c r="U3514" t="str">
        <f t="shared" si="234"/>
        <v>theater</v>
      </c>
    </row>
    <row r="3515" spans="1:21" ht="42.75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 s="10">
        <f t="shared" si="231"/>
        <v>75.34</v>
      </c>
      <c r="Q3515" t="s">
        <v>8316</v>
      </c>
      <c r="R3515" t="s">
        <v>8317</v>
      </c>
      <c r="S3515" s="13">
        <f t="shared" si="232"/>
        <v>41781.096203703702</v>
      </c>
      <c r="T3515">
        <f t="shared" si="233"/>
        <v>2014</v>
      </c>
      <c r="U3515" t="str">
        <f t="shared" si="234"/>
        <v>theater</v>
      </c>
    </row>
    <row r="3516" spans="1:21" ht="42.75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 s="10">
        <f t="shared" si="231"/>
        <v>55</v>
      </c>
      <c r="Q3516" t="s">
        <v>8316</v>
      </c>
      <c r="R3516" t="s">
        <v>8317</v>
      </c>
      <c r="S3516" s="13">
        <f t="shared" si="232"/>
        <v>42020.846666666665</v>
      </c>
      <c r="T3516">
        <f t="shared" si="233"/>
        <v>2015</v>
      </c>
      <c r="U3516" t="str">
        <f t="shared" si="234"/>
        <v>theater</v>
      </c>
    </row>
    <row r="3517" spans="1:21" ht="42.75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 s="10">
        <f t="shared" si="231"/>
        <v>66.959999999999994</v>
      </c>
      <c r="Q3517" t="s">
        <v>8316</v>
      </c>
      <c r="R3517" t="s">
        <v>8317</v>
      </c>
      <c r="S3517" s="13">
        <f t="shared" si="232"/>
        <v>42125.772812499999</v>
      </c>
      <c r="T3517">
        <f t="shared" si="233"/>
        <v>2015</v>
      </c>
      <c r="U3517" t="str">
        <f t="shared" si="234"/>
        <v>theater</v>
      </c>
    </row>
    <row r="3518" spans="1:21" ht="42.75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 s="10">
        <f t="shared" si="231"/>
        <v>227.27</v>
      </c>
      <c r="Q3518" t="s">
        <v>8316</v>
      </c>
      <c r="R3518" t="s">
        <v>8317</v>
      </c>
      <c r="S3518" s="13">
        <f t="shared" si="232"/>
        <v>41856.010069444441</v>
      </c>
      <c r="T3518">
        <f t="shared" si="233"/>
        <v>2014</v>
      </c>
      <c r="U3518" t="str">
        <f t="shared" si="234"/>
        <v>theater</v>
      </c>
    </row>
    <row r="3519" spans="1:21" ht="42.75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 s="10">
        <f t="shared" si="231"/>
        <v>307.69</v>
      </c>
      <c r="Q3519" t="s">
        <v>8316</v>
      </c>
      <c r="R3519" t="s">
        <v>8317</v>
      </c>
      <c r="S3519" s="13">
        <f t="shared" si="232"/>
        <v>41794.817523148151</v>
      </c>
      <c r="T3519">
        <f t="shared" si="233"/>
        <v>2014</v>
      </c>
      <c r="U3519" t="str">
        <f t="shared" si="234"/>
        <v>theater</v>
      </c>
    </row>
    <row r="3520" spans="1:21" ht="42.75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 s="10">
        <f t="shared" si="231"/>
        <v>50.02</v>
      </c>
      <c r="Q3520" t="s">
        <v>8316</v>
      </c>
      <c r="R3520" t="s">
        <v>8317</v>
      </c>
      <c r="S3520" s="13">
        <f t="shared" si="232"/>
        <v>41893.783553240741</v>
      </c>
      <c r="T3520">
        <f t="shared" si="233"/>
        <v>2014</v>
      </c>
      <c r="U3520" t="str">
        <f t="shared" si="234"/>
        <v>theater</v>
      </c>
    </row>
    <row r="3521" spans="1:21" ht="42.75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 s="10">
        <f t="shared" si="231"/>
        <v>72.39</v>
      </c>
      <c r="Q3521" t="s">
        <v>8316</v>
      </c>
      <c r="R3521" t="s">
        <v>8317</v>
      </c>
      <c r="S3521" s="13">
        <f t="shared" si="232"/>
        <v>42037.598958333328</v>
      </c>
      <c r="T3521">
        <f t="shared" si="233"/>
        <v>2015</v>
      </c>
      <c r="U3521" t="str">
        <f t="shared" si="234"/>
        <v>theater</v>
      </c>
    </row>
    <row r="3522" spans="1:21" ht="28.5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 s="10">
        <f t="shared" si="231"/>
        <v>95.95</v>
      </c>
      <c r="Q3522" t="s">
        <v>8316</v>
      </c>
      <c r="R3522" t="s">
        <v>8317</v>
      </c>
      <c r="S3522" s="13">
        <f t="shared" si="232"/>
        <v>42227.824212962965</v>
      </c>
      <c r="T3522">
        <f t="shared" si="233"/>
        <v>2015</v>
      </c>
      <c r="U3522" t="str">
        <f t="shared" si="234"/>
        <v>theater</v>
      </c>
    </row>
    <row r="3523" spans="1:21" ht="42.75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 s="10">
        <f t="shared" ref="P3523:P3586" si="235">ROUND(E3523/L3523,2)</f>
        <v>45.62</v>
      </c>
      <c r="Q3523" t="s">
        <v>8316</v>
      </c>
      <c r="R3523" t="s">
        <v>8317</v>
      </c>
      <c r="S3523" s="13">
        <f t="shared" ref="S3523:S3586" si="236">(((J3523/60)/60)/24)+DATE(1970,1,1)</f>
        <v>41881.361342592594</v>
      </c>
      <c r="T3523">
        <f t="shared" ref="T3523:T3586" si="237">YEAR(S3523)</f>
        <v>2014</v>
      </c>
      <c r="U3523" t="str">
        <f t="shared" ref="U3523:U3586" si="238">LEFT(N3523,SEARCH("/",N3523)-1)</f>
        <v>theater</v>
      </c>
    </row>
    <row r="3524" spans="1:21" ht="42.75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 s="10">
        <f t="shared" si="235"/>
        <v>41.03</v>
      </c>
      <c r="Q3524" t="s">
        <v>8316</v>
      </c>
      <c r="R3524" t="s">
        <v>8317</v>
      </c>
      <c r="S3524" s="13">
        <f t="shared" si="236"/>
        <v>42234.789884259255</v>
      </c>
      <c r="T3524">
        <f t="shared" si="237"/>
        <v>2015</v>
      </c>
      <c r="U3524" t="str">
        <f t="shared" si="238"/>
        <v>theater</v>
      </c>
    </row>
    <row r="3525" spans="1:21" ht="42.75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 s="10">
        <f t="shared" si="235"/>
        <v>56.83</v>
      </c>
      <c r="Q3525" t="s">
        <v>8316</v>
      </c>
      <c r="R3525" t="s">
        <v>8317</v>
      </c>
      <c r="S3525" s="13">
        <f t="shared" si="236"/>
        <v>42581.397546296299</v>
      </c>
      <c r="T3525">
        <f t="shared" si="237"/>
        <v>2016</v>
      </c>
      <c r="U3525" t="str">
        <f t="shared" si="238"/>
        <v>theater</v>
      </c>
    </row>
    <row r="3526" spans="1:21" ht="42.75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 s="10">
        <f t="shared" si="235"/>
        <v>137.24</v>
      </c>
      <c r="Q3526" t="s">
        <v>8316</v>
      </c>
      <c r="R3526" t="s">
        <v>8317</v>
      </c>
      <c r="S3526" s="13">
        <f t="shared" si="236"/>
        <v>41880.76357638889</v>
      </c>
      <c r="T3526">
        <f t="shared" si="237"/>
        <v>2014</v>
      </c>
      <c r="U3526" t="str">
        <f t="shared" si="238"/>
        <v>theater</v>
      </c>
    </row>
    <row r="3527" spans="1:21" ht="42.75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 s="10">
        <f t="shared" si="235"/>
        <v>75.709999999999994</v>
      </c>
      <c r="Q3527" t="s">
        <v>8316</v>
      </c>
      <c r="R3527" t="s">
        <v>8317</v>
      </c>
      <c r="S3527" s="13">
        <f t="shared" si="236"/>
        <v>42214.6956712963</v>
      </c>
      <c r="T3527">
        <f t="shared" si="237"/>
        <v>2015</v>
      </c>
      <c r="U3527" t="str">
        <f t="shared" si="238"/>
        <v>theater</v>
      </c>
    </row>
    <row r="3528" spans="1:21" ht="42.75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 s="10">
        <f t="shared" si="235"/>
        <v>99</v>
      </c>
      <c r="Q3528" t="s">
        <v>8316</v>
      </c>
      <c r="R3528" t="s">
        <v>8317</v>
      </c>
      <c r="S3528" s="13">
        <f t="shared" si="236"/>
        <v>42460.335312499999</v>
      </c>
      <c r="T3528">
        <f t="shared" si="237"/>
        <v>2016</v>
      </c>
      <c r="U3528" t="str">
        <f t="shared" si="238"/>
        <v>theater</v>
      </c>
    </row>
    <row r="3529" spans="1:21" ht="42.75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 s="10">
        <f t="shared" si="235"/>
        <v>81.569999999999993</v>
      </c>
      <c r="Q3529" t="s">
        <v>8316</v>
      </c>
      <c r="R3529" t="s">
        <v>8317</v>
      </c>
      <c r="S3529" s="13">
        <f t="shared" si="236"/>
        <v>42167.023206018523</v>
      </c>
      <c r="T3529">
        <f t="shared" si="237"/>
        <v>2015</v>
      </c>
      <c r="U3529" t="str">
        <f t="shared" si="238"/>
        <v>theater</v>
      </c>
    </row>
    <row r="3530" spans="1:21" ht="42.75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 s="10">
        <f t="shared" si="235"/>
        <v>45.11</v>
      </c>
      <c r="Q3530" t="s">
        <v>8316</v>
      </c>
      <c r="R3530" t="s">
        <v>8317</v>
      </c>
      <c r="S3530" s="13">
        <f t="shared" si="236"/>
        <v>42733.50136574074</v>
      </c>
      <c r="T3530">
        <f t="shared" si="237"/>
        <v>2016</v>
      </c>
      <c r="U3530" t="str">
        <f t="shared" si="238"/>
        <v>theater</v>
      </c>
    </row>
    <row r="3531" spans="1:21" ht="42.75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 s="10">
        <f t="shared" si="235"/>
        <v>36.67</v>
      </c>
      <c r="Q3531" t="s">
        <v>8316</v>
      </c>
      <c r="R3531" t="s">
        <v>8317</v>
      </c>
      <c r="S3531" s="13">
        <f t="shared" si="236"/>
        <v>42177.761782407411</v>
      </c>
      <c r="T3531">
        <f t="shared" si="237"/>
        <v>2015</v>
      </c>
      <c r="U3531" t="str">
        <f t="shared" si="238"/>
        <v>theater</v>
      </c>
    </row>
    <row r="3532" spans="1:21" ht="42.75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 s="10">
        <f t="shared" si="235"/>
        <v>125</v>
      </c>
      <c r="Q3532" t="s">
        <v>8316</v>
      </c>
      <c r="R3532" t="s">
        <v>8317</v>
      </c>
      <c r="S3532" s="13">
        <f t="shared" si="236"/>
        <v>42442.623344907406</v>
      </c>
      <c r="T3532">
        <f t="shared" si="237"/>
        <v>2016</v>
      </c>
      <c r="U3532" t="str">
        <f t="shared" si="238"/>
        <v>theater</v>
      </c>
    </row>
    <row r="3533" spans="1:2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 s="10">
        <f t="shared" si="235"/>
        <v>49.23</v>
      </c>
      <c r="Q3533" t="s">
        <v>8316</v>
      </c>
      <c r="R3533" t="s">
        <v>8317</v>
      </c>
      <c r="S3533" s="13">
        <f t="shared" si="236"/>
        <v>42521.654328703706</v>
      </c>
      <c r="T3533">
        <f t="shared" si="237"/>
        <v>2016</v>
      </c>
      <c r="U3533" t="str">
        <f t="shared" si="238"/>
        <v>theater</v>
      </c>
    </row>
    <row r="3534" spans="1:21" ht="42.75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 s="10">
        <f t="shared" si="235"/>
        <v>42.3</v>
      </c>
      <c r="Q3534" t="s">
        <v>8316</v>
      </c>
      <c r="R3534" t="s">
        <v>8317</v>
      </c>
      <c r="S3534" s="13">
        <f t="shared" si="236"/>
        <v>41884.599849537037</v>
      </c>
      <c r="T3534">
        <f t="shared" si="237"/>
        <v>2014</v>
      </c>
      <c r="U3534" t="str">
        <f t="shared" si="238"/>
        <v>theater</v>
      </c>
    </row>
    <row r="3535" spans="1:21" ht="42.75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 s="10">
        <f t="shared" si="235"/>
        <v>78.88</v>
      </c>
      <c r="Q3535" t="s">
        <v>8316</v>
      </c>
      <c r="R3535" t="s">
        <v>8317</v>
      </c>
      <c r="S3535" s="13">
        <f t="shared" si="236"/>
        <v>42289.761192129634</v>
      </c>
      <c r="T3535">
        <f t="shared" si="237"/>
        <v>2015</v>
      </c>
      <c r="U3535" t="str">
        <f t="shared" si="238"/>
        <v>theater</v>
      </c>
    </row>
    <row r="3536" spans="1:21" ht="28.5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 s="10">
        <f t="shared" si="235"/>
        <v>38.28</v>
      </c>
      <c r="Q3536" t="s">
        <v>8316</v>
      </c>
      <c r="R3536" t="s">
        <v>8317</v>
      </c>
      <c r="S3536" s="13">
        <f t="shared" si="236"/>
        <v>42243.6252662037</v>
      </c>
      <c r="T3536">
        <f t="shared" si="237"/>
        <v>2015</v>
      </c>
      <c r="U3536" t="str">
        <f t="shared" si="238"/>
        <v>theater</v>
      </c>
    </row>
    <row r="3537" spans="1:21" ht="42.75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 s="10">
        <f t="shared" si="235"/>
        <v>44.85</v>
      </c>
      <c r="Q3537" t="s">
        <v>8316</v>
      </c>
      <c r="R3537" t="s">
        <v>8317</v>
      </c>
      <c r="S3537" s="13">
        <f t="shared" si="236"/>
        <v>42248.640162037031</v>
      </c>
      <c r="T3537">
        <f t="shared" si="237"/>
        <v>2015</v>
      </c>
      <c r="U3537" t="str">
        <f t="shared" si="238"/>
        <v>theater</v>
      </c>
    </row>
    <row r="3538" spans="1:21" ht="42.75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 s="10">
        <f t="shared" si="235"/>
        <v>13.53</v>
      </c>
      <c r="Q3538" t="s">
        <v>8316</v>
      </c>
      <c r="R3538" t="s">
        <v>8317</v>
      </c>
      <c r="S3538" s="13">
        <f t="shared" si="236"/>
        <v>42328.727141203708</v>
      </c>
      <c r="T3538">
        <f t="shared" si="237"/>
        <v>2015</v>
      </c>
      <c r="U3538" t="str">
        <f t="shared" si="238"/>
        <v>theater</v>
      </c>
    </row>
    <row r="3539" spans="1:21" ht="42.75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 s="10">
        <f t="shared" si="235"/>
        <v>43.5</v>
      </c>
      <c r="Q3539" t="s">
        <v>8316</v>
      </c>
      <c r="R3539" t="s">
        <v>8317</v>
      </c>
      <c r="S3539" s="13">
        <f t="shared" si="236"/>
        <v>41923.354351851849</v>
      </c>
      <c r="T3539">
        <f t="shared" si="237"/>
        <v>2014</v>
      </c>
      <c r="U3539" t="str">
        <f t="shared" si="238"/>
        <v>theater</v>
      </c>
    </row>
    <row r="3540" spans="1:21" ht="42.75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 s="10">
        <f t="shared" si="235"/>
        <v>30.95</v>
      </c>
      <c r="Q3540" t="s">
        <v>8316</v>
      </c>
      <c r="R3540" t="s">
        <v>8317</v>
      </c>
      <c r="S3540" s="13">
        <f t="shared" si="236"/>
        <v>42571.420601851853</v>
      </c>
      <c r="T3540">
        <f t="shared" si="237"/>
        <v>2016</v>
      </c>
      <c r="U3540" t="str">
        <f t="shared" si="238"/>
        <v>theater</v>
      </c>
    </row>
    <row r="3541" spans="1:21" ht="42.75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 s="10">
        <f t="shared" si="235"/>
        <v>55.23</v>
      </c>
      <c r="Q3541" t="s">
        <v>8316</v>
      </c>
      <c r="R3541" t="s">
        <v>8317</v>
      </c>
      <c r="S3541" s="13">
        <f t="shared" si="236"/>
        <v>42600.756041666667</v>
      </c>
      <c r="T3541">
        <f t="shared" si="237"/>
        <v>2016</v>
      </c>
      <c r="U3541" t="str">
        <f t="shared" si="238"/>
        <v>theater</v>
      </c>
    </row>
    <row r="3542" spans="1:21" ht="42.75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 s="10">
        <f t="shared" si="235"/>
        <v>46.13</v>
      </c>
      <c r="Q3542" t="s">
        <v>8316</v>
      </c>
      <c r="R3542" t="s">
        <v>8317</v>
      </c>
      <c r="S3542" s="13">
        <f t="shared" si="236"/>
        <v>42517.003368055557</v>
      </c>
      <c r="T3542">
        <f t="shared" si="237"/>
        <v>2016</v>
      </c>
      <c r="U3542" t="str">
        <f t="shared" si="238"/>
        <v>theater</v>
      </c>
    </row>
    <row r="3543" spans="1:21" ht="42.75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 s="10">
        <f t="shared" si="235"/>
        <v>39.380000000000003</v>
      </c>
      <c r="Q3543" t="s">
        <v>8316</v>
      </c>
      <c r="R3543" t="s">
        <v>8317</v>
      </c>
      <c r="S3543" s="13">
        <f t="shared" si="236"/>
        <v>42222.730034722219</v>
      </c>
      <c r="T3543">
        <f t="shared" si="237"/>
        <v>2015</v>
      </c>
      <c r="U3543" t="str">
        <f t="shared" si="238"/>
        <v>theater</v>
      </c>
    </row>
    <row r="3544" spans="1:21" ht="42.75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 s="10">
        <f t="shared" si="235"/>
        <v>66.150000000000006</v>
      </c>
      <c r="Q3544" t="s">
        <v>8316</v>
      </c>
      <c r="R3544" t="s">
        <v>8317</v>
      </c>
      <c r="S3544" s="13">
        <f t="shared" si="236"/>
        <v>41829.599791666667</v>
      </c>
      <c r="T3544">
        <f t="shared" si="237"/>
        <v>2014</v>
      </c>
      <c r="U3544" t="str">
        <f t="shared" si="238"/>
        <v>theater</v>
      </c>
    </row>
    <row r="3545" spans="1:21" ht="42.75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 s="10">
        <f t="shared" si="235"/>
        <v>54.14</v>
      </c>
      <c r="Q3545" t="s">
        <v>8316</v>
      </c>
      <c r="R3545" t="s">
        <v>8317</v>
      </c>
      <c r="S3545" s="13">
        <f t="shared" si="236"/>
        <v>42150.755312499998</v>
      </c>
      <c r="T3545">
        <f t="shared" si="237"/>
        <v>2015</v>
      </c>
      <c r="U3545" t="str">
        <f t="shared" si="238"/>
        <v>theater</v>
      </c>
    </row>
    <row r="3546" spans="1:21" ht="28.5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 s="10">
        <f t="shared" si="235"/>
        <v>104.17</v>
      </c>
      <c r="Q3546" t="s">
        <v>8316</v>
      </c>
      <c r="R3546" t="s">
        <v>8317</v>
      </c>
      <c r="S3546" s="13">
        <f t="shared" si="236"/>
        <v>42040.831678240742</v>
      </c>
      <c r="T3546">
        <f t="shared" si="237"/>
        <v>2015</v>
      </c>
      <c r="U3546" t="str">
        <f t="shared" si="238"/>
        <v>theater</v>
      </c>
    </row>
    <row r="3547" spans="1:21" ht="42.75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 s="10">
        <f t="shared" si="235"/>
        <v>31.38</v>
      </c>
      <c r="Q3547" t="s">
        <v>8316</v>
      </c>
      <c r="R3547" t="s">
        <v>8317</v>
      </c>
      <c r="S3547" s="13">
        <f t="shared" si="236"/>
        <v>42075.807395833333</v>
      </c>
      <c r="T3547">
        <f t="shared" si="237"/>
        <v>2015</v>
      </c>
      <c r="U3547" t="str">
        <f t="shared" si="238"/>
        <v>theater</v>
      </c>
    </row>
    <row r="3548" spans="1:21" ht="42.75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 s="10">
        <f t="shared" si="235"/>
        <v>59.21</v>
      </c>
      <c r="Q3548" t="s">
        <v>8316</v>
      </c>
      <c r="R3548" t="s">
        <v>8317</v>
      </c>
      <c r="S3548" s="13">
        <f t="shared" si="236"/>
        <v>42073.660694444443</v>
      </c>
      <c r="T3548">
        <f t="shared" si="237"/>
        <v>2015</v>
      </c>
      <c r="U3548" t="str">
        <f t="shared" si="238"/>
        <v>theater</v>
      </c>
    </row>
    <row r="3549" spans="1:21" ht="42.75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 s="10">
        <f t="shared" si="235"/>
        <v>119.18</v>
      </c>
      <c r="Q3549" t="s">
        <v>8316</v>
      </c>
      <c r="R3549" t="s">
        <v>8317</v>
      </c>
      <c r="S3549" s="13">
        <f t="shared" si="236"/>
        <v>42480.078715277778</v>
      </c>
      <c r="T3549">
        <f t="shared" si="237"/>
        <v>2016</v>
      </c>
      <c r="U3549" t="str">
        <f t="shared" si="238"/>
        <v>theater</v>
      </c>
    </row>
    <row r="3550" spans="1:21" ht="42.75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 s="10">
        <f t="shared" si="235"/>
        <v>164.62</v>
      </c>
      <c r="Q3550" t="s">
        <v>8316</v>
      </c>
      <c r="R3550" t="s">
        <v>8317</v>
      </c>
      <c r="S3550" s="13">
        <f t="shared" si="236"/>
        <v>42411.942291666666</v>
      </c>
      <c r="T3550">
        <f t="shared" si="237"/>
        <v>2016</v>
      </c>
      <c r="U3550" t="str">
        <f t="shared" si="238"/>
        <v>theater</v>
      </c>
    </row>
    <row r="3551" spans="1:21" ht="42.75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 s="10">
        <f t="shared" si="235"/>
        <v>24.29</v>
      </c>
      <c r="Q3551" t="s">
        <v>8316</v>
      </c>
      <c r="R3551" t="s">
        <v>8317</v>
      </c>
      <c r="S3551" s="13">
        <f t="shared" si="236"/>
        <v>42223.394363425927</v>
      </c>
      <c r="T3551">
        <f t="shared" si="237"/>
        <v>2015</v>
      </c>
      <c r="U3551" t="str">
        <f t="shared" si="238"/>
        <v>theater</v>
      </c>
    </row>
    <row r="3552" spans="1:21" ht="42.75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 s="10">
        <f t="shared" si="235"/>
        <v>40.94</v>
      </c>
      <c r="Q3552" t="s">
        <v>8316</v>
      </c>
      <c r="R3552" t="s">
        <v>8317</v>
      </c>
      <c r="S3552" s="13">
        <f t="shared" si="236"/>
        <v>42462.893495370372</v>
      </c>
      <c r="T3552">
        <f t="shared" si="237"/>
        <v>2016</v>
      </c>
      <c r="U3552" t="str">
        <f t="shared" si="238"/>
        <v>theater</v>
      </c>
    </row>
    <row r="3553" spans="1:21" ht="42.75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 s="10">
        <f t="shared" si="235"/>
        <v>61.1</v>
      </c>
      <c r="Q3553" t="s">
        <v>8316</v>
      </c>
      <c r="R3553" t="s">
        <v>8317</v>
      </c>
      <c r="S3553" s="13">
        <f t="shared" si="236"/>
        <v>41753.515856481477</v>
      </c>
      <c r="T3553">
        <f t="shared" si="237"/>
        <v>2014</v>
      </c>
      <c r="U3553" t="str">
        <f t="shared" si="238"/>
        <v>theater</v>
      </c>
    </row>
    <row r="3554" spans="1:21" ht="42.75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 s="10">
        <f t="shared" si="235"/>
        <v>38.65</v>
      </c>
      <c r="Q3554" t="s">
        <v>8316</v>
      </c>
      <c r="R3554" t="s">
        <v>8317</v>
      </c>
      <c r="S3554" s="13">
        <f t="shared" si="236"/>
        <v>41788.587083333332</v>
      </c>
      <c r="T3554">
        <f t="shared" si="237"/>
        <v>2014</v>
      </c>
      <c r="U3554" t="str">
        <f t="shared" si="238"/>
        <v>theater</v>
      </c>
    </row>
    <row r="3555" spans="1:21" ht="42.75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 s="10">
        <f t="shared" si="235"/>
        <v>56.2</v>
      </c>
      <c r="Q3555" t="s">
        <v>8316</v>
      </c>
      <c r="R3555" t="s">
        <v>8317</v>
      </c>
      <c r="S3555" s="13">
        <f t="shared" si="236"/>
        <v>42196.028703703705</v>
      </c>
      <c r="T3555">
        <f t="shared" si="237"/>
        <v>2015</v>
      </c>
      <c r="U3555" t="str">
        <f t="shared" si="238"/>
        <v>theater</v>
      </c>
    </row>
    <row r="3556" spans="1:21" ht="42.75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 s="10">
        <f t="shared" si="235"/>
        <v>107</v>
      </c>
      <c r="Q3556" t="s">
        <v>8316</v>
      </c>
      <c r="R3556" t="s">
        <v>8317</v>
      </c>
      <c r="S3556" s="13">
        <f t="shared" si="236"/>
        <v>42016.050451388888</v>
      </c>
      <c r="T3556">
        <f t="shared" si="237"/>
        <v>2015</v>
      </c>
      <c r="U3556" t="str">
        <f t="shared" si="238"/>
        <v>theater</v>
      </c>
    </row>
    <row r="3557" spans="1:21" ht="42.75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 s="10">
        <f t="shared" si="235"/>
        <v>171.43</v>
      </c>
      <c r="Q3557" t="s">
        <v>8316</v>
      </c>
      <c r="R3557" t="s">
        <v>8317</v>
      </c>
      <c r="S3557" s="13">
        <f t="shared" si="236"/>
        <v>42661.442060185189</v>
      </c>
      <c r="T3557">
        <f t="shared" si="237"/>
        <v>2016</v>
      </c>
      <c r="U3557" t="str">
        <f t="shared" si="238"/>
        <v>theater</v>
      </c>
    </row>
    <row r="3558" spans="1:21" ht="42.75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 s="10">
        <f t="shared" si="235"/>
        <v>110.5</v>
      </c>
      <c r="Q3558" t="s">
        <v>8316</v>
      </c>
      <c r="R3558" t="s">
        <v>8317</v>
      </c>
      <c r="S3558" s="13">
        <f t="shared" si="236"/>
        <v>41808.649583333332</v>
      </c>
      <c r="T3558">
        <f t="shared" si="237"/>
        <v>2014</v>
      </c>
      <c r="U3558" t="str">
        <f t="shared" si="238"/>
        <v>theater</v>
      </c>
    </row>
    <row r="3559" spans="1:21" ht="42.75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 s="10">
        <f t="shared" si="235"/>
        <v>179.28</v>
      </c>
      <c r="Q3559" t="s">
        <v>8316</v>
      </c>
      <c r="R3559" t="s">
        <v>8317</v>
      </c>
      <c r="S3559" s="13">
        <f t="shared" si="236"/>
        <v>41730.276747685188</v>
      </c>
      <c r="T3559">
        <f t="shared" si="237"/>
        <v>2014</v>
      </c>
      <c r="U3559" t="str">
        <f t="shared" si="238"/>
        <v>theater</v>
      </c>
    </row>
    <row r="3560" spans="1:21" ht="42.75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 s="10">
        <f t="shared" si="235"/>
        <v>22.91</v>
      </c>
      <c r="Q3560" t="s">
        <v>8316</v>
      </c>
      <c r="R3560" t="s">
        <v>8317</v>
      </c>
      <c r="S3560" s="13">
        <f t="shared" si="236"/>
        <v>42139.816840277781</v>
      </c>
      <c r="T3560">
        <f t="shared" si="237"/>
        <v>2015</v>
      </c>
      <c r="U3560" t="str">
        <f t="shared" si="238"/>
        <v>theater</v>
      </c>
    </row>
    <row r="3561" spans="1:21" ht="42.75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 s="10">
        <f t="shared" si="235"/>
        <v>43.13</v>
      </c>
      <c r="Q3561" t="s">
        <v>8316</v>
      </c>
      <c r="R3561" t="s">
        <v>8317</v>
      </c>
      <c r="S3561" s="13">
        <f t="shared" si="236"/>
        <v>42194.096157407403</v>
      </c>
      <c r="T3561">
        <f t="shared" si="237"/>
        <v>2015</v>
      </c>
      <c r="U3561" t="str">
        <f t="shared" si="238"/>
        <v>theater</v>
      </c>
    </row>
    <row r="3562" spans="1:21" ht="42.75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 s="10">
        <f t="shared" si="235"/>
        <v>46.89</v>
      </c>
      <c r="Q3562" t="s">
        <v>8316</v>
      </c>
      <c r="R3562" t="s">
        <v>8317</v>
      </c>
      <c r="S3562" s="13">
        <f t="shared" si="236"/>
        <v>42115.889652777783</v>
      </c>
      <c r="T3562">
        <f t="shared" si="237"/>
        <v>2015</v>
      </c>
      <c r="U3562" t="str">
        <f t="shared" si="238"/>
        <v>theater</v>
      </c>
    </row>
    <row r="3563" spans="1:21" ht="99.75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 s="10">
        <f t="shared" si="235"/>
        <v>47.41</v>
      </c>
      <c r="Q3563" t="s">
        <v>8316</v>
      </c>
      <c r="R3563" t="s">
        <v>8317</v>
      </c>
      <c r="S3563" s="13">
        <f t="shared" si="236"/>
        <v>42203.680300925931</v>
      </c>
      <c r="T3563">
        <f t="shared" si="237"/>
        <v>2015</v>
      </c>
      <c r="U3563" t="str">
        <f t="shared" si="238"/>
        <v>theater</v>
      </c>
    </row>
    <row r="3564" spans="1:21" ht="42.75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 s="10">
        <f t="shared" si="235"/>
        <v>15.13</v>
      </c>
      <c r="Q3564" t="s">
        <v>8316</v>
      </c>
      <c r="R3564" t="s">
        <v>8317</v>
      </c>
      <c r="S3564" s="13">
        <f t="shared" si="236"/>
        <v>42433.761886574073</v>
      </c>
      <c r="T3564">
        <f t="shared" si="237"/>
        <v>2016</v>
      </c>
      <c r="U3564" t="str">
        <f t="shared" si="238"/>
        <v>theater</v>
      </c>
    </row>
    <row r="3565" spans="1:21" ht="42.75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 s="10">
        <f t="shared" si="235"/>
        <v>21.1</v>
      </c>
      <c r="Q3565" t="s">
        <v>8316</v>
      </c>
      <c r="R3565" t="s">
        <v>8317</v>
      </c>
      <c r="S3565" s="13">
        <f t="shared" si="236"/>
        <v>42555.671944444446</v>
      </c>
      <c r="T3565">
        <f t="shared" si="237"/>
        <v>2016</v>
      </c>
      <c r="U3565" t="str">
        <f t="shared" si="238"/>
        <v>theater</v>
      </c>
    </row>
    <row r="3566" spans="1:21" ht="28.5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 s="10">
        <f t="shared" si="235"/>
        <v>59.12</v>
      </c>
      <c r="Q3566" t="s">
        <v>8316</v>
      </c>
      <c r="R3566" t="s">
        <v>8317</v>
      </c>
      <c r="S3566" s="13">
        <f t="shared" si="236"/>
        <v>42236.623252314821</v>
      </c>
      <c r="T3566">
        <f t="shared" si="237"/>
        <v>2015</v>
      </c>
      <c r="U3566" t="str">
        <f t="shared" si="238"/>
        <v>theater</v>
      </c>
    </row>
    <row r="3567" spans="1:21" ht="42.75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 s="10">
        <f t="shared" si="235"/>
        <v>97.92</v>
      </c>
      <c r="Q3567" t="s">
        <v>8316</v>
      </c>
      <c r="R3567" t="s">
        <v>8317</v>
      </c>
      <c r="S3567" s="13">
        <f t="shared" si="236"/>
        <v>41974.743148148147</v>
      </c>
      <c r="T3567">
        <f t="shared" si="237"/>
        <v>2014</v>
      </c>
      <c r="U3567" t="str">
        <f t="shared" si="238"/>
        <v>theater</v>
      </c>
    </row>
    <row r="3568" spans="1:21" ht="42.75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 s="10">
        <f t="shared" si="235"/>
        <v>55.13</v>
      </c>
      <c r="Q3568" t="s">
        <v>8316</v>
      </c>
      <c r="R3568" t="s">
        <v>8317</v>
      </c>
      <c r="S3568" s="13">
        <f t="shared" si="236"/>
        <v>41997.507905092592</v>
      </c>
      <c r="T3568">
        <f t="shared" si="237"/>
        <v>2014</v>
      </c>
      <c r="U3568" t="str">
        <f t="shared" si="238"/>
        <v>theater</v>
      </c>
    </row>
    <row r="3569" spans="1:21" ht="42.75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 s="10">
        <f t="shared" si="235"/>
        <v>26.54</v>
      </c>
      <c r="Q3569" t="s">
        <v>8316</v>
      </c>
      <c r="R3569" t="s">
        <v>8317</v>
      </c>
      <c r="S3569" s="13">
        <f t="shared" si="236"/>
        <v>42135.810694444444</v>
      </c>
      <c r="T3569">
        <f t="shared" si="237"/>
        <v>2015</v>
      </c>
      <c r="U3569" t="str">
        <f t="shared" si="238"/>
        <v>theater</v>
      </c>
    </row>
    <row r="3570" spans="1:21" ht="42.75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 s="10">
        <f t="shared" si="235"/>
        <v>58.42</v>
      </c>
      <c r="Q3570" t="s">
        <v>8316</v>
      </c>
      <c r="R3570" t="s">
        <v>8317</v>
      </c>
      <c r="S3570" s="13">
        <f t="shared" si="236"/>
        <v>41869.740671296298</v>
      </c>
      <c r="T3570">
        <f t="shared" si="237"/>
        <v>2014</v>
      </c>
      <c r="U3570" t="str">
        <f t="shared" si="238"/>
        <v>theater</v>
      </c>
    </row>
    <row r="3571" spans="1:21" ht="42.75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 s="10">
        <f t="shared" si="235"/>
        <v>122.54</v>
      </c>
      <c r="Q3571" t="s">
        <v>8316</v>
      </c>
      <c r="R3571" t="s">
        <v>8317</v>
      </c>
      <c r="S3571" s="13">
        <f t="shared" si="236"/>
        <v>41982.688611111109</v>
      </c>
      <c r="T3571">
        <f t="shared" si="237"/>
        <v>2014</v>
      </c>
      <c r="U3571" t="str">
        <f t="shared" si="238"/>
        <v>theater</v>
      </c>
    </row>
    <row r="3572" spans="1:21" ht="42.75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 s="10">
        <f t="shared" si="235"/>
        <v>87.96</v>
      </c>
      <c r="Q3572" t="s">
        <v>8316</v>
      </c>
      <c r="R3572" t="s">
        <v>8317</v>
      </c>
      <c r="S3572" s="13">
        <f t="shared" si="236"/>
        <v>41976.331979166673</v>
      </c>
      <c r="T3572">
        <f t="shared" si="237"/>
        <v>2014</v>
      </c>
      <c r="U3572" t="str">
        <f t="shared" si="238"/>
        <v>theater</v>
      </c>
    </row>
    <row r="3573" spans="1:21" ht="42.75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 s="10">
        <f t="shared" si="235"/>
        <v>73.239999999999995</v>
      </c>
      <c r="Q3573" t="s">
        <v>8316</v>
      </c>
      <c r="R3573" t="s">
        <v>8317</v>
      </c>
      <c r="S3573" s="13">
        <f t="shared" si="236"/>
        <v>41912.858946759261</v>
      </c>
      <c r="T3573">
        <f t="shared" si="237"/>
        <v>2014</v>
      </c>
      <c r="U3573" t="str">
        <f t="shared" si="238"/>
        <v>theater</v>
      </c>
    </row>
    <row r="3574" spans="1:21" ht="28.5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 s="10">
        <f t="shared" si="235"/>
        <v>55.56</v>
      </c>
      <c r="Q3574" t="s">
        <v>8316</v>
      </c>
      <c r="R3574" t="s">
        <v>8317</v>
      </c>
      <c r="S3574" s="13">
        <f t="shared" si="236"/>
        <v>42146.570393518516</v>
      </c>
      <c r="T3574">
        <f t="shared" si="237"/>
        <v>2015</v>
      </c>
      <c r="U3574" t="str">
        <f t="shared" si="238"/>
        <v>theater</v>
      </c>
    </row>
    <row r="3575" spans="1:21" ht="28.5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 s="10">
        <f t="shared" si="235"/>
        <v>39.54</v>
      </c>
      <c r="Q3575" t="s">
        <v>8316</v>
      </c>
      <c r="R3575" t="s">
        <v>8317</v>
      </c>
      <c r="S3575" s="13">
        <f t="shared" si="236"/>
        <v>41921.375532407408</v>
      </c>
      <c r="T3575">
        <f t="shared" si="237"/>
        <v>2014</v>
      </c>
      <c r="U3575" t="str">
        <f t="shared" si="238"/>
        <v>theater</v>
      </c>
    </row>
    <row r="3576" spans="1:21" ht="42.75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 s="10">
        <f t="shared" si="235"/>
        <v>136.78</v>
      </c>
      <c r="Q3576" t="s">
        <v>8316</v>
      </c>
      <c r="R3576" t="s">
        <v>8317</v>
      </c>
      <c r="S3576" s="13">
        <f t="shared" si="236"/>
        <v>41926.942685185182</v>
      </c>
      <c r="T3576">
        <f t="shared" si="237"/>
        <v>2014</v>
      </c>
      <c r="U3576" t="str">
        <f t="shared" si="238"/>
        <v>theater</v>
      </c>
    </row>
    <row r="3577" spans="1:21" ht="42.75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 s="10">
        <f t="shared" si="235"/>
        <v>99.34</v>
      </c>
      <c r="Q3577" t="s">
        <v>8316</v>
      </c>
      <c r="R3577" t="s">
        <v>8317</v>
      </c>
      <c r="S3577" s="13">
        <f t="shared" si="236"/>
        <v>42561.783877314811</v>
      </c>
      <c r="T3577">
        <f t="shared" si="237"/>
        <v>2016</v>
      </c>
      <c r="U3577" t="str">
        <f t="shared" si="238"/>
        <v>theater</v>
      </c>
    </row>
    <row r="3578" spans="1:21" ht="42.75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 s="10">
        <f t="shared" si="235"/>
        <v>20</v>
      </c>
      <c r="Q3578" t="s">
        <v>8316</v>
      </c>
      <c r="R3578" t="s">
        <v>8317</v>
      </c>
      <c r="S3578" s="13">
        <f t="shared" si="236"/>
        <v>42649.54923611111</v>
      </c>
      <c r="T3578">
        <f t="shared" si="237"/>
        <v>2016</v>
      </c>
      <c r="U3578" t="str">
        <f t="shared" si="238"/>
        <v>theater</v>
      </c>
    </row>
    <row r="3579" spans="1:21" ht="42.75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 s="10">
        <f t="shared" si="235"/>
        <v>28.89</v>
      </c>
      <c r="Q3579" t="s">
        <v>8316</v>
      </c>
      <c r="R3579" t="s">
        <v>8317</v>
      </c>
      <c r="S3579" s="13">
        <f t="shared" si="236"/>
        <v>42093.786840277782</v>
      </c>
      <c r="T3579">
        <f t="shared" si="237"/>
        <v>2015</v>
      </c>
      <c r="U3579" t="str">
        <f t="shared" si="238"/>
        <v>theater</v>
      </c>
    </row>
    <row r="3580" spans="1:21" ht="42.75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 s="10">
        <f t="shared" si="235"/>
        <v>40.549999999999997</v>
      </c>
      <c r="Q3580" t="s">
        <v>8316</v>
      </c>
      <c r="R3580" t="s">
        <v>8317</v>
      </c>
      <c r="S3580" s="13">
        <f t="shared" si="236"/>
        <v>42460.733530092592</v>
      </c>
      <c r="T3580">
        <f t="shared" si="237"/>
        <v>2016</v>
      </c>
      <c r="U3580" t="str">
        <f t="shared" si="238"/>
        <v>theater</v>
      </c>
    </row>
    <row r="3581" spans="1:21" ht="42.75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 s="10">
        <f t="shared" si="235"/>
        <v>35.71</v>
      </c>
      <c r="Q3581" t="s">
        <v>8316</v>
      </c>
      <c r="R3581" t="s">
        <v>8317</v>
      </c>
      <c r="S3581" s="13">
        <f t="shared" si="236"/>
        <v>42430.762222222227</v>
      </c>
      <c r="T3581">
        <f t="shared" si="237"/>
        <v>2016</v>
      </c>
      <c r="U3581" t="str">
        <f t="shared" si="238"/>
        <v>theater</v>
      </c>
    </row>
    <row r="3582" spans="1:21" ht="42.75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 s="10">
        <f t="shared" si="235"/>
        <v>37.96</v>
      </c>
      <c r="Q3582" t="s">
        <v>8316</v>
      </c>
      <c r="R3582" t="s">
        <v>8317</v>
      </c>
      <c r="S3582" s="13">
        <f t="shared" si="236"/>
        <v>42026.176180555558</v>
      </c>
      <c r="T3582">
        <f t="shared" si="237"/>
        <v>2015</v>
      </c>
      <c r="U3582" t="str">
        <f t="shared" si="238"/>
        <v>theater</v>
      </c>
    </row>
    <row r="3583" spans="1:21" ht="42.75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 s="10">
        <f t="shared" si="235"/>
        <v>33.33</v>
      </c>
      <c r="Q3583" t="s">
        <v>8316</v>
      </c>
      <c r="R3583" t="s">
        <v>8317</v>
      </c>
      <c r="S3583" s="13">
        <f t="shared" si="236"/>
        <v>41836.471180555556</v>
      </c>
      <c r="T3583">
        <f t="shared" si="237"/>
        <v>2014</v>
      </c>
      <c r="U3583" t="str">
        <f t="shared" si="238"/>
        <v>theater</v>
      </c>
    </row>
    <row r="3584" spans="1:21" ht="42.75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 s="10">
        <f t="shared" si="235"/>
        <v>58.57</v>
      </c>
      <c r="Q3584" t="s">
        <v>8316</v>
      </c>
      <c r="R3584" t="s">
        <v>8317</v>
      </c>
      <c r="S3584" s="13">
        <f t="shared" si="236"/>
        <v>42451.095856481479</v>
      </c>
      <c r="T3584">
        <f t="shared" si="237"/>
        <v>2016</v>
      </c>
      <c r="U3584" t="str">
        <f t="shared" si="238"/>
        <v>theater</v>
      </c>
    </row>
    <row r="3585" spans="1:21" ht="42.75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 s="10">
        <f t="shared" si="235"/>
        <v>135.63</v>
      </c>
      <c r="Q3585" t="s">
        <v>8316</v>
      </c>
      <c r="R3585" t="s">
        <v>8317</v>
      </c>
      <c r="S3585" s="13">
        <f t="shared" si="236"/>
        <v>42418.425983796296</v>
      </c>
      <c r="T3585">
        <f t="shared" si="237"/>
        <v>2016</v>
      </c>
      <c r="U3585" t="str">
        <f t="shared" si="238"/>
        <v>theater</v>
      </c>
    </row>
    <row r="3586" spans="1:21" ht="85.5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 s="10">
        <f t="shared" si="235"/>
        <v>30.94</v>
      </c>
      <c r="Q3586" t="s">
        <v>8316</v>
      </c>
      <c r="R3586" t="s">
        <v>8317</v>
      </c>
      <c r="S3586" s="13">
        <f t="shared" si="236"/>
        <v>42168.316481481481</v>
      </c>
      <c r="T3586">
        <f t="shared" si="237"/>
        <v>2015</v>
      </c>
      <c r="U3586" t="str">
        <f t="shared" si="238"/>
        <v>theater</v>
      </c>
    </row>
    <row r="3587" spans="1:21" ht="42.75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 s="10">
        <f t="shared" ref="P3587:P3650" si="239">ROUND(E3587/L3587,2)</f>
        <v>176.09</v>
      </c>
      <c r="Q3587" t="s">
        <v>8316</v>
      </c>
      <c r="R3587" t="s">
        <v>8317</v>
      </c>
      <c r="S3587" s="13">
        <f t="shared" ref="S3587:S3650" si="240">(((J3587/60)/60)/24)+DATE(1970,1,1)</f>
        <v>41964.716319444444</v>
      </c>
      <c r="T3587">
        <f t="shared" ref="T3587:T3650" si="241">YEAR(S3587)</f>
        <v>2014</v>
      </c>
      <c r="U3587" t="str">
        <f t="shared" ref="U3587:U3650" si="242">LEFT(N3587,SEARCH("/",N3587)-1)</f>
        <v>theater</v>
      </c>
    </row>
    <row r="3588" spans="1:2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 s="10">
        <f t="shared" si="239"/>
        <v>151.97999999999999</v>
      </c>
      <c r="Q3588" t="s">
        <v>8316</v>
      </c>
      <c r="R3588" t="s">
        <v>8317</v>
      </c>
      <c r="S3588" s="13">
        <f t="shared" si="240"/>
        <v>42576.697569444441</v>
      </c>
      <c r="T3588">
        <f t="shared" si="241"/>
        <v>2016</v>
      </c>
      <c r="U3588" t="str">
        <f t="shared" si="242"/>
        <v>theater</v>
      </c>
    </row>
    <row r="3589" spans="1:21" ht="42.75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 s="10">
        <f t="shared" si="239"/>
        <v>22.61</v>
      </c>
      <c r="Q3589" t="s">
        <v>8316</v>
      </c>
      <c r="R3589" t="s">
        <v>8317</v>
      </c>
      <c r="S3589" s="13">
        <f t="shared" si="240"/>
        <v>42503.539976851855</v>
      </c>
      <c r="T3589">
        <f t="shared" si="241"/>
        <v>2016</v>
      </c>
      <c r="U3589" t="str">
        <f t="shared" si="242"/>
        <v>theater</v>
      </c>
    </row>
    <row r="3590" spans="1:21" ht="42.75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 s="10">
        <f t="shared" si="239"/>
        <v>18.27</v>
      </c>
      <c r="Q3590" t="s">
        <v>8316</v>
      </c>
      <c r="R3590" t="s">
        <v>8317</v>
      </c>
      <c r="S3590" s="13">
        <f t="shared" si="240"/>
        <v>42101.828819444447</v>
      </c>
      <c r="T3590">
        <f t="shared" si="241"/>
        <v>2015</v>
      </c>
      <c r="U3590" t="str">
        <f t="shared" si="242"/>
        <v>theater</v>
      </c>
    </row>
    <row r="3591" spans="1:21" ht="42.75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 s="10">
        <f t="shared" si="239"/>
        <v>82.26</v>
      </c>
      <c r="Q3591" t="s">
        <v>8316</v>
      </c>
      <c r="R3591" t="s">
        <v>8317</v>
      </c>
      <c r="S3591" s="13">
        <f t="shared" si="240"/>
        <v>42125.647534722222</v>
      </c>
      <c r="T3591">
        <f t="shared" si="241"/>
        <v>2015</v>
      </c>
      <c r="U3591" t="str">
        <f t="shared" si="242"/>
        <v>theater</v>
      </c>
    </row>
    <row r="3592" spans="1:21" ht="42.75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 s="10">
        <f t="shared" si="239"/>
        <v>68.53</v>
      </c>
      <c r="Q3592" t="s">
        <v>8316</v>
      </c>
      <c r="R3592" t="s">
        <v>8317</v>
      </c>
      <c r="S3592" s="13">
        <f t="shared" si="240"/>
        <v>41902.333726851852</v>
      </c>
      <c r="T3592">
        <f t="shared" si="241"/>
        <v>2014</v>
      </c>
      <c r="U3592" t="str">
        <f t="shared" si="242"/>
        <v>theater</v>
      </c>
    </row>
    <row r="3593" spans="1:21" ht="42.75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 s="10">
        <f t="shared" si="239"/>
        <v>68.06</v>
      </c>
      <c r="Q3593" t="s">
        <v>8316</v>
      </c>
      <c r="R3593" t="s">
        <v>8317</v>
      </c>
      <c r="S3593" s="13">
        <f t="shared" si="240"/>
        <v>42003.948425925926</v>
      </c>
      <c r="T3593">
        <f t="shared" si="241"/>
        <v>2014</v>
      </c>
      <c r="U3593" t="str">
        <f t="shared" si="242"/>
        <v>theater</v>
      </c>
    </row>
    <row r="3594" spans="1:21" ht="42.75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 s="10">
        <f t="shared" si="239"/>
        <v>72.709999999999994</v>
      </c>
      <c r="Q3594" t="s">
        <v>8316</v>
      </c>
      <c r="R3594" t="s">
        <v>8317</v>
      </c>
      <c r="S3594" s="13">
        <f t="shared" si="240"/>
        <v>41988.829942129625</v>
      </c>
      <c r="T3594">
        <f t="shared" si="241"/>
        <v>2014</v>
      </c>
      <c r="U3594" t="str">
        <f t="shared" si="242"/>
        <v>theater</v>
      </c>
    </row>
    <row r="3595" spans="1:21" ht="42.75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 s="10">
        <f t="shared" si="239"/>
        <v>77.19</v>
      </c>
      <c r="Q3595" t="s">
        <v>8316</v>
      </c>
      <c r="R3595" t="s">
        <v>8317</v>
      </c>
      <c r="S3595" s="13">
        <f t="shared" si="240"/>
        <v>41974.898599537039</v>
      </c>
      <c r="T3595">
        <f t="shared" si="241"/>
        <v>2014</v>
      </c>
      <c r="U3595" t="str">
        <f t="shared" si="242"/>
        <v>theater</v>
      </c>
    </row>
    <row r="3596" spans="1:21" ht="42.75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 s="10">
        <f t="shared" si="239"/>
        <v>55.97</v>
      </c>
      <c r="Q3596" t="s">
        <v>8316</v>
      </c>
      <c r="R3596" t="s">
        <v>8317</v>
      </c>
      <c r="S3596" s="13">
        <f t="shared" si="240"/>
        <v>42592.066921296297</v>
      </c>
      <c r="T3596">
        <f t="shared" si="241"/>
        <v>2016</v>
      </c>
      <c r="U3596" t="str">
        <f t="shared" si="242"/>
        <v>theater</v>
      </c>
    </row>
    <row r="3597" spans="1:21" ht="28.5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 s="10">
        <f t="shared" si="239"/>
        <v>49.69</v>
      </c>
      <c r="Q3597" t="s">
        <v>8316</v>
      </c>
      <c r="R3597" t="s">
        <v>8317</v>
      </c>
      <c r="S3597" s="13">
        <f t="shared" si="240"/>
        <v>42050.008368055554</v>
      </c>
      <c r="T3597">
        <f t="shared" si="241"/>
        <v>2015</v>
      </c>
      <c r="U3597" t="str">
        <f t="shared" si="242"/>
        <v>theater</v>
      </c>
    </row>
    <row r="3598" spans="1:21" ht="42.75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 s="10">
        <f t="shared" si="239"/>
        <v>79</v>
      </c>
      <c r="Q3598" t="s">
        <v>8316</v>
      </c>
      <c r="R3598" t="s">
        <v>8317</v>
      </c>
      <c r="S3598" s="13">
        <f t="shared" si="240"/>
        <v>41856.715069444443</v>
      </c>
      <c r="T3598">
        <f t="shared" si="241"/>
        <v>2014</v>
      </c>
      <c r="U3598" t="str">
        <f t="shared" si="242"/>
        <v>theater</v>
      </c>
    </row>
    <row r="3599" spans="1:21" ht="28.5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 s="10">
        <f t="shared" si="239"/>
        <v>77.73</v>
      </c>
      <c r="Q3599" t="s">
        <v>8316</v>
      </c>
      <c r="R3599" t="s">
        <v>8317</v>
      </c>
      <c r="S3599" s="13">
        <f t="shared" si="240"/>
        <v>42417.585532407407</v>
      </c>
      <c r="T3599">
        <f t="shared" si="241"/>
        <v>2016</v>
      </c>
      <c r="U3599" t="str">
        <f t="shared" si="242"/>
        <v>theater</v>
      </c>
    </row>
    <row r="3600" spans="1:21" ht="42.75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 s="10">
        <f t="shared" si="239"/>
        <v>40.78</v>
      </c>
      <c r="Q3600" t="s">
        <v>8316</v>
      </c>
      <c r="R3600" t="s">
        <v>8317</v>
      </c>
      <c r="S3600" s="13">
        <f t="shared" si="240"/>
        <v>41866.79886574074</v>
      </c>
      <c r="T3600">
        <f t="shared" si="241"/>
        <v>2014</v>
      </c>
      <c r="U3600" t="str">
        <f t="shared" si="242"/>
        <v>theater</v>
      </c>
    </row>
    <row r="3601" spans="1:21" ht="42.75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 s="10">
        <f t="shared" si="239"/>
        <v>59.41</v>
      </c>
      <c r="Q3601" t="s">
        <v>8316</v>
      </c>
      <c r="R3601" t="s">
        <v>8317</v>
      </c>
      <c r="S3601" s="13">
        <f t="shared" si="240"/>
        <v>42220.79487268519</v>
      </c>
      <c r="T3601">
        <f t="shared" si="241"/>
        <v>2015</v>
      </c>
      <c r="U3601" t="str">
        <f t="shared" si="242"/>
        <v>theater</v>
      </c>
    </row>
    <row r="3602" spans="1:21" ht="28.5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 s="10">
        <f t="shared" si="239"/>
        <v>3.25</v>
      </c>
      <c r="Q3602" t="s">
        <v>8316</v>
      </c>
      <c r="R3602" t="s">
        <v>8317</v>
      </c>
      <c r="S3602" s="13">
        <f t="shared" si="240"/>
        <v>42628.849120370374</v>
      </c>
      <c r="T3602">
        <f t="shared" si="241"/>
        <v>2016</v>
      </c>
      <c r="U3602" t="str">
        <f t="shared" si="242"/>
        <v>theater</v>
      </c>
    </row>
    <row r="3603" spans="1:21" ht="42.75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 s="10">
        <f t="shared" si="239"/>
        <v>39.380000000000003</v>
      </c>
      <c r="Q3603" t="s">
        <v>8316</v>
      </c>
      <c r="R3603" t="s">
        <v>8317</v>
      </c>
      <c r="S3603" s="13">
        <f t="shared" si="240"/>
        <v>41990.99863425926</v>
      </c>
      <c r="T3603">
        <f t="shared" si="241"/>
        <v>2014</v>
      </c>
      <c r="U3603" t="str">
        <f t="shared" si="242"/>
        <v>theater</v>
      </c>
    </row>
    <row r="3604" spans="1:21" ht="57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 s="10">
        <f t="shared" si="239"/>
        <v>81.67</v>
      </c>
      <c r="Q3604" t="s">
        <v>8316</v>
      </c>
      <c r="R3604" t="s">
        <v>8317</v>
      </c>
      <c r="S3604" s="13">
        <f t="shared" si="240"/>
        <v>42447.894432870366</v>
      </c>
      <c r="T3604">
        <f t="shared" si="241"/>
        <v>2016</v>
      </c>
      <c r="U3604" t="str">
        <f t="shared" si="242"/>
        <v>theater</v>
      </c>
    </row>
    <row r="3605" spans="1:21" ht="42.75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 s="10">
        <f t="shared" si="239"/>
        <v>44.91</v>
      </c>
      <c r="Q3605" t="s">
        <v>8316</v>
      </c>
      <c r="R3605" t="s">
        <v>8317</v>
      </c>
      <c r="S3605" s="13">
        <f t="shared" si="240"/>
        <v>42283.864351851851</v>
      </c>
      <c r="T3605">
        <f t="shared" si="241"/>
        <v>2015</v>
      </c>
      <c r="U3605" t="str">
        <f t="shared" si="242"/>
        <v>theater</v>
      </c>
    </row>
    <row r="3606" spans="1:21" ht="42.75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 s="10">
        <f t="shared" si="239"/>
        <v>49.06</v>
      </c>
      <c r="Q3606" t="s">
        <v>8316</v>
      </c>
      <c r="R3606" t="s">
        <v>8317</v>
      </c>
      <c r="S3606" s="13">
        <f t="shared" si="240"/>
        <v>42483.015694444446</v>
      </c>
      <c r="T3606">
        <f t="shared" si="241"/>
        <v>2016</v>
      </c>
      <c r="U3606" t="str">
        <f t="shared" si="242"/>
        <v>theater</v>
      </c>
    </row>
    <row r="3607" spans="1:21" ht="57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 s="10">
        <f t="shared" si="239"/>
        <v>30.67</v>
      </c>
      <c r="Q3607" t="s">
        <v>8316</v>
      </c>
      <c r="R3607" t="s">
        <v>8317</v>
      </c>
      <c r="S3607" s="13">
        <f t="shared" si="240"/>
        <v>42383.793124999997</v>
      </c>
      <c r="T3607">
        <f t="shared" si="241"/>
        <v>2016</v>
      </c>
      <c r="U3607" t="str">
        <f t="shared" si="242"/>
        <v>theater</v>
      </c>
    </row>
    <row r="3608" spans="1:21" ht="42.75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 s="10">
        <f t="shared" si="239"/>
        <v>61.06</v>
      </c>
      <c r="Q3608" t="s">
        <v>8316</v>
      </c>
      <c r="R3608" t="s">
        <v>8317</v>
      </c>
      <c r="S3608" s="13">
        <f t="shared" si="240"/>
        <v>42566.604826388888</v>
      </c>
      <c r="T3608">
        <f t="shared" si="241"/>
        <v>2016</v>
      </c>
      <c r="U3608" t="str">
        <f t="shared" si="242"/>
        <v>theater</v>
      </c>
    </row>
    <row r="3609" spans="1:21" ht="28.5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 s="10">
        <f t="shared" si="239"/>
        <v>29</v>
      </c>
      <c r="Q3609" t="s">
        <v>8316</v>
      </c>
      <c r="R3609" t="s">
        <v>8317</v>
      </c>
      <c r="S3609" s="13">
        <f t="shared" si="240"/>
        <v>42338.963912037041</v>
      </c>
      <c r="T3609">
        <f t="shared" si="241"/>
        <v>2015</v>
      </c>
      <c r="U3609" t="str">
        <f t="shared" si="242"/>
        <v>theater</v>
      </c>
    </row>
    <row r="3610" spans="1:21" ht="42.75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 s="10">
        <f t="shared" si="239"/>
        <v>29.63</v>
      </c>
      <c r="Q3610" t="s">
        <v>8316</v>
      </c>
      <c r="R3610" t="s">
        <v>8317</v>
      </c>
      <c r="S3610" s="13">
        <f t="shared" si="240"/>
        <v>42506.709375000006</v>
      </c>
      <c r="T3610">
        <f t="shared" si="241"/>
        <v>2016</v>
      </c>
      <c r="U3610" t="str">
        <f t="shared" si="242"/>
        <v>theater</v>
      </c>
    </row>
    <row r="3611" spans="1:21" ht="42.75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 s="10">
        <f t="shared" si="239"/>
        <v>143.1</v>
      </c>
      <c r="Q3611" t="s">
        <v>8316</v>
      </c>
      <c r="R3611" t="s">
        <v>8317</v>
      </c>
      <c r="S3611" s="13">
        <f t="shared" si="240"/>
        <v>42429.991724537031</v>
      </c>
      <c r="T3611">
        <f t="shared" si="241"/>
        <v>2016</v>
      </c>
      <c r="U3611" t="str">
        <f t="shared" si="242"/>
        <v>theater</v>
      </c>
    </row>
    <row r="3612" spans="1:21" ht="42.75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 s="10">
        <f t="shared" si="239"/>
        <v>52.35</v>
      </c>
      <c r="Q3612" t="s">
        <v>8316</v>
      </c>
      <c r="R3612" t="s">
        <v>8317</v>
      </c>
      <c r="S3612" s="13">
        <f t="shared" si="240"/>
        <v>42203.432129629626</v>
      </c>
      <c r="T3612">
        <f t="shared" si="241"/>
        <v>2015</v>
      </c>
      <c r="U3612" t="str">
        <f t="shared" si="242"/>
        <v>theater</v>
      </c>
    </row>
    <row r="3613" spans="1:21" ht="42.75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 s="10">
        <f t="shared" si="239"/>
        <v>66.67</v>
      </c>
      <c r="Q3613" t="s">
        <v>8316</v>
      </c>
      <c r="R3613" t="s">
        <v>8317</v>
      </c>
      <c r="S3613" s="13">
        <f t="shared" si="240"/>
        <v>42072.370381944449</v>
      </c>
      <c r="T3613">
        <f t="shared" si="241"/>
        <v>2015</v>
      </c>
      <c r="U3613" t="str">
        <f t="shared" si="242"/>
        <v>theater</v>
      </c>
    </row>
    <row r="3614" spans="1:21" ht="42.75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 s="10">
        <f t="shared" si="239"/>
        <v>126.67</v>
      </c>
      <c r="Q3614" t="s">
        <v>8316</v>
      </c>
      <c r="R3614" t="s">
        <v>8317</v>
      </c>
      <c r="S3614" s="13">
        <f t="shared" si="240"/>
        <v>41789.726979166669</v>
      </c>
      <c r="T3614">
        <f t="shared" si="241"/>
        <v>2014</v>
      </c>
      <c r="U3614" t="str">
        <f t="shared" si="242"/>
        <v>theater</v>
      </c>
    </row>
    <row r="3615" spans="1:21" ht="28.5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 s="10">
        <f t="shared" si="239"/>
        <v>62.5</v>
      </c>
      <c r="Q3615" t="s">
        <v>8316</v>
      </c>
      <c r="R3615" t="s">
        <v>8317</v>
      </c>
      <c r="S3615" s="13">
        <f t="shared" si="240"/>
        <v>41788.58997685185</v>
      </c>
      <c r="T3615">
        <f t="shared" si="241"/>
        <v>2014</v>
      </c>
      <c r="U3615" t="str">
        <f t="shared" si="242"/>
        <v>theater</v>
      </c>
    </row>
    <row r="3616" spans="1:21" ht="42.75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 s="10">
        <f t="shared" si="239"/>
        <v>35.49</v>
      </c>
      <c r="Q3616" t="s">
        <v>8316</v>
      </c>
      <c r="R3616" t="s">
        <v>8317</v>
      </c>
      <c r="S3616" s="13">
        <f t="shared" si="240"/>
        <v>42144.041851851856</v>
      </c>
      <c r="T3616">
        <f t="shared" si="241"/>
        <v>2015</v>
      </c>
      <c r="U3616" t="str">
        <f t="shared" si="242"/>
        <v>theater</v>
      </c>
    </row>
    <row r="3617" spans="1:21" ht="42.75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 s="10">
        <f t="shared" si="239"/>
        <v>37.08</v>
      </c>
      <c r="Q3617" t="s">
        <v>8316</v>
      </c>
      <c r="R3617" t="s">
        <v>8317</v>
      </c>
      <c r="S3617" s="13">
        <f t="shared" si="240"/>
        <v>42318.593703703707</v>
      </c>
      <c r="T3617">
        <f t="shared" si="241"/>
        <v>2015</v>
      </c>
      <c r="U3617" t="str">
        <f t="shared" si="242"/>
        <v>theater</v>
      </c>
    </row>
    <row r="3618" spans="1:21" ht="42.75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 s="10">
        <f t="shared" si="239"/>
        <v>69.33</v>
      </c>
      <c r="Q3618" t="s">
        <v>8316</v>
      </c>
      <c r="R3618" t="s">
        <v>8317</v>
      </c>
      <c r="S3618" s="13">
        <f t="shared" si="240"/>
        <v>42052.949814814812</v>
      </c>
      <c r="T3618">
        <f t="shared" si="241"/>
        <v>2015</v>
      </c>
      <c r="U3618" t="str">
        <f t="shared" si="242"/>
        <v>theater</v>
      </c>
    </row>
    <row r="3619" spans="1:21" ht="42.75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 s="10">
        <f t="shared" si="239"/>
        <v>17.25</v>
      </c>
      <c r="Q3619" t="s">
        <v>8316</v>
      </c>
      <c r="R3619" t="s">
        <v>8317</v>
      </c>
      <c r="S3619" s="13">
        <f t="shared" si="240"/>
        <v>42779.610289351855</v>
      </c>
      <c r="T3619">
        <f t="shared" si="241"/>
        <v>2017</v>
      </c>
      <c r="U3619" t="str">
        <f t="shared" si="242"/>
        <v>theater</v>
      </c>
    </row>
    <row r="3620" spans="1:21" ht="42.75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 s="10">
        <f t="shared" si="239"/>
        <v>36.07</v>
      </c>
      <c r="Q3620" t="s">
        <v>8316</v>
      </c>
      <c r="R3620" t="s">
        <v>8317</v>
      </c>
      <c r="S3620" s="13">
        <f t="shared" si="240"/>
        <v>42128.627893518518</v>
      </c>
      <c r="T3620">
        <f t="shared" si="241"/>
        <v>2015</v>
      </c>
      <c r="U3620" t="str">
        <f t="shared" si="242"/>
        <v>theater</v>
      </c>
    </row>
    <row r="3621" spans="1:21" ht="42.75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 s="10">
        <f t="shared" si="239"/>
        <v>66.47</v>
      </c>
      <c r="Q3621" t="s">
        <v>8316</v>
      </c>
      <c r="R3621" t="s">
        <v>8317</v>
      </c>
      <c r="S3621" s="13">
        <f t="shared" si="240"/>
        <v>42661.132245370376</v>
      </c>
      <c r="T3621">
        <f t="shared" si="241"/>
        <v>2016</v>
      </c>
      <c r="U3621" t="str">
        <f t="shared" si="242"/>
        <v>theater</v>
      </c>
    </row>
    <row r="3622" spans="1:21" ht="42.75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 s="10">
        <f t="shared" si="239"/>
        <v>56.07</v>
      </c>
      <c r="Q3622" t="s">
        <v>8316</v>
      </c>
      <c r="R3622" t="s">
        <v>8317</v>
      </c>
      <c r="S3622" s="13">
        <f t="shared" si="240"/>
        <v>42037.938206018516</v>
      </c>
      <c r="T3622">
        <f t="shared" si="241"/>
        <v>2015</v>
      </c>
      <c r="U3622" t="str">
        <f t="shared" si="242"/>
        <v>theater</v>
      </c>
    </row>
    <row r="3623" spans="1:21" ht="42.75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 s="10">
        <f t="shared" si="239"/>
        <v>47.03</v>
      </c>
      <c r="Q3623" t="s">
        <v>8316</v>
      </c>
      <c r="R3623" t="s">
        <v>8317</v>
      </c>
      <c r="S3623" s="13">
        <f t="shared" si="240"/>
        <v>42619.935694444444</v>
      </c>
      <c r="T3623">
        <f t="shared" si="241"/>
        <v>2016</v>
      </c>
      <c r="U3623" t="str">
        <f t="shared" si="242"/>
        <v>theater</v>
      </c>
    </row>
    <row r="3624" spans="1:21" ht="28.5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 s="10">
        <f t="shared" si="239"/>
        <v>47.67</v>
      </c>
      <c r="Q3624" t="s">
        <v>8316</v>
      </c>
      <c r="R3624" t="s">
        <v>8317</v>
      </c>
      <c r="S3624" s="13">
        <f t="shared" si="240"/>
        <v>41877.221886574072</v>
      </c>
      <c r="T3624">
        <f t="shared" si="241"/>
        <v>2014</v>
      </c>
      <c r="U3624" t="str">
        <f t="shared" si="242"/>
        <v>theater</v>
      </c>
    </row>
    <row r="3625" spans="1:21" ht="28.5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 s="10">
        <f t="shared" si="239"/>
        <v>88.24</v>
      </c>
      <c r="Q3625" t="s">
        <v>8316</v>
      </c>
      <c r="R3625" t="s">
        <v>8317</v>
      </c>
      <c r="S3625" s="13">
        <f t="shared" si="240"/>
        <v>41828.736921296295</v>
      </c>
      <c r="T3625">
        <f t="shared" si="241"/>
        <v>2014</v>
      </c>
      <c r="U3625" t="str">
        <f t="shared" si="242"/>
        <v>theater</v>
      </c>
    </row>
    <row r="3626" spans="1:21" ht="71.25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 s="10">
        <f t="shared" si="239"/>
        <v>80.72</v>
      </c>
      <c r="Q3626" t="s">
        <v>8316</v>
      </c>
      <c r="R3626" t="s">
        <v>8317</v>
      </c>
      <c r="S3626" s="13">
        <f t="shared" si="240"/>
        <v>42545.774189814809</v>
      </c>
      <c r="T3626">
        <f t="shared" si="241"/>
        <v>2016</v>
      </c>
      <c r="U3626" t="str">
        <f t="shared" si="242"/>
        <v>theater</v>
      </c>
    </row>
    <row r="3627" spans="1:21" ht="42.75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 s="10">
        <f t="shared" si="239"/>
        <v>39.49</v>
      </c>
      <c r="Q3627" t="s">
        <v>8316</v>
      </c>
      <c r="R3627" t="s">
        <v>8317</v>
      </c>
      <c r="S3627" s="13">
        <f t="shared" si="240"/>
        <v>42157.652511574073</v>
      </c>
      <c r="T3627">
        <f t="shared" si="241"/>
        <v>2015</v>
      </c>
      <c r="U3627" t="str">
        <f t="shared" si="242"/>
        <v>theater</v>
      </c>
    </row>
    <row r="3628" spans="1:21" ht="42.75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 s="10">
        <f t="shared" si="239"/>
        <v>84.85</v>
      </c>
      <c r="Q3628" t="s">
        <v>8316</v>
      </c>
      <c r="R3628" t="s">
        <v>8317</v>
      </c>
      <c r="S3628" s="13">
        <f t="shared" si="240"/>
        <v>41846.667326388888</v>
      </c>
      <c r="T3628">
        <f t="shared" si="241"/>
        <v>2014</v>
      </c>
      <c r="U3628" t="str">
        <f t="shared" si="242"/>
        <v>theater</v>
      </c>
    </row>
    <row r="3629" spans="1:21" ht="42.75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 s="10">
        <f t="shared" si="239"/>
        <v>68.97</v>
      </c>
      <c r="Q3629" t="s">
        <v>8316</v>
      </c>
      <c r="R3629" t="s">
        <v>8317</v>
      </c>
      <c r="S3629" s="13">
        <f t="shared" si="240"/>
        <v>42460.741747685184</v>
      </c>
      <c r="T3629">
        <f t="shared" si="241"/>
        <v>2016</v>
      </c>
      <c r="U3629" t="str">
        <f t="shared" si="242"/>
        <v>theater</v>
      </c>
    </row>
    <row r="3630" spans="1:21" ht="42.75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 s="10" t="e">
        <f t="shared" si="239"/>
        <v>#DIV/0!</v>
      </c>
      <c r="Q3630" t="s">
        <v>8316</v>
      </c>
      <c r="R3630" t="s">
        <v>8358</v>
      </c>
      <c r="S3630" s="13">
        <f t="shared" si="240"/>
        <v>42291.833287037036</v>
      </c>
      <c r="T3630">
        <f t="shared" si="241"/>
        <v>2015</v>
      </c>
      <c r="U3630" t="str">
        <f t="shared" si="242"/>
        <v>theater</v>
      </c>
    </row>
    <row r="3631" spans="1:21" ht="42.75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 s="10">
        <f t="shared" si="239"/>
        <v>1</v>
      </c>
      <c r="Q3631" t="s">
        <v>8316</v>
      </c>
      <c r="R3631" t="s">
        <v>8358</v>
      </c>
      <c r="S3631" s="13">
        <f t="shared" si="240"/>
        <v>42437.094490740739</v>
      </c>
      <c r="T3631">
        <f t="shared" si="241"/>
        <v>2016</v>
      </c>
      <c r="U3631" t="str">
        <f t="shared" si="242"/>
        <v>theater</v>
      </c>
    </row>
    <row r="3632" spans="1:21" ht="42.75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 s="10">
        <f t="shared" si="239"/>
        <v>1</v>
      </c>
      <c r="Q3632" t="s">
        <v>8316</v>
      </c>
      <c r="R3632" t="s">
        <v>8358</v>
      </c>
      <c r="S3632" s="13">
        <f t="shared" si="240"/>
        <v>41942.84710648148</v>
      </c>
      <c r="T3632">
        <f t="shared" si="241"/>
        <v>2014</v>
      </c>
      <c r="U3632" t="str">
        <f t="shared" si="242"/>
        <v>theater</v>
      </c>
    </row>
    <row r="3633" spans="1:21" ht="57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 s="10">
        <f t="shared" si="239"/>
        <v>147.88</v>
      </c>
      <c r="Q3633" t="s">
        <v>8316</v>
      </c>
      <c r="R3633" t="s">
        <v>8358</v>
      </c>
      <c r="S3633" s="13">
        <f t="shared" si="240"/>
        <v>41880.753437499996</v>
      </c>
      <c r="T3633">
        <f t="shared" si="241"/>
        <v>2014</v>
      </c>
      <c r="U3633" t="str">
        <f t="shared" si="242"/>
        <v>theater</v>
      </c>
    </row>
    <row r="3634" spans="1:21" ht="42.75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 s="10">
        <f t="shared" si="239"/>
        <v>100</v>
      </c>
      <c r="Q3634" t="s">
        <v>8316</v>
      </c>
      <c r="R3634" t="s">
        <v>8358</v>
      </c>
      <c r="S3634" s="13">
        <f t="shared" si="240"/>
        <v>41946.936909722222</v>
      </c>
      <c r="T3634">
        <f t="shared" si="241"/>
        <v>2014</v>
      </c>
      <c r="U3634" t="str">
        <f t="shared" si="242"/>
        <v>theater</v>
      </c>
    </row>
    <row r="3635" spans="1:21" ht="42.75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 s="10">
        <f t="shared" si="239"/>
        <v>56.84</v>
      </c>
      <c r="Q3635" t="s">
        <v>8316</v>
      </c>
      <c r="R3635" t="s">
        <v>8358</v>
      </c>
      <c r="S3635" s="13">
        <f t="shared" si="240"/>
        <v>42649.623460648145</v>
      </c>
      <c r="T3635">
        <f t="shared" si="241"/>
        <v>2016</v>
      </c>
      <c r="U3635" t="str">
        <f t="shared" si="242"/>
        <v>theater</v>
      </c>
    </row>
    <row r="3636" spans="1:21" ht="42.75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 s="10">
        <f t="shared" si="239"/>
        <v>176.94</v>
      </c>
      <c r="Q3636" t="s">
        <v>8316</v>
      </c>
      <c r="R3636" t="s">
        <v>8358</v>
      </c>
      <c r="S3636" s="13">
        <f t="shared" si="240"/>
        <v>42701.166365740741</v>
      </c>
      <c r="T3636">
        <f t="shared" si="241"/>
        <v>2016</v>
      </c>
      <c r="U3636" t="str">
        <f t="shared" si="242"/>
        <v>theater</v>
      </c>
    </row>
    <row r="3637" spans="1:21" ht="28.5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 s="10">
        <f t="shared" si="239"/>
        <v>127.6</v>
      </c>
      <c r="Q3637" t="s">
        <v>8316</v>
      </c>
      <c r="R3637" t="s">
        <v>8358</v>
      </c>
      <c r="S3637" s="13">
        <f t="shared" si="240"/>
        <v>42450.88282407407</v>
      </c>
      <c r="T3637">
        <f t="shared" si="241"/>
        <v>2016</v>
      </c>
      <c r="U3637" t="str">
        <f t="shared" si="242"/>
        <v>theater</v>
      </c>
    </row>
    <row r="3638" spans="1:21" ht="42.75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 s="10" t="e">
        <f t="shared" si="239"/>
        <v>#DIV/0!</v>
      </c>
      <c r="Q3638" t="s">
        <v>8316</v>
      </c>
      <c r="R3638" t="s">
        <v>8358</v>
      </c>
      <c r="S3638" s="13">
        <f t="shared" si="240"/>
        <v>42226.694780092599</v>
      </c>
      <c r="T3638">
        <f t="shared" si="241"/>
        <v>2015</v>
      </c>
      <c r="U3638" t="str">
        <f t="shared" si="242"/>
        <v>theater</v>
      </c>
    </row>
    <row r="3639" spans="1:21" ht="57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 s="10">
        <f t="shared" si="239"/>
        <v>66.14</v>
      </c>
      <c r="Q3639" t="s">
        <v>8316</v>
      </c>
      <c r="R3639" t="s">
        <v>8358</v>
      </c>
      <c r="S3639" s="13">
        <f t="shared" si="240"/>
        <v>41975.700636574074</v>
      </c>
      <c r="T3639">
        <f t="shared" si="241"/>
        <v>2014</v>
      </c>
      <c r="U3639" t="str">
        <f t="shared" si="242"/>
        <v>theater</v>
      </c>
    </row>
    <row r="3640" spans="1:21" ht="28.5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 s="10">
        <f t="shared" si="239"/>
        <v>108</v>
      </c>
      <c r="Q3640" t="s">
        <v>8316</v>
      </c>
      <c r="R3640" t="s">
        <v>8358</v>
      </c>
      <c r="S3640" s="13">
        <f t="shared" si="240"/>
        <v>42053.672824074078</v>
      </c>
      <c r="T3640">
        <f t="shared" si="241"/>
        <v>2015</v>
      </c>
      <c r="U3640" t="str">
        <f t="shared" si="242"/>
        <v>theater</v>
      </c>
    </row>
    <row r="3641" spans="1:21" ht="42.75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 s="10">
        <f t="shared" si="239"/>
        <v>1</v>
      </c>
      <c r="Q3641" t="s">
        <v>8316</v>
      </c>
      <c r="R3641" t="s">
        <v>8358</v>
      </c>
      <c r="S3641" s="13">
        <f t="shared" si="240"/>
        <v>42590.677152777775</v>
      </c>
      <c r="T3641">
        <f t="shared" si="241"/>
        <v>2016</v>
      </c>
      <c r="U3641" t="str">
        <f t="shared" si="242"/>
        <v>theater</v>
      </c>
    </row>
    <row r="3642" spans="1:21" ht="71.25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 s="10">
        <f t="shared" si="239"/>
        <v>18.329999999999998</v>
      </c>
      <c r="Q3642" t="s">
        <v>8316</v>
      </c>
      <c r="R3642" t="s">
        <v>8358</v>
      </c>
      <c r="S3642" s="13">
        <f t="shared" si="240"/>
        <v>42104.781597222223</v>
      </c>
      <c r="T3642">
        <f t="shared" si="241"/>
        <v>2015</v>
      </c>
      <c r="U3642" t="str">
        <f t="shared" si="242"/>
        <v>theater</v>
      </c>
    </row>
    <row r="3643" spans="1:21" ht="42.75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 s="10" t="e">
        <f t="shared" si="239"/>
        <v>#DIV/0!</v>
      </c>
      <c r="Q3643" t="s">
        <v>8316</v>
      </c>
      <c r="R3643" t="s">
        <v>8358</v>
      </c>
      <c r="S3643" s="13">
        <f t="shared" si="240"/>
        <v>41899.627071759263</v>
      </c>
      <c r="T3643">
        <f t="shared" si="241"/>
        <v>2014</v>
      </c>
      <c r="U3643" t="str">
        <f t="shared" si="242"/>
        <v>theater</v>
      </c>
    </row>
    <row r="3644" spans="1:21" ht="57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 s="10">
        <f t="shared" si="239"/>
        <v>7.5</v>
      </c>
      <c r="Q3644" t="s">
        <v>8316</v>
      </c>
      <c r="R3644" t="s">
        <v>8358</v>
      </c>
      <c r="S3644" s="13">
        <f t="shared" si="240"/>
        <v>42297.816284722227</v>
      </c>
      <c r="T3644">
        <f t="shared" si="241"/>
        <v>2015</v>
      </c>
      <c r="U3644" t="str">
        <f t="shared" si="242"/>
        <v>theater</v>
      </c>
    </row>
    <row r="3645" spans="1:21" ht="42.75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 s="10" t="e">
        <f t="shared" si="239"/>
        <v>#DIV/0!</v>
      </c>
      <c r="Q3645" t="s">
        <v>8316</v>
      </c>
      <c r="R3645" t="s">
        <v>8358</v>
      </c>
      <c r="S3645" s="13">
        <f t="shared" si="240"/>
        <v>42285.143969907411</v>
      </c>
      <c r="T3645">
        <f t="shared" si="241"/>
        <v>2015</v>
      </c>
      <c r="U3645" t="str">
        <f t="shared" si="242"/>
        <v>theater</v>
      </c>
    </row>
    <row r="3646" spans="1:21" ht="42.75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 s="10">
        <f t="shared" si="239"/>
        <v>68.42</v>
      </c>
      <c r="Q3646" t="s">
        <v>8316</v>
      </c>
      <c r="R3646" t="s">
        <v>8358</v>
      </c>
      <c r="S3646" s="13">
        <f t="shared" si="240"/>
        <v>42409.241747685184</v>
      </c>
      <c r="T3646">
        <f t="shared" si="241"/>
        <v>2016</v>
      </c>
      <c r="U3646" t="str">
        <f t="shared" si="242"/>
        <v>theater</v>
      </c>
    </row>
    <row r="3647" spans="1:21" ht="42.75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 s="10">
        <f t="shared" si="239"/>
        <v>1</v>
      </c>
      <c r="Q3647" t="s">
        <v>8316</v>
      </c>
      <c r="R3647" t="s">
        <v>8358</v>
      </c>
      <c r="S3647" s="13">
        <f t="shared" si="240"/>
        <v>42665.970347222217</v>
      </c>
      <c r="T3647">
        <f t="shared" si="241"/>
        <v>2016</v>
      </c>
      <c r="U3647" t="str">
        <f t="shared" si="242"/>
        <v>theater</v>
      </c>
    </row>
    <row r="3648" spans="1:21" ht="42.75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 s="10">
        <f t="shared" si="239"/>
        <v>60.13</v>
      </c>
      <c r="Q3648" t="s">
        <v>8316</v>
      </c>
      <c r="R3648" t="s">
        <v>8358</v>
      </c>
      <c r="S3648" s="13">
        <f t="shared" si="240"/>
        <v>42140.421319444446</v>
      </c>
      <c r="T3648">
        <f t="shared" si="241"/>
        <v>2015</v>
      </c>
      <c r="U3648" t="str">
        <f t="shared" si="242"/>
        <v>theater</v>
      </c>
    </row>
    <row r="3649" spans="1:21" ht="42.75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 s="10">
        <f t="shared" si="239"/>
        <v>15</v>
      </c>
      <c r="Q3649" t="s">
        <v>8316</v>
      </c>
      <c r="R3649" t="s">
        <v>8358</v>
      </c>
      <c r="S3649" s="13">
        <f t="shared" si="240"/>
        <v>42598.749155092592</v>
      </c>
      <c r="T3649">
        <f t="shared" si="241"/>
        <v>2016</v>
      </c>
      <c r="U3649" t="str">
        <f t="shared" si="242"/>
        <v>theater</v>
      </c>
    </row>
    <row r="3650" spans="1:21" ht="28.5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 s="10">
        <f t="shared" si="239"/>
        <v>550.04</v>
      </c>
      <c r="Q3650" t="s">
        <v>8316</v>
      </c>
      <c r="R3650" t="s">
        <v>8317</v>
      </c>
      <c r="S3650" s="13">
        <f t="shared" si="240"/>
        <v>41887.292187500003</v>
      </c>
      <c r="T3650">
        <f t="shared" si="241"/>
        <v>2014</v>
      </c>
      <c r="U3650" t="str">
        <f t="shared" si="242"/>
        <v>theater</v>
      </c>
    </row>
    <row r="3651" spans="1:21" ht="42.75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 s="10">
        <f t="shared" ref="P3651:P3714" si="243">ROUND(E3651/L3651,2)</f>
        <v>97.5</v>
      </c>
      <c r="Q3651" t="s">
        <v>8316</v>
      </c>
      <c r="R3651" t="s">
        <v>8317</v>
      </c>
      <c r="S3651" s="13">
        <f t="shared" ref="S3651:S3714" si="244">(((J3651/60)/60)/24)+DATE(1970,1,1)</f>
        <v>41780.712893518517</v>
      </c>
      <c r="T3651">
        <f t="shared" ref="T3651:T3714" si="245">YEAR(S3651)</f>
        <v>2014</v>
      </c>
      <c r="U3651" t="str">
        <f t="shared" ref="U3651:U3714" si="246">LEFT(N3651,SEARCH("/",N3651)-1)</f>
        <v>theater</v>
      </c>
    </row>
    <row r="3652" spans="1:21" ht="42.75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 s="10">
        <f t="shared" si="243"/>
        <v>29.41</v>
      </c>
      <c r="Q3652" t="s">
        <v>8316</v>
      </c>
      <c r="R3652" t="s">
        <v>8317</v>
      </c>
      <c r="S3652" s="13">
        <f t="shared" si="244"/>
        <v>42381.478981481487</v>
      </c>
      <c r="T3652">
        <f t="shared" si="245"/>
        <v>2016</v>
      </c>
      <c r="U3652" t="str">
        <f t="shared" si="246"/>
        <v>theater</v>
      </c>
    </row>
    <row r="3653" spans="1:21" ht="42.75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 s="10">
        <f t="shared" si="243"/>
        <v>57.78</v>
      </c>
      <c r="Q3653" t="s">
        <v>8316</v>
      </c>
      <c r="R3653" t="s">
        <v>8317</v>
      </c>
      <c r="S3653" s="13">
        <f t="shared" si="244"/>
        <v>41828.646319444444</v>
      </c>
      <c r="T3653">
        <f t="shared" si="245"/>
        <v>2014</v>
      </c>
      <c r="U3653" t="str">
        <f t="shared" si="246"/>
        <v>theater</v>
      </c>
    </row>
    <row r="3654" spans="1:21" ht="42.75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 s="10">
        <f t="shared" si="243"/>
        <v>44.24</v>
      </c>
      <c r="Q3654" t="s">
        <v>8316</v>
      </c>
      <c r="R3654" t="s">
        <v>8317</v>
      </c>
      <c r="S3654" s="13">
        <f t="shared" si="244"/>
        <v>42596.644699074073</v>
      </c>
      <c r="T3654">
        <f t="shared" si="245"/>
        <v>2016</v>
      </c>
      <c r="U3654" t="str">
        <f t="shared" si="246"/>
        <v>theater</v>
      </c>
    </row>
    <row r="3655" spans="1:21" ht="42.75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 s="10">
        <f t="shared" si="243"/>
        <v>60.91</v>
      </c>
      <c r="Q3655" t="s">
        <v>8316</v>
      </c>
      <c r="R3655" t="s">
        <v>8317</v>
      </c>
      <c r="S3655" s="13">
        <f t="shared" si="244"/>
        <v>42191.363506944443</v>
      </c>
      <c r="T3655">
        <f t="shared" si="245"/>
        <v>2015</v>
      </c>
      <c r="U3655" t="str">
        <f t="shared" si="246"/>
        <v>theater</v>
      </c>
    </row>
    <row r="3656" spans="1:21" ht="42.75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 s="10">
        <f t="shared" si="243"/>
        <v>68.84</v>
      </c>
      <c r="Q3656" t="s">
        <v>8316</v>
      </c>
      <c r="R3656" t="s">
        <v>8317</v>
      </c>
      <c r="S3656" s="13">
        <f t="shared" si="244"/>
        <v>42440.416504629626</v>
      </c>
      <c r="T3656">
        <f t="shared" si="245"/>
        <v>2016</v>
      </c>
      <c r="U3656" t="str">
        <f t="shared" si="246"/>
        <v>theater</v>
      </c>
    </row>
    <row r="3657" spans="1:21" ht="42.75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 s="10">
        <f t="shared" si="243"/>
        <v>73.58</v>
      </c>
      <c r="Q3657" t="s">
        <v>8316</v>
      </c>
      <c r="R3657" t="s">
        <v>8317</v>
      </c>
      <c r="S3657" s="13">
        <f t="shared" si="244"/>
        <v>42173.803217592591</v>
      </c>
      <c r="T3657">
        <f t="shared" si="245"/>
        <v>2015</v>
      </c>
      <c r="U3657" t="str">
        <f t="shared" si="246"/>
        <v>theater</v>
      </c>
    </row>
    <row r="3658" spans="1:21" ht="42.75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 s="10">
        <f t="shared" si="243"/>
        <v>115.02</v>
      </c>
      <c r="Q3658" t="s">
        <v>8316</v>
      </c>
      <c r="R3658" t="s">
        <v>8317</v>
      </c>
      <c r="S3658" s="13">
        <f t="shared" si="244"/>
        <v>42737.910138888896</v>
      </c>
      <c r="T3658">
        <f t="shared" si="245"/>
        <v>2017</v>
      </c>
      <c r="U3658" t="str">
        <f t="shared" si="246"/>
        <v>theater</v>
      </c>
    </row>
    <row r="3659" spans="1:21" ht="42.75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 s="10">
        <f t="shared" si="243"/>
        <v>110.75</v>
      </c>
      <c r="Q3659" t="s">
        <v>8316</v>
      </c>
      <c r="R3659" t="s">
        <v>8317</v>
      </c>
      <c r="S3659" s="13">
        <f t="shared" si="244"/>
        <v>42499.629849537043</v>
      </c>
      <c r="T3659">
        <f t="shared" si="245"/>
        <v>2016</v>
      </c>
      <c r="U3659" t="str">
        <f t="shared" si="246"/>
        <v>theater</v>
      </c>
    </row>
    <row r="3660" spans="1:21" ht="28.5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 s="10">
        <f t="shared" si="243"/>
        <v>75.5</v>
      </c>
      <c r="Q3660" t="s">
        <v>8316</v>
      </c>
      <c r="R3660" t="s">
        <v>8317</v>
      </c>
      <c r="S3660" s="13">
        <f t="shared" si="244"/>
        <v>41775.858564814815</v>
      </c>
      <c r="T3660">
        <f t="shared" si="245"/>
        <v>2014</v>
      </c>
      <c r="U3660" t="str">
        <f t="shared" si="246"/>
        <v>theater</v>
      </c>
    </row>
    <row r="3661" spans="1:21" ht="42.75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 s="10">
        <f t="shared" si="243"/>
        <v>235.46</v>
      </c>
      <c r="Q3661" t="s">
        <v>8316</v>
      </c>
      <c r="R3661" t="s">
        <v>8317</v>
      </c>
      <c r="S3661" s="13">
        <f t="shared" si="244"/>
        <v>42055.277199074073</v>
      </c>
      <c r="T3661">
        <f t="shared" si="245"/>
        <v>2015</v>
      </c>
      <c r="U3661" t="str">
        <f t="shared" si="246"/>
        <v>theater</v>
      </c>
    </row>
    <row r="3662" spans="1:21" ht="57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 s="10">
        <f t="shared" si="243"/>
        <v>11.36</v>
      </c>
      <c r="Q3662" t="s">
        <v>8316</v>
      </c>
      <c r="R3662" t="s">
        <v>8317</v>
      </c>
      <c r="S3662" s="13">
        <f t="shared" si="244"/>
        <v>41971.881076388891</v>
      </c>
      <c r="T3662">
        <f t="shared" si="245"/>
        <v>2014</v>
      </c>
      <c r="U3662" t="str">
        <f t="shared" si="246"/>
        <v>theater</v>
      </c>
    </row>
    <row r="3663" spans="1:21" ht="42.75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 s="10">
        <f t="shared" si="243"/>
        <v>92.5</v>
      </c>
      <c r="Q3663" t="s">
        <v>8316</v>
      </c>
      <c r="R3663" t="s">
        <v>8317</v>
      </c>
      <c r="S3663" s="13">
        <f t="shared" si="244"/>
        <v>42447.896666666667</v>
      </c>
      <c r="T3663">
        <f t="shared" si="245"/>
        <v>2016</v>
      </c>
      <c r="U3663" t="str">
        <f t="shared" si="246"/>
        <v>theater</v>
      </c>
    </row>
    <row r="3664" spans="1:21" ht="42.75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 s="10">
        <f t="shared" si="243"/>
        <v>202.85</v>
      </c>
      <c r="Q3664" t="s">
        <v>8316</v>
      </c>
      <c r="R3664" t="s">
        <v>8317</v>
      </c>
      <c r="S3664" s="13">
        <f t="shared" si="244"/>
        <v>42064.220069444447</v>
      </c>
      <c r="T3664">
        <f t="shared" si="245"/>
        <v>2015</v>
      </c>
      <c r="U3664" t="str">
        <f t="shared" si="246"/>
        <v>theater</v>
      </c>
    </row>
    <row r="3665" spans="1:21" ht="42.75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 s="10">
        <f t="shared" si="243"/>
        <v>26</v>
      </c>
      <c r="Q3665" t="s">
        <v>8316</v>
      </c>
      <c r="R3665" t="s">
        <v>8317</v>
      </c>
      <c r="S3665" s="13">
        <f t="shared" si="244"/>
        <v>42665.451736111107</v>
      </c>
      <c r="T3665">
        <f t="shared" si="245"/>
        <v>2016</v>
      </c>
      <c r="U3665" t="str">
        <f t="shared" si="246"/>
        <v>theater</v>
      </c>
    </row>
    <row r="3666" spans="1:21" ht="42.75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 s="10">
        <f t="shared" si="243"/>
        <v>46.05</v>
      </c>
      <c r="Q3666" t="s">
        <v>8316</v>
      </c>
      <c r="R3666" t="s">
        <v>8317</v>
      </c>
      <c r="S3666" s="13">
        <f t="shared" si="244"/>
        <v>42523.248715277776</v>
      </c>
      <c r="T3666">
        <f t="shared" si="245"/>
        <v>2016</v>
      </c>
      <c r="U3666" t="str">
        <f t="shared" si="246"/>
        <v>theater</v>
      </c>
    </row>
    <row r="3667" spans="1:21" ht="42.75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 s="10">
        <f t="shared" si="243"/>
        <v>51</v>
      </c>
      <c r="Q3667" t="s">
        <v>8316</v>
      </c>
      <c r="R3667" t="s">
        <v>8317</v>
      </c>
      <c r="S3667" s="13">
        <f t="shared" si="244"/>
        <v>42294.808124999996</v>
      </c>
      <c r="T3667">
        <f t="shared" si="245"/>
        <v>2015</v>
      </c>
      <c r="U3667" t="str">
        <f t="shared" si="246"/>
        <v>theater</v>
      </c>
    </row>
    <row r="3668" spans="1:2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 s="10">
        <f t="shared" si="243"/>
        <v>31.58</v>
      </c>
      <c r="Q3668" t="s">
        <v>8316</v>
      </c>
      <c r="R3668" t="s">
        <v>8317</v>
      </c>
      <c r="S3668" s="13">
        <f t="shared" si="244"/>
        <v>41822.90488425926</v>
      </c>
      <c r="T3668">
        <f t="shared" si="245"/>
        <v>2014</v>
      </c>
      <c r="U3668" t="str">
        <f t="shared" si="246"/>
        <v>theater</v>
      </c>
    </row>
    <row r="3669" spans="1:21" ht="42.75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 s="10">
        <f t="shared" si="243"/>
        <v>53.36</v>
      </c>
      <c r="Q3669" t="s">
        <v>8316</v>
      </c>
      <c r="R3669" t="s">
        <v>8317</v>
      </c>
      <c r="S3669" s="13">
        <f t="shared" si="244"/>
        <v>42173.970127314817</v>
      </c>
      <c r="T3669">
        <f t="shared" si="245"/>
        <v>2015</v>
      </c>
      <c r="U3669" t="str">
        <f t="shared" si="246"/>
        <v>theater</v>
      </c>
    </row>
    <row r="3670" spans="1:21" ht="42.75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 s="10">
        <f t="shared" si="243"/>
        <v>36.96</v>
      </c>
      <c r="Q3670" t="s">
        <v>8316</v>
      </c>
      <c r="R3670" t="s">
        <v>8317</v>
      </c>
      <c r="S3670" s="13">
        <f t="shared" si="244"/>
        <v>42185.556157407409</v>
      </c>
      <c r="T3670">
        <f t="shared" si="245"/>
        <v>2015</v>
      </c>
      <c r="U3670" t="str">
        <f t="shared" si="246"/>
        <v>theater</v>
      </c>
    </row>
    <row r="3671" spans="1:21" ht="42.75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 s="10">
        <f t="shared" si="243"/>
        <v>81.290000000000006</v>
      </c>
      <c r="Q3671" t="s">
        <v>8316</v>
      </c>
      <c r="R3671" t="s">
        <v>8317</v>
      </c>
      <c r="S3671" s="13">
        <f t="shared" si="244"/>
        <v>42136.675196759257</v>
      </c>
      <c r="T3671">
        <f t="shared" si="245"/>
        <v>2015</v>
      </c>
      <c r="U3671" t="str">
        <f t="shared" si="246"/>
        <v>theater</v>
      </c>
    </row>
    <row r="3672" spans="1:21" ht="42.75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 s="10">
        <f t="shared" si="243"/>
        <v>20.079999999999998</v>
      </c>
      <c r="Q3672" t="s">
        <v>8316</v>
      </c>
      <c r="R3672" t="s">
        <v>8317</v>
      </c>
      <c r="S3672" s="13">
        <f t="shared" si="244"/>
        <v>42142.514016203699</v>
      </c>
      <c r="T3672">
        <f t="shared" si="245"/>
        <v>2015</v>
      </c>
      <c r="U3672" t="str">
        <f t="shared" si="246"/>
        <v>theater</v>
      </c>
    </row>
    <row r="3673" spans="1:21" ht="42.75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 s="10">
        <f t="shared" si="243"/>
        <v>88.25</v>
      </c>
      <c r="Q3673" t="s">
        <v>8316</v>
      </c>
      <c r="R3673" t="s">
        <v>8317</v>
      </c>
      <c r="S3673" s="13">
        <f t="shared" si="244"/>
        <v>41820.62809027778</v>
      </c>
      <c r="T3673">
        <f t="shared" si="245"/>
        <v>2014</v>
      </c>
      <c r="U3673" t="str">
        <f t="shared" si="246"/>
        <v>theater</v>
      </c>
    </row>
    <row r="3674" spans="1:21" ht="42.75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 s="10">
        <f t="shared" si="243"/>
        <v>53.44</v>
      </c>
      <c r="Q3674" t="s">
        <v>8316</v>
      </c>
      <c r="R3674" t="s">
        <v>8317</v>
      </c>
      <c r="S3674" s="13">
        <f t="shared" si="244"/>
        <v>41878.946574074071</v>
      </c>
      <c r="T3674">
        <f t="shared" si="245"/>
        <v>2014</v>
      </c>
      <c r="U3674" t="str">
        <f t="shared" si="246"/>
        <v>theater</v>
      </c>
    </row>
    <row r="3675" spans="1:21" ht="42.75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 s="10">
        <f t="shared" si="243"/>
        <v>39.869999999999997</v>
      </c>
      <c r="Q3675" t="s">
        <v>8316</v>
      </c>
      <c r="R3675" t="s">
        <v>8317</v>
      </c>
      <c r="S3675" s="13">
        <f t="shared" si="244"/>
        <v>41914.295104166667</v>
      </c>
      <c r="T3675">
        <f t="shared" si="245"/>
        <v>2014</v>
      </c>
      <c r="U3675" t="str">
        <f t="shared" si="246"/>
        <v>theater</v>
      </c>
    </row>
    <row r="3676" spans="1:21" ht="42.75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 s="10">
        <f t="shared" si="243"/>
        <v>145.16</v>
      </c>
      <c r="Q3676" t="s">
        <v>8316</v>
      </c>
      <c r="R3676" t="s">
        <v>8317</v>
      </c>
      <c r="S3676" s="13">
        <f t="shared" si="244"/>
        <v>42556.873020833329</v>
      </c>
      <c r="T3676">
        <f t="shared" si="245"/>
        <v>2016</v>
      </c>
      <c r="U3676" t="str">
        <f t="shared" si="246"/>
        <v>theater</v>
      </c>
    </row>
    <row r="3677" spans="1:21" ht="42.75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 s="10">
        <f t="shared" si="243"/>
        <v>23.33</v>
      </c>
      <c r="Q3677" t="s">
        <v>8316</v>
      </c>
      <c r="R3677" t="s">
        <v>8317</v>
      </c>
      <c r="S3677" s="13">
        <f t="shared" si="244"/>
        <v>42493.597013888888</v>
      </c>
      <c r="T3677">
        <f t="shared" si="245"/>
        <v>2016</v>
      </c>
      <c r="U3677" t="str">
        <f t="shared" si="246"/>
        <v>theater</v>
      </c>
    </row>
    <row r="3678" spans="1:21" ht="42.75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 s="10">
        <f t="shared" si="243"/>
        <v>64.38</v>
      </c>
      <c r="Q3678" t="s">
        <v>8316</v>
      </c>
      <c r="R3678" t="s">
        <v>8317</v>
      </c>
      <c r="S3678" s="13">
        <f t="shared" si="244"/>
        <v>41876.815787037034</v>
      </c>
      <c r="T3678">
        <f t="shared" si="245"/>
        <v>2014</v>
      </c>
      <c r="U3678" t="str">
        <f t="shared" si="246"/>
        <v>theater</v>
      </c>
    </row>
    <row r="3679" spans="1:21" ht="28.5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 s="10">
        <f t="shared" si="243"/>
        <v>62.05</v>
      </c>
      <c r="Q3679" t="s">
        <v>8316</v>
      </c>
      <c r="R3679" t="s">
        <v>8317</v>
      </c>
      <c r="S3679" s="13">
        <f t="shared" si="244"/>
        <v>41802.574282407404</v>
      </c>
      <c r="T3679">
        <f t="shared" si="245"/>
        <v>2014</v>
      </c>
      <c r="U3679" t="str">
        <f t="shared" si="246"/>
        <v>theater</v>
      </c>
    </row>
    <row r="3680" spans="1:21" ht="28.5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 s="10">
        <f t="shared" si="243"/>
        <v>66.13</v>
      </c>
      <c r="Q3680" t="s">
        <v>8316</v>
      </c>
      <c r="R3680" t="s">
        <v>8317</v>
      </c>
      <c r="S3680" s="13">
        <f t="shared" si="244"/>
        <v>42120.531226851846</v>
      </c>
      <c r="T3680">
        <f t="shared" si="245"/>
        <v>2015</v>
      </c>
      <c r="U3680" t="str">
        <f t="shared" si="246"/>
        <v>theater</v>
      </c>
    </row>
    <row r="3681" spans="1:21" ht="42.75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 s="10">
        <f t="shared" si="243"/>
        <v>73.400000000000006</v>
      </c>
      <c r="Q3681" t="s">
        <v>8316</v>
      </c>
      <c r="R3681" t="s">
        <v>8317</v>
      </c>
      <c r="S3681" s="13">
        <f t="shared" si="244"/>
        <v>41786.761354166665</v>
      </c>
      <c r="T3681">
        <f t="shared" si="245"/>
        <v>2014</v>
      </c>
      <c r="U3681" t="str">
        <f t="shared" si="246"/>
        <v>theater</v>
      </c>
    </row>
    <row r="3682" spans="1:21" ht="28.5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 s="10">
        <f t="shared" si="243"/>
        <v>99.5</v>
      </c>
      <c r="Q3682" t="s">
        <v>8316</v>
      </c>
      <c r="R3682" t="s">
        <v>8317</v>
      </c>
      <c r="S3682" s="13">
        <f t="shared" si="244"/>
        <v>42627.454097222217</v>
      </c>
      <c r="T3682">
        <f t="shared" si="245"/>
        <v>2016</v>
      </c>
      <c r="U3682" t="str">
        <f t="shared" si="246"/>
        <v>theater</v>
      </c>
    </row>
    <row r="3683" spans="1:21" ht="57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 s="10">
        <f t="shared" si="243"/>
        <v>62.17</v>
      </c>
      <c r="Q3683" t="s">
        <v>8316</v>
      </c>
      <c r="R3683" t="s">
        <v>8317</v>
      </c>
      <c r="S3683" s="13">
        <f t="shared" si="244"/>
        <v>42374.651504629626</v>
      </c>
      <c r="T3683">
        <f t="shared" si="245"/>
        <v>2016</v>
      </c>
      <c r="U3683" t="str">
        <f t="shared" si="246"/>
        <v>theater</v>
      </c>
    </row>
    <row r="3684" spans="1:21" ht="42.75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 s="10">
        <f t="shared" si="243"/>
        <v>62.33</v>
      </c>
      <c r="Q3684" t="s">
        <v>8316</v>
      </c>
      <c r="R3684" t="s">
        <v>8317</v>
      </c>
      <c r="S3684" s="13">
        <f t="shared" si="244"/>
        <v>41772.685393518521</v>
      </c>
      <c r="T3684">
        <f t="shared" si="245"/>
        <v>2014</v>
      </c>
      <c r="U3684" t="str">
        <f t="shared" si="246"/>
        <v>theater</v>
      </c>
    </row>
    <row r="3685" spans="1:21" ht="42.75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 s="10">
        <f t="shared" si="243"/>
        <v>58.79</v>
      </c>
      <c r="Q3685" t="s">
        <v>8316</v>
      </c>
      <c r="R3685" t="s">
        <v>8317</v>
      </c>
      <c r="S3685" s="13">
        <f t="shared" si="244"/>
        <v>42633.116851851853</v>
      </c>
      <c r="T3685">
        <f t="shared" si="245"/>
        <v>2016</v>
      </c>
      <c r="U3685" t="str">
        <f t="shared" si="246"/>
        <v>theater</v>
      </c>
    </row>
    <row r="3686" spans="1:21" ht="42.75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 s="10">
        <f t="shared" si="243"/>
        <v>45.35</v>
      </c>
      <c r="Q3686" t="s">
        <v>8316</v>
      </c>
      <c r="R3686" t="s">
        <v>8317</v>
      </c>
      <c r="S3686" s="13">
        <f t="shared" si="244"/>
        <v>42219.180393518516</v>
      </c>
      <c r="T3686">
        <f t="shared" si="245"/>
        <v>2015</v>
      </c>
      <c r="U3686" t="str">
        <f t="shared" si="246"/>
        <v>theater</v>
      </c>
    </row>
    <row r="3687" spans="1:21" ht="42.75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 s="10">
        <f t="shared" si="243"/>
        <v>41.94</v>
      </c>
      <c r="Q3687" t="s">
        <v>8316</v>
      </c>
      <c r="R3687" t="s">
        <v>8317</v>
      </c>
      <c r="S3687" s="13">
        <f t="shared" si="244"/>
        <v>41753.593275462961</v>
      </c>
      <c r="T3687">
        <f t="shared" si="245"/>
        <v>2014</v>
      </c>
      <c r="U3687" t="str">
        <f t="shared" si="246"/>
        <v>theater</v>
      </c>
    </row>
    <row r="3688" spans="1:21" ht="42.75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 s="10">
        <f t="shared" si="243"/>
        <v>59.17</v>
      </c>
      <c r="Q3688" t="s">
        <v>8316</v>
      </c>
      <c r="R3688" t="s">
        <v>8317</v>
      </c>
      <c r="S3688" s="13">
        <f t="shared" si="244"/>
        <v>42230.662731481483</v>
      </c>
      <c r="T3688">
        <f t="shared" si="245"/>
        <v>2015</v>
      </c>
      <c r="U3688" t="str">
        <f t="shared" si="246"/>
        <v>theater</v>
      </c>
    </row>
    <row r="3689" spans="1:21" ht="42.75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 s="10">
        <f t="shared" si="243"/>
        <v>200.49</v>
      </c>
      <c r="Q3689" t="s">
        <v>8316</v>
      </c>
      <c r="R3689" t="s">
        <v>8317</v>
      </c>
      <c r="S3689" s="13">
        <f t="shared" si="244"/>
        <v>41787.218229166669</v>
      </c>
      <c r="T3689">
        <f t="shared" si="245"/>
        <v>2014</v>
      </c>
      <c r="U3689" t="str">
        <f t="shared" si="246"/>
        <v>theater</v>
      </c>
    </row>
    <row r="3690" spans="1:21" ht="42.75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 s="10">
        <f t="shared" si="243"/>
        <v>83.97</v>
      </c>
      <c r="Q3690" t="s">
        <v>8316</v>
      </c>
      <c r="R3690" t="s">
        <v>8317</v>
      </c>
      <c r="S3690" s="13">
        <f t="shared" si="244"/>
        <v>41829.787083333329</v>
      </c>
      <c r="T3690">
        <f t="shared" si="245"/>
        <v>2014</v>
      </c>
      <c r="U3690" t="str">
        <f t="shared" si="246"/>
        <v>theater</v>
      </c>
    </row>
    <row r="3691" spans="1:21" ht="42.75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 s="10">
        <f t="shared" si="243"/>
        <v>57.26</v>
      </c>
      <c r="Q3691" t="s">
        <v>8316</v>
      </c>
      <c r="R3691" t="s">
        <v>8317</v>
      </c>
      <c r="S3691" s="13">
        <f t="shared" si="244"/>
        <v>42147.826840277776</v>
      </c>
      <c r="T3691">
        <f t="shared" si="245"/>
        <v>2015</v>
      </c>
      <c r="U3691" t="str">
        <f t="shared" si="246"/>
        <v>theater</v>
      </c>
    </row>
    <row r="3692" spans="1:21" ht="42.75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 s="10">
        <f t="shared" si="243"/>
        <v>58.06</v>
      </c>
      <c r="Q3692" t="s">
        <v>8316</v>
      </c>
      <c r="R3692" t="s">
        <v>8317</v>
      </c>
      <c r="S3692" s="13">
        <f t="shared" si="244"/>
        <v>41940.598182870373</v>
      </c>
      <c r="T3692">
        <f t="shared" si="245"/>
        <v>2014</v>
      </c>
      <c r="U3692" t="str">
        <f t="shared" si="246"/>
        <v>theater</v>
      </c>
    </row>
    <row r="3693" spans="1:21" ht="28.5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 s="10">
        <f t="shared" si="243"/>
        <v>186.8</v>
      </c>
      <c r="Q3693" t="s">
        <v>8316</v>
      </c>
      <c r="R3693" t="s">
        <v>8317</v>
      </c>
      <c r="S3693" s="13">
        <f t="shared" si="244"/>
        <v>42020.700567129628</v>
      </c>
      <c r="T3693">
        <f t="shared" si="245"/>
        <v>2015</v>
      </c>
      <c r="U3693" t="str">
        <f t="shared" si="246"/>
        <v>theater</v>
      </c>
    </row>
    <row r="3694" spans="1:21" ht="28.5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 s="10">
        <f t="shared" si="243"/>
        <v>74.12</v>
      </c>
      <c r="Q3694" t="s">
        <v>8316</v>
      </c>
      <c r="R3694" t="s">
        <v>8317</v>
      </c>
      <c r="S3694" s="13">
        <f t="shared" si="244"/>
        <v>41891.96503472222</v>
      </c>
      <c r="T3694">
        <f t="shared" si="245"/>
        <v>2014</v>
      </c>
      <c r="U3694" t="str">
        <f t="shared" si="246"/>
        <v>theater</v>
      </c>
    </row>
    <row r="3695" spans="1:21" ht="42.75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 s="10">
        <f t="shared" si="243"/>
        <v>30.71</v>
      </c>
      <c r="Q3695" t="s">
        <v>8316</v>
      </c>
      <c r="R3695" t="s">
        <v>8317</v>
      </c>
      <c r="S3695" s="13">
        <f t="shared" si="244"/>
        <v>42309.191307870366</v>
      </c>
      <c r="T3695">
        <f t="shared" si="245"/>
        <v>2015</v>
      </c>
      <c r="U3695" t="str">
        <f t="shared" si="246"/>
        <v>theater</v>
      </c>
    </row>
    <row r="3696" spans="1:21" ht="42.75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 s="10">
        <f t="shared" si="243"/>
        <v>62.67</v>
      </c>
      <c r="Q3696" t="s">
        <v>8316</v>
      </c>
      <c r="R3696" t="s">
        <v>8317</v>
      </c>
      <c r="S3696" s="13">
        <f t="shared" si="244"/>
        <v>42490.133877314816</v>
      </c>
      <c r="T3696">
        <f t="shared" si="245"/>
        <v>2016</v>
      </c>
      <c r="U3696" t="str">
        <f t="shared" si="246"/>
        <v>theater</v>
      </c>
    </row>
    <row r="3697" spans="1:21" ht="57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 s="10">
        <f t="shared" si="243"/>
        <v>121.36</v>
      </c>
      <c r="Q3697" t="s">
        <v>8316</v>
      </c>
      <c r="R3697" t="s">
        <v>8317</v>
      </c>
      <c r="S3697" s="13">
        <f t="shared" si="244"/>
        <v>41995.870486111111</v>
      </c>
      <c r="T3697">
        <f t="shared" si="245"/>
        <v>2014</v>
      </c>
      <c r="U3697" t="str">
        <f t="shared" si="246"/>
        <v>theater</v>
      </c>
    </row>
    <row r="3698" spans="1:21" ht="42.75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 s="10">
        <f t="shared" si="243"/>
        <v>39.74</v>
      </c>
      <c r="Q3698" t="s">
        <v>8316</v>
      </c>
      <c r="R3698" t="s">
        <v>8317</v>
      </c>
      <c r="S3698" s="13">
        <f t="shared" si="244"/>
        <v>41988.617083333331</v>
      </c>
      <c r="T3698">
        <f t="shared" si="245"/>
        <v>2014</v>
      </c>
      <c r="U3698" t="str">
        <f t="shared" si="246"/>
        <v>theater</v>
      </c>
    </row>
    <row r="3699" spans="1:21" ht="42.75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 s="10">
        <f t="shared" si="243"/>
        <v>72</v>
      </c>
      <c r="Q3699" t="s">
        <v>8316</v>
      </c>
      <c r="R3699" t="s">
        <v>8317</v>
      </c>
      <c r="S3699" s="13">
        <f t="shared" si="244"/>
        <v>42479.465833333335</v>
      </c>
      <c r="T3699">
        <f t="shared" si="245"/>
        <v>2016</v>
      </c>
      <c r="U3699" t="str">
        <f t="shared" si="246"/>
        <v>theater</v>
      </c>
    </row>
    <row r="3700" spans="1:21" ht="28.5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 s="10">
        <f t="shared" si="243"/>
        <v>40.630000000000003</v>
      </c>
      <c r="Q3700" t="s">
        <v>8316</v>
      </c>
      <c r="R3700" t="s">
        <v>8317</v>
      </c>
      <c r="S3700" s="13">
        <f t="shared" si="244"/>
        <v>42401.806562500002</v>
      </c>
      <c r="T3700">
        <f t="shared" si="245"/>
        <v>2016</v>
      </c>
      <c r="U3700" t="str">
        <f t="shared" si="246"/>
        <v>theater</v>
      </c>
    </row>
    <row r="3701" spans="1:21" ht="42.75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 s="10">
        <f t="shared" si="243"/>
        <v>63</v>
      </c>
      <c r="Q3701" t="s">
        <v>8316</v>
      </c>
      <c r="R3701" t="s">
        <v>8317</v>
      </c>
      <c r="S3701" s="13">
        <f t="shared" si="244"/>
        <v>41897.602037037039</v>
      </c>
      <c r="T3701">
        <f t="shared" si="245"/>
        <v>2014</v>
      </c>
      <c r="U3701" t="str">
        <f t="shared" si="246"/>
        <v>theater</v>
      </c>
    </row>
    <row r="3702" spans="1:21" ht="28.5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 s="10">
        <f t="shared" si="243"/>
        <v>33.67</v>
      </c>
      <c r="Q3702" t="s">
        <v>8316</v>
      </c>
      <c r="R3702" t="s">
        <v>8317</v>
      </c>
      <c r="S3702" s="13">
        <f t="shared" si="244"/>
        <v>41882.585648148146</v>
      </c>
      <c r="T3702">
        <f t="shared" si="245"/>
        <v>2014</v>
      </c>
      <c r="U3702" t="str">
        <f t="shared" si="246"/>
        <v>theater</v>
      </c>
    </row>
    <row r="3703" spans="1:21" ht="42.75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 s="10">
        <f t="shared" si="243"/>
        <v>38.590000000000003</v>
      </c>
      <c r="Q3703" t="s">
        <v>8316</v>
      </c>
      <c r="R3703" t="s">
        <v>8317</v>
      </c>
      <c r="S3703" s="13">
        <f t="shared" si="244"/>
        <v>42129.541585648149</v>
      </c>
      <c r="T3703">
        <f t="shared" si="245"/>
        <v>2015</v>
      </c>
      <c r="U3703" t="str">
        <f t="shared" si="246"/>
        <v>theater</v>
      </c>
    </row>
    <row r="3704" spans="1:21" ht="42.75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 s="10">
        <f t="shared" si="243"/>
        <v>155.94999999999999</v>
      </c>
      <c r="Q3704" t="s">
        <v>8316</v>
      </c>
      <c r="R3704" t="s">
        <v>8317</v>
      </c>
      <c r="S3704" s="13">
        <f t="shared" si="244"/>
        <v>42524.53800925926</v>
      </c>
      <c r="T3704">
        <f t="shared" si="245"/>
        <v>2016</v>
      </c>
      <c r="U3704" t="str">
        <f t="shared" si="246"/>
        <v>theater</v>
      </c>
    </row>
    <row r="3705" spans="1:21" ht="42.75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 s="10">
        <f t="shared" si="243"/>
        <v>43.2</v>
      </c>
      <c r="Q3705" t="s">
        <v>8316</v>
      </c>
      <c r="R3705" t="s">
        <v>8317</v>
      </c>
      <c r="S3705" s="13">
        <f t="shared" si="244"/>
        <v>42556.504490740743</v>
      </c>
      <c r="T3705">
        <f t="shared" si="245"/>
        <v>2016</v>
      </c>
      <c r="U3705" t="str">
        <f t="shared" si="246"/>
        <v>theater</v>
      </c>
    </row>
    <row r="3706" spans="1:21" ht="42.75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 s="10">
        <f t="shared" si="243"/>
        <v>15.15</v>
      </c>
      <c r="Q3706" t="s">
        <v>8316</v>
      </c>
      <c r="R3706" t="s">
        <v>8317</v>
      </c>
      <c r="S3706" s="13">
        <f t="shared" si="244"/>
        <v>42461.689745370371</v>
      </c>
      <c r="T3706">
        <f t="shared" si="245"/>
        <v>2016</v>
      </c>
      <c r="U3706" t="str">
        <f t="shared" si="246"/>
        <v>theater</v>
      </c>
    </row>
    <row r="3707" spans="1:21" ht="42.75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 s="10">
        <f t="shared" si="243"/>
        <v>83.57</v>
      </c>
      <c r="Q3707" t="s">
        <v>8316</v>
      </c>
      <c r="R3707" t="s">
        <v>8317</v>
      </c>
      <c r="S3707" s="13">
        <f t="shared" si="244"/>
        <v>41792.542986111112</v>
      </c>
      <c r="T3707">
        <f t="shared" si="245"/>
        <v>2014</v>
      </c>
      <c r="U3707" t="str">
        <f t="shared" si="246"/>
        <v>theater</v>
      </c>
    </row>
    <row r="3708" spans="1:21" ht="42.75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 s="10">
        <f t="shared" si="243"/>
        <v>140</v>
      </c>
      <c r="Q3708" t="s">
        <v>8316</v>
      </c>
      <c r="R3708" t="s">
        <v>8317</v>
      </c>
      <c r="S3708" s="13">
        <f t="shared" si="244"/>
        <v>41879.913761574076</v>
      </c>
      <c r="T3708">
        <f t="shared" si="245"/>
        <v>2014</v>
      </c>
      <c r="U3708" t="str">
        <f t="shared" si="246"/>
        <v>theater</v>
      </c>
    </row>
    <row r="3709" spans="1:21" ht="28.5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 s="10">
        <f t="shared" si="243"/>
        <v>80.87</v>
      </c>
      <c r="Q3709" t="s">
        <v>8316</v>
      </c>
      <c r="R3709" t="s">
        <v>8317</v>
      </c>
      <c r="S3709" s="13">
        <f t="shared" si="244"/>
        <v>42552.048356481479</v>
      </c>
      <c r="T3709">
        <f t="shared" si="245"/>
        <v>2016</v>
      </c>
      <c r="U3709" t="str">
        <f t="shared" si="246"/>
        <v>theater</v>
      </c>
    </row>
    <row r="3710" spans="1:21" ht="42.75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 s="10">
        <f t="shared" si="243"/>
        <v>53.85</v>
      </c>
      <c r="Q3710" t="s">
        <v>8316</v>
      </c>
      <c r="R3710" t="s">
        <v>8317</v>
      </c>
      <c r="S3710" s="13">
        <f t="shared" si="244"/>
        <v>41810.142199074071</v>
      </c>
      <c r="T3710">
        <f t="shared" si="245"/>
        <v>2014</v>
      </c>
      <c r="U3710" t="str">
        <f t="shared" si="246"/>
        <v>theater</v>
      </c>
    </row>
    <row r="3711" spans="1:21" ht="42.75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 s="10">
        <f t="shared" si="243"/>
        <v>30.93</v>
      </c>
      <c r="Q3711" t="s">
        <v>8316</v>
      </c>
      <c r="R3711" t="s">
        <v>8317</v>
      </c>
      <c r="S3711" s="13">
        <f t="shared" si="244"/>
        <v>41785.707708333335</v>
      </c>
      <c r="T3711">
        <f t="shared" si="245"/>
        <v>2014</v>
      </c>
      <c r="U3711" t="str">
        <f t="shared" si="246"/>
        <v>theater</v>
      </c>
    </row>
    <row r="3712" spans="1:21" ht="28.5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 s="10">
        <f t="shared" si="243"/>
        <v>67.959999999999994</v>
      </c>
      <c r="Q3712" t="s">
        <v>8316</v>
      </c>
      <c r="R3712" t="s">
        <v>8317</v>
      </c>
      <c r="S3712" s="13">
        <f t="shared" si="244"/>
        <v>42072.576249999998</v>
      </c>
      <c r="T3712">
        <f t="shared" si="245"/>
        <v>2015</v>
      </c>
      <c r="U3712" t="str">
        <f t="shared" si="246"/>
        <v>theater</v>
      </c>
    </row>
    <row r="3713" spans="1:21" ht="28.5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 s="10">
        <f t="shared" si="243"/>
        <v>27.14</v>
      </c>
      <c r="Q3713" t="s">
        <v>8316</v>
      </c>
      <c r="R3713" t="s">
        <v>8317</v>
      </c>
      <c r="S3713" s="13">
        <f t="shared" si="244"/>
        <v>41779.724224537036</v>
      </c>
      <c r="T3713">
        <f t="shared" si="245"/>
        <v>2014</v>
      </c>
      <c r="U3713" t="str">
        <f t="shared" si="246"/>
        <v>theater</v>
      </c>
    </row>
    <row r="3714" spans="1:21" ht="42.75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 s="10">
        <f t="shared" si="243"/>
        <v>110.87</v>
      </c>
      <c r="Q3714" t="s">
        <v>8316</v>
      </c>
      <c r="R3714" t="s">
        <v>8317</v>
      </c>
      <c r="S3714" s="13">
        <f t="shared" si="244"/>
        <v>42134.172071759262</v>
      </c>
      <c r="T3714">
        <f t="shared" si="245"/>
        <v>2015</v>
      </c>
      <c r="U3714" t="str">
        <f t="shared" si="246"/>
        <v>theater</v>
      </c>
    </row>
    <row r="3715" spans="1:21" ht="42.75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 s="10">
        <f t="shared" ref="P3715:P3778" si="247">ROUND(E3715/L3715,2)</f>
        <v>106.84</v>
      </c>
      <c r="Q3715" t="s">
        <v>8316</v>
      </c>
      <c r="R3715" t="s">
        <v>8317</v>
      </c>
      <c r="S3715" s="13">
        <f t="shared" ref="S3715:S3778" si="248">(((J3715/60)/60)/24)+DATE(1970,1,1)</f>
        <v>42505.738032407404</v>
      </c>
      <c r="T3715">
        <f t="shared" ref="T3715:T3778" si="249">YEAR(S3715)</f>
        <v>2016</v>
      </c>
      <c r="U3715" t="str">
        <f t="shared" ref="U3715:U3778" si="250">LEFT(N3715,SEARCH("/",N3715)-1)</f>
        <v>theater</v>
      </c>
    </row>
    <row r="3716" spans="1:21" ht="42.75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 s="10">
        <f t="shared" si="247"/>
        <v>105.52</v>
      </c>
      <c r="Q3716" t="s">
        <v>8316</v>
      </c>
      <c r="R3716" t="s">
        <v>8317</v>
      </c>
      <c r="S3716" s="13">
        <f t="shared" si="248"/>
        <v>42118.556331018524</v>
      </c>
      <c r="T3716">
        <f t="shared" si="249"/>
        <v>2015</v>
      </c>
      <c r="U3716" t="str">
        <f t="shared" si="250"/>
        <v>theater</v>
      </c>
    </row>
    <row r="3717" spans="1:21" ht="42.75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 s="10">
        <f t="shared" si="247"/>
        <v>132.96</v>
      </c>
      <c r="Q3717" t="s">
        <v>8316</v>
      </c>
      <c r="R3717" t="s">
        <v>8317</v>
      </c>
      <c r="S3717" s="13">
        <f t="shared" si="248"/>
        <v>42036.995590277773</v>
      </c>
      <c r="T3717">
        <f t="shared" si="249"/>
        <v>2015</v>
      </c>
      <c r="U3717" t="str">
        <f t="shared" si="250"/>
        <v>theater</v>
      </c>
    </row>
    <row r="3718" spans="1:21" ht="42.75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 s="10">
        <f t="shared" si="247"/>
        <v>51.92</v>
      </c>
      <c r="Q3718" t="s">
        <v>8316</v>
      </c>
      <c r="R3718" t="s">
        <v>8317</v>
      </c>
      <c r="S3718" s="13">
        <f t="shared" si="248"/>
        <v>42360.887835648144</v>
      </c>
      <c r="T3718">
        <f t="shared" si="249"/>
        <v>2015</v>
      </c>
      <c r="U3718" t="str">
        <f t="shared" si="250"/>
        <v>theater</v>
      </c>
    </row>
    <row r="3719" spans="1:21" ht="42.75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 s="10">
        <f t="shared" si="247"/>
        <v>310</v>
      </c>
      <c r="Q3719" t="s">
        <v>8316</v>
      </c>
      <c r="R3719" t="s">
        <v>8317</v>
      </c>
      <c r="S3719" s="13">
        <f t="shared" si="248"/>
        <v>42102.866307870368</v>
      </c>
      <c r="T3719">
        <f t="shared" si="249"/>
        <v>2015</v>
      </c>
      <c r="U3719" t="str">
        <f t="shared" si="250"/>
        <v>theater</v>
      </c>
    </row>
    <row r="3720" spans="1:21" ht="42.75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 s="10">
        <f t="shared" si="247"/>
        <v>26.02</v>
      </c>
      <c r="Q3720" t="s">
        <v>8316</v>
      </c>
      <c r="R3720" t="s">
        <v>8317</v>
      </c>
      <c r="S3720" s="13">
        <f t="shared" si="248"/>
        <v>42032.716145833328</v>
      </c>
      <c r="T3720">
        <f t="shared" si="249"/>
        <v>2015</v>
      </c>
      <c r="U3720" t="str">
        <f t="shared" si="250"/>
        <v>theater</v>
      </c>
    </row>
    <row r="3721" spans="1:21" ht="28.5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 s="10">
        <f t="shared" si="247"/>
        <v>105</v>
      </c>
      <c r="Q3721" t="s">
        <v>8316</v>
      </c>
      <c r="R3721" t="s">
        <v>8317</v>
      </c>
      <c r="S3721" s="13">
        <f t="shared" si="248"/>
        <v>42147.729930555557</v>
      </c>
      <c r="T3721">
        <f t="shared" si="249"/>
        <v>2015</v>
      </c>
      <c r="U3721" t="str">
        <f t="shared" si="250"/>
        <v>theater</v>
      </c>
    </row>
    <row r="3722" spans="1:21" ht="28.5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 s="10">
        <f t="shared" si="247"/>
        <v>86.23</v>
      </c>
      <c r="Q3722" t="s">
        <v>8316</v>
      </c>
      <c r="R3722" t="s">
        <v>8317</v>
      </c>
      <c r="S3722" s="13">
        <f t="shared" si="248"/>
        <v>42165.993125000001</v>
      </c>
      <c r="T3722">
        <f t="shared" si="249"/>
        <v>2015</v>
      </c>
      <c r="U3722" t="str">
        <f t="shared" si="250"/>
        <v>theater</v>
      </c>
    </row>
    <row r="3723" spans="1:21" ht="42.75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 s="10">
        <f t="shared" si="247"/>
        <v>114.55</v>
      </c>
      <c r="Q3723" t="s">
        <v>8316</v>
      </c>
      <c r="R3723" t="s">
        <v>8317</v>
      </c>
      <c r="S3723" s="13">
        <f t="shared" si="248"/>
        <v>41927.936157407406</v>
      </c>
      <c r="T3723">
        <f t="shared" si="249"/>
        <v>2014</v>
      </c>
      <c r="U3723" t="str">
        <f t="shared" si="250"/>
        <v>theater</v>
      </c>
    </row>
    <row r="3724" spans="1:21" ht="57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 s="10">
        <f t="shared" si="247"/>
        <v>47.66</v>
      </c>
      <c r="Q3724" t="s">
        <v>8316</v>
      </c>
      <c r="R3724" t="s">
        <v>8317</v>
      </c>
      <c r="S3724" s="13">
        <f t="shared" si="248"/>
        <v>42381.671840277777</v>
      </c>
      <c r="T3724">
        <f t="shared" si="249"/>
        <v>2016</v>
      </c>
      <c r="U3724" t="str">
        <f t="shared" si="250"/>
        <v>theater</v>
      </c>
    </row>
    <row r="3725" spans="1:21" ht="28.5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 s="10">
        <f t="shared" si="247"/>
        <v>72.89</v>
      </c>
      <c r="Q3725" t="s">
        <v>8316</v>
      </c>
      <c r="R3725" t="s">
        <v>8317</v>
      </c>
      <c r="S3725" s="13">
        <f t="shared" si="248"/>
        <v>41943.753032407411</v>
      </c>
      <c r="T3725">
        <f t="shared" si="249"/>
        <v>2014</v>
      </c>
      <c r="U3725" t="str">
        <f t="shared" si="250"/>
        <v>theater</v>
      </c>
    </row>
    <row r="3726" spans="1:21" ht="42.75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 s="10">
        <f t="shared" si="247"/>
        <v>49.55</v>
      </c>
      <c r="Q3726" t="s">
        <v>8316</v>
      </c>
      <c r="R3726" t="s">
        <v>8317</v>
      </c>
      <c r="S3726" s="13">
        <f t="shared" si="248"/>
        <v>42465.491435185191</v>
      </c>
      <c r="T3726">
        <f t="shared" si="249"/>
        <v>2016</v>
      </c>
      <c r="U3726" t="str">
        <f t="shared" si="250"/>
        <v>theater</v>
      </c>
    </row>
    <row r="3727" spans="1:21" ht="42.75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 s="10">
        <f t="shared" si="247"/>
        <v>25.4</v>
      </c>
      <c r="Q3727" t="s">
        <v>8316</v>
      </c>
      <c r="R3727" t="s">
        <v>8317</v>
      </c>
      <c r="S3727" s="13">
        <f t="shared" si="248"/>
        <v>42401.945219907408</v>
      </c>
      <c r="T3727">
        <f t="shared" si="249"/>
        <v>2016</v>
      </c>
      <c r="U3727" t="str">
        <f t="shared" si="250"/>
        <v>theater</v>
      </c>
    </row>
    <row r="3728" spans="1:21" ht="42.75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 s="10">
        <f t="shared" si="247"/>
        <v>62.59</v>
      </c>
      <c r="Q3728" t="s">
        <v>8316</v>
      </c>
      <c r="R3728" t="s">
        <v>8317</v>
      </c>
      <c r="S3728" s="13">
        <f t="shared" si="248"/>
        <v>42462.140868055561</v>
      </c>
      <c r="T3728">
        <f t="shared" si="249"/>
        <v>2016</v>
      </c>
      <c r="U3728" t="str">
        <f t="shared" si="250"/>
        <v>theater</v>
      </c>
    </row>
    <row r="3729" spans="1:21" ht="42.75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 s="10">
        <f t="shared" si="247"/>
        <v>61.06</v>
      </c>
      <c r="Q3729" t="s">
        <v>8316</v>
      </c>
      <c r="R3729" t="s">
        <v>8317</v>
      </c>
      <c r="S3729" s="13">
        <f t="shared" si="248"/>
        <v>42632.348310185189</v>
      </c>
      <c r="T3729">
        <f t="shared" si="249"/>
        <v>2016</v>
      </c>
      <c r="U3729" t="str">
        <f t="shared" si="250"/>
        <v>theater</v>
      </c>
    </row>
    <row r="3730" spans="1:21" ht="28.5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 s="10">
        <f t="shared" si="247"/>
        <v>60.06</v>
      </c>
      <c r="Q3730" t="s">
        <v>8316</v>
      </c>
      <c r="R3730" t="s">
        <v>8317</v>
      </c>
      <c r="S3730" s="13">
        <f t="shared" si="248"/>
        <v>42205.171018518522</v>
      </c>
      <c r="T3730">
        <f t="shared" si="249"/>
        <v>2015</v>
      </c>
      <c r="U3730" t="str">
        <f t="shared" si="250"/>
        <v>theater</v>
      </c>
    </row>
    <row r="3731" spans="1:21" ht="42.75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 s="10">
        <f t="shared" si="247"/>
        <v>72.400000000000006</v>
      </c>
      <c r="Q3731" t="s">
        <v>8316</v>
      </c>
      <c r="R3731" t="s">
        <v>8317</v>
      </c>
      <c r="S3731" s="13">
        <f t="shared" si="248"/>
        <v>42041.205000000002</v>
      </c>
      <c r="T3731">
        <f t="shared" si="249"/>
        <v>2015</v>
      </c>
      <c r="U3731" t="str">
        <f t="shared" si="250"/>
        <v>theater</v>
      </c>
    </row>
    <row r="3732" spans="1:21" ht="42.75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 s="10">
        <f t="shared" si="247"/>
        <v>100</v>
      </c>
      <c r="Q3732" t="s">
        <v>8316</v>
      </c>
      <c r="R3732" t="s">
        <v>8317</v>
      </c>
      <c r="S3732" s="13">
        <f t="shared" si="248"/>
        <v>42203.677766203706</v>
      </c>
      <c r="T3732">
        <f t="shared" si="249"/>
        <v>2015</v>
      </c>
      <c r="U3732" t="str">
        <f t="shared" si="250"/>
        <v>theater</v>
      </c>
    </row>
    <row r="3733" spans="1:21" ht="42.75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 s="10">
        <f t="shared" si="247"/>
        <v>51.67</v>
      </c>
      <c r="Q3733" t="s">
        <v>8316</v>
      </c>
      <c r="R3733" t="s">
        <v>8317</v>
      </c>
      <c r="S3733" s="13">
        <f t="shared" si="248"/>
        <v>41983.752847222218</v>
      </c>
      <c r="T3733">
        <f t="shared" si="249"/>
        <v>2014</v>
      </c>
      <c r="U3733" t="str">
        <f t="shared" si="250"/>
        <v>theater</v>
      </c>
    </row>
    <row r="3734" spans="1:21" ht="42.75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 s="10">
        <f t="shared" si="247"/>
        <v>32.75</v>
      </c>
      <c r="Q3734" t="s">
        <v>8316</v>
      </c>
      <c r="R3734" t="s">
        <v>8317</v>
      </c>
      <c r="S3734" s="13">
        <f t="shared" si="248"/>
        <v>41968.677465277782</v>
      </c>
      <c r="T3734">
        <f t="shared" si="249"/>
        <v>2014</v>
      </c>
      <c r="U3734" t="str">
        <f t="shared" si="250"/>
        <v>theater</v>
      </c>
    </row>
    <row r="3735" spans="1:21" ht="42.75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 s="10" t="e">
        <f t="shared" si="247"/>
        <v>#DIV/0!</v>
      </c>
      <c r="Q3735" t="s">
        <v>8316</v>
      </c>
      <c r="R3735" t="s">
        <v>8317</v>
      </c>
      <c r="S3735" s="13">
        <f t="shared" si="248"/>
        <v>42103.024398148147</v>
      </c>
      <c r="T3735">
        <f t="shared" si="249"/>
        <v>2015</v>
      </c>
      <c r="U3735" t="str">
        <f t="shared" si="250"/>
        <v>theater</v>
      </c>
    </row>
    <row r="3736" spans="1:21" ht="42.75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 s="10">
        <f t="shared" si="247"/>
        <v>61</v>
      </c>
      <c r="Q3736" t="s">
        <v>8316</v>
      </c>
      <c r="R3736" t="s">
        <v>8317</v>
      </c>
      <c r="S3736" s="13">
        <f t="shared" si="248"/>
        <v>42089.901574074072</v>
      </c>
      <c r="T3736">
        <f t="shared" si="249"/>
        <v>2015</v>
      </c>
      <c r="U3736" t="str">
        <f t="shared" si="250"/>
        <v>theater</v>
      </c>
    </row>
    <row r="3737" spans="1:21" ht="28.5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 s="10">
        <f t="shared" si="247"/>
        <v>10</v>
      </c>
      <c r="Q3737" t="s">
        <v>8316</v>
      </c>
      <c r="R3737" t="s">
        <v>8317</v>
      </c>
      <c r="S3737" s="13">
        <f t="shared" si="248"/>
        <v>42122.693159722221</v>
      </c>
      <c r="T3737">
        <f t="shared" si="249"/>
        <v>2015</v>
      </c>
      <c r="U3737" t="str">
        <f t="shared" si="250"/>
        <v>theater</v>
      </c>
    </row>
    <row r="3738" spans="1:21" ht="42.75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 s="10">
        <f t="shared" si="247"/>
        <v>10</v>
      </c>
      <c r="Q3738" t="s">
        <v>8316</v>
      </c>
      <c r="R3738" t="s">
        <v>8317</v>
      </c>
      <c r="S3738" s="13">
        <f t="shared" si="248"/>
        <v>42048.711724537032</v>
      </c>
      <c r="T3738">
        <f t="shared" si="249"/>
        <v>2015</v>
      </c>
      <c r="U3738" t="str">
        <f t="shared" si="250"/>
        <v>theater</v>
      </c>
    </row>
    <row r="3739" spans="1:21" ht="28.5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 s="10">
        <f t="shared" si="247"/>
        <v>37.5</v>
      </c>
      <c r="Q3739" t="s">
        <v>8316</v>
      </c>
      <c r="R3739" t="s">
        <v>8317</v>
      </c>
      <c r="S3739" s="13">
        <f t="shared" si="248"/>
        <v>42297.691006944442</v>
      </c>
      <c r="T3739">
        <f t="shared" si="249"/>
        <v>2015</v>
      </c>
      <c r="U3739" t="str">
        <f t="shared" si="250"/>
        <v>theater</v>
      </c>
    </row>
    <row r="3740" spans="1:21" ht="28.5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 s="10">
        <f t="shared" si="247"/>
        <v>45</v>
      </c>
      <c r="Q3740" t="s">
        <v>8316</v>
      </c>
      <c r="R3740" t="s">
        <v>8317</v>
      </c>
      <c r="S3740" s="13">
        <f t="shared" si="248"/>
        <v>41813.938715277778</v>
      </c>
      <c r="T3740">
        <f t="shared" si="249"/>
        <v>2014</v>
      </c>
      <c r="U3740" t="str">
        <f t="shared" si="250"/>
        <v>theater</v>
      </c>
    </row>
    <row r="3741" spans="1:21" ht="42.75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 s="10">
        <f t="shared" si="247"/>
        <v>100.63</v>
      </c>
      <c r="Q3741" t="s">
        <v>8316</v>
      </c>
      <c r="R3741" t="s">
        <v>8317</v>
      </c>
      <c r="S3741" s="13">
        <f t="shared" si="248"/>
        <v>42548.449861111112</v>
      </c>
      <c r="T3741">
        <f t="shared" si="249"/>
        <v>2016</v>
      </c>
      <c r="U3741" t="str">
        <f t="shared" si="250"/>
        <v>theater</v>
      </c>
    </row>
    <row r="3742" spans="1:21" ht="42.75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 s="10">
        <f t="shared" si="247"/>
        <v>25.57</v>
      </c>
      <c r="Q3742" t="s">
        <v>8316</v>
      </c>
      <c r="R3742" t="s">
        <v>8317</v>
      </c>
      <c r="S3742" s="13">
        <f t="shared" si="248"/>
        <v>41833.089756944442</v>
      </c>
      <c r="T3742">
        <f t="shared" si="249"/>
        <v>2014</v>
      </c>
      <c r="U3742" t="str">
        <f t="shared" si="250"/>
        <v>theater</v>
      </c>
    </row>
    <row r="3743" spans="1:21" ht="42.75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 s="10" t="e">
        <f t="shared" si="247"/>
        <v>#DIV/0!</v>
      </c>
      <c r="Q3743" t="s">
        <v>8316</v>
      </c>
      <c r="R3743" t="s">
        <v>8317</v>
      </c>
      <c r="S3743" s="13">
        <f t="shared" si="248"/>
        <v>42325.920717592591</v>
      </c>
      <c r="T3743">
        <f t="shared" si="249"/>
        <v>2015</v>
      </c>
      <c r="U3743" t="str">
        <f t="shared" si="250"/>
        <v>theater</v>
      </c>
    </row>
    <row r="3744" spans="1:21" ht="42.75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 s="10">
        <f t="shared" si="247"/>
        <v>25</v>
      </c>
      <c r="Q3744" t="s">
        <v>8316</v>
      </c>
      <c r="R3744" t="s">
        <v>8317</v>
      </c>
      <c r="S3744" s="13">
        <f t="shared" si="248"/>
        <v>41858.214629629627</v>
      </c>
      <c r="T3744">
        <f t="shared" si="249"/>
        <v>2014</v>
      </c>
      <c r="U3744" t="str">
        <f t="shared" si="250"/>
        <v>theater</v>
      </c>
    </row>
    <row r="3745" spans="1:21" ht="28.5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 s="10" t="e">
        <f t="shared" si="247"/>
        <v>#DIV/0!</v>
      </c>
      <c r="Q3745" t="s">
        <v>8316</v>
      </c>
      <c r="R3745" t="s">
        <v>8317</v>
      </c>
      <c r="S3745" s="13">
        <f t="shared" si="248"/>
        <v>41793.710231481484</v>
      </c>
      <c r="T3745">
        <f t="shared" si="249"/>
        <v>2014</v>
      </c>
      <c r="U3745" t="str">
        <f t="shared" si="250"/>
        <v>theater</v>
      </c>
    </row>
    <row r="3746" spans="1:21" ht="42.75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 s="10" t="e">
        <f t="shared" si="247"/>
        <v>#DIV/0!</v>
      </c>
      <c r="Q3746" t="s">
        <v>8316</v>
      </c>
      <c r="R3746" t="s">
        <v>8317</v>
      </c>
      <c r="S3746" s="13">
        <f t="shared" si="248"/>
        <v>41793.814259259263</v>
      </c>
      <c r="T3746">
        <f t="shared" si="249"/>
        <v>2014</v>
      </c>
      <c r="U3746" t="str">
        <f t="shared" si="250"/>
        <v>theater</v>
      </c>
    </row>
    <row r="3747" spans="1:21" ht="42.75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 s="10">
        <f t="shared" si="247"/>
        <v>10</v>
      </c>
      <c r="Q3747" t="s">
        <v>8316</v>
      </c>
      <c r="R3747" t="s">
        <v>8317</v>
      </c>
      <c r="S3747" s="13">
        <f t="shared" si="248"/>
        <v>41831.697939814818</v>
      </c>
      <c r="T3747">
        <f t="shared" si="249"/>
        <v>2014</v>
      </c>
      <c r="U3747" t="str">
        <f t="shared" si="250"/>
        <v>theater</v>
      </c>
    </row>
    <row r="3748" spans="1:2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 s="10">
        <f t="shared" si="247"/>
        <v>202</v>
      </c>
      <c r="Q3748" t="s">
        <v>8316</v>
      </c>
      <c r="R3748" t="s">
        <v>8317</v>
      </c>
      <c r="S3748" s="13">
        <f t="shared" si="248"/>
        <v>42621.389340277776</v>
      </c>
      <c r="T3748">
        <f t="shared" si="249"/>
        <v>2016</v>
      </c>
      <c r="U3748" t="str">
        <f t="shared" si="250"/>
        <v>theater</v>
      </c>
    </row>
    <row r="3749" spans="1:21" ht="28.5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 s="10">
        <f t="shared" si="247"/>
        <v>25</v>
      </c>
      <c r="Q3749" t="s">
        <v>8316</v>
      </c>
      <c r="R3749" t="s">
        <v>8317</v>
      </c>
      <c r="S3749" s="13">
        <f t="shared" si="248"/>
        <v>42164.299722222218</v>
      </c>
      <c r="T3749">
        <f t="shared" si="249"/>
        <v>2015</v>
      </c>
      <c r="U3749" t="str">
        <f t="shared" si="250"/>
        <v>theater</v>
      </c>
    </row>
    <row r="3750" spans="1:21" ht="42.75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 s="10">
        <f t="shared" si="247"/>
        <v>99.54</v>
      </c>
      <c r="Q3750" t="s">
        <v>8316</v>
      </c>
      <c r="R3750" t="s">
        <v>8358</v>
      </c>
      <c r="S3750" s="13">
        <f t="shared" si="248"/>
        <v>42395.706435185188</v>
      </c>
      <c r="T3750">
        <f t="shared" si="249"/>
        <v>2016</v>
      </c>
      <c r="U3750" t="str">
        <f t="shared" si="250"/>
        <v>theater</v>
      </c>
    </row>
    <row r="3751" spans="1:21" ht="42.75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 s="10">
        <f t="shared" si="247"/>
        <v>75</v>
      </c>
      <c r="Q3751" t="s">
        <v>8316</v>
      </c>
      <c r="R3751" t="s">
        <v>8358</v>
      </c>
      <c r="S3751" s="13">
        <f t="shared" si="248"/>
        <v>42458.127175925925</v>
      </c>
      <c r="T3751">
        <f t="shared" si="249"/>
        <v>2016</v>
      </c>
      <c r="U3751" t="str">
        <f t="shared" si="250"/>
        <v>theater</v>
      </c>
    </row>
    <row r="3752" spans="1:21" ht="85.5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 s="10">
        <f t="shared" si="247"/>
        <v>215.25</v>
      </c>
      <c r="Q3752" t="s">
        <v>8316</v>
      </c>
      <c r="R3752" t="s">
        <v>8358</v>
      </c>
      <c r="S3752" s="13">
        <f t="shared" si="248"/>
        <v>42016.981574074074</v>
      </c>
      <c r="T3752">
        <f t="shared" si="249"/>
        <v>2015</v>
      </c>
      <c r="U3752" t="str">
        <f t="shared" si="250"/>
        <v>theater</v>
      </c>
    </row>
    <row r="3753" spans="1:21" ht="42.75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 s="10">
        <f t="shared" si="247"/>
        <v>120.55</v>
      </c>
      <c r="Q3753" t="s">
        <v>8316</v>
      </c>
      <c r="R3753" t="s">
        <v>8358</v>
      </c>
      <c r="S3753" s="13">
        <f t="shared" si="248"/>
        <v>42403.035567129627</v>
      </c>
      <c r="T3753">
        <f t="shared" si="249"/>
        <v>2016</v>
      </c>
      <c r="U3753" t="str">
        <f t="shared" si="250"/>
        <v>theater</v>
      </c>
    </row>
    <row r="3754" spans="1:21" ht="57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 s="10">
        <f t="shared" si="247"/>
        <v>37.67</v>
      </c>
      <c r="Q3754" t="s">
        <v>8316</v>
      </c>
      <c r="R3754" t="s">
        <v>8358</v>
      </c>
      <c r="S3754" s="13">
        <f t="shared" si="248"/>
        <v>42619.802488425921</v>
      </c>
      <c r="T3754">
        <f t="shared" si="249"/>
        <v>2016</v>
      </c>
      <c r="U3754" t="str">
        <f t="shared" si="250"/>
        <v>theater</v>
      </c>
    </row>
    <row r="3755" spans="1:21" ht="42.75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 s="10">
        <f t="shared" si="247"/>
        <v>172.23</v>
      </c>
      <c r="Q3755" t="s">
        <v>8316</v>
      </c>
      <c r="R3755" t="s">
        <v>8358</v>
      </c>
      <c r="S3755" s="13">
        <f t="shared" si="248"/>
        <v>42128.824074074073</v>
      </c>
      <c r="T3755">
        <f t="shared" si="249"/>
        <v>2015</v>
      </c>
      <c r="U3755" t="str">
        <f t="shared" si="250"/>
        <v>theater</v>
      </c>
    </row>
    <row r="3756" spans="1:21" ht="42.75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 s="10">
        <f t="shared" si="247"/>
        <v>111.11</v>
      </c>
      <c r="Q3756" t="s">
        <v>8316</v>
      </c>
      <c r="R3756" t="s">
        <v>8358</v>
      </c>
      <c r="S3756" s="13">
        <f t="shared" si="248"/>
        <v>41808.881215277775</v>
      </c>
      <c r="T3756">
        <f t="shared" si="249"/>
        <v>2014</v>
      </c>
      <c r="U3756" t="str">
        <f t="shared" si="250"/>
        <v>theater</v>
      </c>
    </row>
    <row r="3757" spans="1:21" ht="42.75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 s="10">
        <f t="shared" si="247"/>
        <v>25.46</v>
      </c>
      <c r="Q3757" t="s">
        <v>8316</v>
      </c>
      <c r="R3757" t="s">
        <v>8358</v>
      </c>
      <c r="S3757" s="13">
        <f t="shared" si="248"/>
        <v>42445.866979166662</v>
      </c>
      <c r="T3757">
        <f t="shared" si="249"/>
        <v>2016</v>
      </c>
      <c r="U3757" t="str">
        <f t="shared" si="250"/>
        <v>theater</v>
      </c>
    </row>
    <row r="3758" spans="1:21" ht="42.75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 s="10">
        <f t="shared" si="247"/>
        <v>267.64999999999998</v>
      </c>
      <c r="Q3758" t="s">
        <v>8316</v>
      </c>
      <c r="R3758" t="s">
        <v>8358</v>
      </c>
      <c r="S3758" s="13">
        <f t="shared" si="248"/>
        <v>41771.814791666664</v>
      </c>
      <c r="T3758">
        <f t="shared" si="249"/>
        <v>2014</v>
      </c>
      <c r="U3758" t="str">
        <f t="shared" si="250"/>
        <v>theater</v>
      </c>
    </row>
    <row r="3759" spans="1:21" ht="42.75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 s="10">
        <f t="shared" si="247"/>
        <v>75.959999999999994</v>
      </c>
      <c r="Q3759" t="s">
        <v>8316</v>
      </c>
      <c r="R3759" t="s">
        <v>8358</v>
      </c>
      <c r="S3759" s="13">
        <f t="shared" si="248"/>
        <v>41954.850868055553</v>
      </c>
      <c r="T3759">
        <f t="shared" si="249"/>
        <v>2014</v>
      </c>
      <c r="U3759" t="str">
        <f t="shared" si="250"/>
        <v>theater</v>
      </c>
    </row>
    <row r="3760" spans="1:21" ht="28.5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 s="10">
        <f t="shared" si="247"/>
        <v>59.04</v>
      </c>
      <c r="Q3760" t="s">
        <v>8316</v>
      </c>
      <c r="R3760" t="s">
        <v>8358</v>
      </c>
      <c r="S3760" s="13">
        <f t="shared" si="248"/>
        <v>41747.471504629626</v>
      </c>
      <c r="T3760">
        <f t="shared" si="249"/>
        <v>2014</v>
      </c>
      <c r="U3760" t="str">
        <f t="shared" si="250"/>
        <v>theater</v>
      </c>
    </row>
    <row r="3761" spans="1:21" ht="28.5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 s="10">
        <f t="shared" si="247"/>
        <v>50.11</v>
      </c>
      <c r="Q3761" t="s">
        <v>8316</v>
      </c>
      <c r="R3761" t="s">
        <v>8358</v>
      </c>
      <c r="S3761" s="13">
        <f t="shared" si="248"/>
        <v>42182.108252314814</v>
      </c>
      <c r="T3761">
        <f t="shared" si="249"/>
        <v>2015</v>
      </c>
      <c r="U3761" t="str">
        <f t="shared" si="250"/>
        <v>theater</v>
      </c>
    </row>
    <row r="3762" spans="1:21" ht="42.75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 s="10">
        <f t="shared" si="247"/>
        <v>55.5</v>
      </c>
      <c r="Q3762" t="s">
        <v>8316</v>
      </c>
      <c r="R3762" t="s">
        <v>8358</v>
      </c>
      <c r="S3762" s="13">
        <f t="shared" si="248"/>
        <v>41739.525300925925</v>
      </c>
      <c r="T3762">
        <f t="shared" si="249"/>
        <v>2014</v>
      </c>
      <c r="U3762" t="str">
        <f t="shared" si="250"/>
        <v>theater</v>
      </c>
    </row>
    <row r="3763" spans="1:21" ht="42.75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 s="10">
        <f t="shared" si="247"/>
        <v>166.67</v>
      </c>
      <c r="Q3763" t="s">
        <v>8316</v>
      </c>
      <c r="R3763" t="s">
        <v>8358</v>
      </c>
      <c r="S3763" s="13">
        <f t="shared" si="248"/>
        <v>42173.466863425929</v>
      </c>
      <c r="T3763">
        <f t="shared" si="249"/>
        <v>2015</v>
      </c>
      <c r="U3763" t="str">
        <f t="shared" si="250"/>
        <v>theater</v>
      </c>
    </row>
    <row r="3764" spans="1:21" ht="42.75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 s="10">
        <f t="shared" si="247"/>
        <v>47.43</v>
      </c>
      <c r="Q3764" t="s">
        <v>8316</v>
      </c>
      <c r="R3764" t="s">
        <v>8358</v>
      </c>
      <c r="S3764" s="13">
        <f t="shared" si="248"/>
        <v>42193.813530092593</v>
      </c>
      <c r="T3764">
        <f t="shared" si="249"/>
        <v>2015</v>
      </c>
      <c r="U3764" t="str">
        <f t="shared" si="250"/>
        <v>theater</v>
      </c>
    </row>
    <row r="3765" spans="1:21" ht="28.5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 s="10">
        <f t="shared" si="247"/>
        <v>64.94</v>
      </c>
      <c r="Q3765" t="s">
        <v>8316</v>
      </c>
      <c r="R3765" t="s">
        <v>8358</v>
      </c>
      <c r="S3765" s="13">
        <f t="shared" si="248"/>
        <v>42065.750300925924</v>
      </c>
      <c r="T3765">
        <f t="shared" si="249"/>
        <v>2015</v>
      </c>
      <c r="U3765" t="str">
        <f t="shared" si="250"/>
        <v>theater</v>
      </c>
    </row>
    <row r="3766" spans="1:21" ht="42.75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 s="10">
        <f t="shared" si="247"/>
        <v>55.56</v>
      </c>
      <c r="Q3766" t="s">
        <v>8316</v>
      </c>
      <c r="R3766" t="s">
        <v>8358</v>
      </c>
      <c r="S3766" s="13">
        <f t="shared" si="248"/>
        <v>42499.842962962968</v>
      </c>
      <c r="T3766">
        <f t="shared" si="249"/>
        <v>2016</v>
      </c>
      <c r="U3766" t="str">
        <f t="shared" si="250"/>
        <v>theater</v>
      </c>
    </row>
    <row r="3767" spans="1:21" ht="42.75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 s="10">
        <f t="shared" si="247"/>
        <v>74.22</v>
      </c>
      <c r="Q3767" t="s">
        <v>8316</v>
      </c>
      <c r="R3767" t="s">
        <v>8358</v>
      </c>
      <c r="S3767" s="13">
        <f t="shared" si="248"/>
        <v>41820.776412037041</v>
      </c>
      <c r="T3767">
        <f t="shared" si="249"/>
        <v>2014</v>
      </c>
      <c r="U3767" t="str">
        <f t="shared" si="250"/>
        <v>theater</v>
      </c>
    </row>
    <row r="3768" spans="1:21" ht="28.5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 s="10">
        <f t="shared" si="247"/>
        <v>106.93</v>
      </c>
      <c r="Q3768" t="s">
        <v>8316</v>
      </c>
      <c r="R3768" t="s">
        <v>8358</v>
      </c>
      <c r="S3768" s="13">
        <f t="shared" si="248"/>
        <v>41788.167187500003</v>
      </c>
      <c r="T3768">
        <f t="shared" si="249"/>
        <v>2014</v>
      </c>
      <c r="U3768" t="str">
        <f t="shared" si="250"/>
        <v>theater</v>
      </c>
    </row>
    <row r="3769" spans="1:21" ht="42.75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 s="10">
        <f t="shared" si="247"/>
        <v>41.7</v>
      </c>
      <c r="Q3769" t="s">
        <v>8316</v>
      </c>
      <c r="R3769" t="s">
        <v>8358</v>
      </c>
      <c r="S3769" s="13">
        <f t="shared" si="248"/>
        <v>42050.019641203704</v>
      </c>
      <c r="T3769">
        <f t="shared" si="249"/>
        <v>2015</v>
      </c>
      <c r="U3769" t="str">
        <f t="shared" si="250"/>
        <v>theater</v>
      </c>
    </row>
    <row r="3770" spans="1:21" ht="42.75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 s="10">
        <f t="shared" si="247"/>
        <v>74.239999999999995</v>
      </c>
      <c r="Q3770" t="s">
        <v>8316</v>
      </c>
      <c r="R3770" t="s">
        <v>8358</v>
      </c>
      <c r="S3770" s="13">
        <f t="shared" si="248"/>
        <v>41772.727893518517</v>
      </c>
      <c r="T3770">
        <f t="shared" si="249"/>
        <v>2014</v>
      </c>
      <c r="U3770" t="str">
        <f t="shared" si="250"/>
        <v>theater</v>
      </c>
    </row>
    <row r="3771" spans="1:21" ht="42.75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 s="10">
        <f t="shared" si="247"/>
        <v>73.33</v>
      </c>
      <c r="Q3771" t="s">
        <v>8316</v>
      </c>
      <c r="R3771" t="s">
        <v>8358</v>
      </c>
      <c r="S3771" s="13">
        <f t="shared" si="248"/>
        <v>42445.598136574074</v>
      </c>
      <c r="T3771">
        <f t="shared" si="249"/>
        <v>2016</v>
      </c>
      <c r="U3771" t="str">
        <f t="shared" si="250"/>
        <v>theater</v>
      </c>
    </row>
    <row r="3772" spans="1:21" ht="42.75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 s="10">
        <f t="shared" si="247"/>
        <v>100</v>
      </c>
      <c r="Q3772" t="s">
        <v>8316</v>
      </c>
      <c r="R3772" t="s">
        <v>8358</v>
      </c>
      <c r="S3772" s="13">
        <f t="shared" si="248"/>
        <v>42138.930671296301</v>
      </c>
      <c r="T3772">
        <f t="shared" si="249"/>
        <v>2015</v>
      </c>
      <c r="U3772" t="str">
        <f t="shared" si="250"/>
        <v>theater</v>
      </c>
    </row>
    <row r="3773" spans="1:21" ht="28.5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 s="10">
        <f t="shared" si="247"/>
        <v>38.42</v>
      </c>
      <c r="Q3773" t="s">
        <v>8316</v>
      </c>
      <c r="R3773" t="s">
        <v>8358</v>
      </c>
      <c r="S3773" s="13">
        <f t="shared" si="248"/>
        <v>42493.857083333336</v>
      </c>
      <c r="T3773">
        <f t="shared" si="249"/>
        <v>2016</v>
      </c>
      <c r="U3773" t="str">
        <f t="shared" si="250"/>
        <v>theater</v>
      </c>
    </row>
    <row r="3774" spans="1:21" ht="42.75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 s="10">
        <f t="shared" si="247"/>
        <v>166.97</v>
      </c>
      <c r="Q3774" t="s">
        <v>8316</v>
      </c>
      <c r="R3774" t="s">
        <v>8358</v>
      </c>
      <c r="S3774" s="13">
        <f t="shared" si="248"/>
        <v>42682.616967592592</v>
      </c>
      <c r="T3774">
        <f t="shared" si="249"/>
        <v>2016</v>
      </c>
      <c r="U3774" t="str">
        <f t="shared" si="250"/>
        <v>theater</v>
      </c>
    </row>
    <row r="3775" spans="1:21" ht="28.5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 s="10">
        <f t="shared" si="247"/>
        <v>94.91</v>
      </c>
      <c r="Q3775" t="s">
        <v>8316</v>
      </c>
      <c r="R3775" t="s">
        <v>8358</v>
      </c>
      <c r="S3775" s="13">
        <f t="shared" si="248"/>
        <v>42656.005173611105</v>
      </c>
      <c r="T3775">
        <f t="shared" si="249"/>
        <v>2016</v>
      </c>
      <c r="U3775" t="str">
        <f t="shared" si="250"/>
        <v>theater</v>
      </c>
    </row>
    <row r="3776" spans="1:21" ht="42.75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 s="10">
        <f t="shared" si="247"/>
        <v>100</v>
      </c>
      <c r="Q3776" t="s">
        <v>8316</v>
      </c>
      <c r="R3776" t="s">
        <v>8358</v>
      </c>
      <c r="S3776" s="13">
        <f t="shared" si="248"/>
        <v>42087.792303240742</v>
      </c>
      <c r="T3776">
        <f t="shared" si="249"/>
        <v>2015</v>
      </c>
      <c r="U3776" t="str">
        <f t="shared" si="250"/>
        <v>theater</v>
      </c>
    </row>
    <row r="3777" spans="1:21" ht="42.75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 s="10">
        <f t="shared" si="247"/>
        <v>143.21</v>
      </c>
      <c r="Q3777" t="s">
        <v>8316</v>
      </c>
      <c r="R3777" t="s">
        <v>8358</v>
      </c>
      <c r="S3777" s="13">
        <f t="shared" si="248"/>
        <v>42075.942627314813</v>
      </c>
      <c r="T3777">
        <f t="shared" si="249"/>
        <v>2015</v>
      </c>
      <c r="U3777" t="str">
        <f t="shared" si="250"/>
        <v>theater</v>
      </c>
    </row>
    <row r="3778" spans="1:21" ht="57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 s="10">
        <f t="shared" si="247"/>
        <v>90.82</v>
      </c>
      <c r="Q3778" t="s">
        <v>8316</v>
      </c>
      <c r="R3778" t="s">
        <v>8358</v>
      </c>
      <c r="S3778" s="13">
        <f t="shared" si="248"/>
        <v>41814.367800925924</v>
      </c>
      <c r="T3778">
        <f t="shared" si="249"/>
        <v>2014</v>
      </c>
      <c r="U3778" t="str">
        <f t="shared" si="250"/>
        <v>theater</v>
      </c>
    </row>
    <row r="3779" spans="1:21" ht="42.75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 s="10">
        <f t="shared" ref="P3779:P3842" si="251">ROUND(E3779/L3779,2)</f>
        <v>48.54</v>
      </c>
      <c r="Q3779" t="s">
        <v>8316</v>
      </c>
      <c r="R3779" t="s">
        <v>8358</v>
      </c>
      <c r="S3779" s="13">
        <f t="shared" ref="S3779:S3842" si="252">(((J3779/60)/60)/24)+DATE(1970,1,1)</f>
        <v>41887.111354166671</v>
      </c>
      <c r="T3779">
        <f t="shared" ref="T3779:T3842" si="253">YEAR(S3779)</f>
        <v>2014</v>
      </c>
      <c r="U3779" t="str">
        <f t="shared" ref="U3779:U3842" si="254">LEFT(N3779,SEARCH("/",N3779)-1)</f>
        <v>theater</v>
      </c>
    </row>
    <row r="3780" spans="1:21" ht="28.5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 s="10">
        <f t="shared" si="251"/>
        <v>70.03</v>
      </c>
      <c r="Q3780" t="s">
        <v>8316</v>
      </c>
      <c r="R3780" t="s">
        <v>8358</v>
      </c>
      <c r="S3780" s="13">
        <f t="shared" si="252"/>
        <v>41989.819212962961</v>
      </c>
      <c r="T3780">
        <f t="shared" si="253"/>
        <v>2014</v>
      </c>
      <c r="U3780" t="str">
        <f t="shared" si="254"/>
        <v>theater</v>
      </c>
    </row>
    <row r="3781" spans="1:21" ht="28.5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 s="10">
        <f t="shared" si="251"/>
        <v>135.63</v>
      </c>
      <c r="Q3781" t="s">
        <v>8316</v>
      </c>
      <c r="R3781" t="s">
        <v>8358</v>
      </c>
      <c r="S3781" s="13">
        <f t="shared" si="252"/>
        <v>42425.735416666663</v>
      </c>
      <c r="T3781">
        <f t="shared" si="253"/>
        <v>2016</v>
      </c>
      <c r="U3781" t="str">
        <f t="shared" si="254"/>
        <v>theater</v>
      </c>
    </row>
    <row r="3782" spans="1:21" ht="42.75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 s="10">
        <f t="shared" si="251"/>
        <v>100</v>
      </c>
      <c r="Q3782" t="s">
        <v>8316</v>
      </c>
      <c r="R3782" t="s">
        <v>8358</v>
      </c>
      <c r="S3782" s="13">
        <f t="shared" si="252"/>
        <v>42166.219733796301</v>
      </c>
      <c r="T3782">
        <f t="shared" si="253"/>
        <v>2015</v>
      </c>
      <c r="U3782" t="str">
        <f t="shared" si="254"/>
        <v>theater</v>
      </c>
    </row>
    <row r="3783" spans="1:21" ht="42.75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 s="10">
        <f t="shared" si="251"/>
        <v>94.9</v>
      </c>
      <c r="Q3783" t="s">
        <v>8316</v>
      </c>
      <c r="R3783" t="s">
        <v>8358</v>
      </c>
      <c r="S3783" s="13">
        <f t="shared" si="252"/>
        <v>41865.882928240739</v>
      </c>
      <c r="T3783">
        <f t="shared" si="253"/>
        <v>2014</v>
      </c>
      <c r="U3783" t="str">
        <f t="shared" si="254"/>
        <v>theater</v>
      </c>
    </row>
    <row r="3784" spans="1:21" ht="42.75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 s="10">
        <f t="shared" si="251"/>
        <v>75.37</v>
      </c>
      <c r="Q3784" t="s">
        <v>8316</v>
      </c>
      <c r="R3784" t="s">
        <v>8358</v>
      </c>
      <c r="S3784" s="13">
        <f t="shared" si="252"/>
        <v>42546.862233796302</v>
      </c>
      <c r="T3784">
        <f t="shared" si="253"/>
        <v>2016</v>
      </c>
      <c r="U3784" t="str">
        <f t="shared" si="254"/>
        <v>theater</v>
      </c>
    </row>
    <row r="3785" spans="1:21" ht="42.75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 s="10">
        <f t="shared" si="251"/>
        <v>64.459999999999994</v>
      </c>
      <c r="Q3785" t="s">
        <v>8316</v>
      </c>
      <c r="R3785" t="s">
        <v>8358</v>
      </c>
      <c r="S3785" s="13">
        <f t="shared" si="252"/>
        <v>42420.140277777777</v>
      </c>
      <c r="T3785">
        <f t="shared" si="253"/>
        <v>2016</v>
      </c>
      <c r="U3785" t="str">
        <f t="shared" si="254"/>
        <v>theater</v>
      </c>
    </row>
    <row r="3786" spans="1:21" ht="42.75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 s="10">
        <f t="shared" si="251"/>
        <v>115</v>
      </c>
      <c r="Q3786" t="s">
        <v>8316</v>
      </c>
      <c r="R3786" t="s">
        <v>8358</v>
      </c>
      <c r="S3786" s="13">
        <f t="shared" si="252"/>
        <v>42531.980694444443</v>
      </c>
      <c r="T3786">
        <f t="shared" si="253"/>
        <v>2016</v>
      </c>
      <c r="U3786" t="str">
        <f t="shared" si="254"/>
        <v>theater</v>
      </c>
    </row>
    <row r="3787" spans="1:21" ht="42.75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 s="10">
        <f t="shared" si="251"/>
        <v>100.5</v>
      </c>
      <c r="Q3787" t="s">
        <v>8316</v>
      </c>
      <c r="R3787" t="s">
        <v>8358</v>
      </c>
      <c r="S3787" s="13">
        <f t="shared" si="252"/>
        <v>42548.63853009259</v>
      </c>
      <c r="T3787">
        <f t="shared" si="253"/>
        <v>2016</v>
      </c>
      <c r="U3787" t="str">
        <f t="shared" si="254"/>
        <v>theater</v>
      </c>
    </row>
    <row r="3788" spans="1:21" ht="42.75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 s="10">
        <f t="shared" si="251"/>
        <v>93.77</v>
      </c>
      <c r="Q3788" t="s">
        <v>8316</v>
      </c>
      <c r="R3788" t="s">
        <v>8358</v>
      </c>
      <c r="S3788" s="13">
        <f t="shared" si="252"/>
        <v>42487.037905092591</v>
      </c>
      <c r="T3788">
        <f t="shared" si="253"/>
        <v>2016</v>
      </c>
      <c r="U3788" t="str">
        <f t="shared" si="254"/>
        <v>theater</v>
      </c>
    </row>
    <row r="3789" spans="1:21" ht="42.75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 s="10">
        <f t="shared" si="251"/>
        <v>35.1</v>
      </c>
      <c r="Q3789" t="s">
        <v>8316</v>
      </c>
      <c r="R3789" t="s">
        <v>8358</v>
      </c>
      <c r="S3789" s="13">
        <f t="shared" si="252"/>
        <v>42167.534791666665</v>
      </c>
      <c r="T3789">
        <f t="shared" si="253"/>
        <v>2015</v>
      </c>
      <c r="U3789" t="str">
        <f t="shared" si="254"/>
        <v>theater</v>
      </c>
    </row>
    <row r="3790" spans="1:21" ht="71.25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 s="10">
        <f t="shared" si="251"/>
        <v>500</v>
      </c>
      <c r="Q3790" t="s">
        <v>8316</v>
      </c>
      <c r="R3790" t="s">
        <v>8358</v>
      </c>
      <c r="S3790" s="13">
        <f t="shared" si="252"/>
        <v>42333.695821759262</v>
      </c>
      <c r="T3790">
        <f t="shared" si="253"/>
        <v>2015</v>
      </c>
      <c r="U3790" t="str">
        <f t="shared" si="254"/>
        <v>theater</v>
      </c>
    </row>
    <row r="3791" spans="1:21" ht="42.75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 s="10">
        <f t="shared" si="251"/>
        <v>29</v>
      </c>
      <c r="Q3791" t="s">
        <v>8316</v>
      </c>
      <c r="R3791" t="s">
        <v>8358</v>
      </c>
      <c r="S3791" s="13">
        <f t="shared" si="252"/>
        <v>42138.798819444448</v>
      </c>
      <c r="T3791">
        <f t="shared" si="253"/>
        <v>2015</v>
      </c>
      <c r="U3791" t="str">
        <f t="shared" si="254"/>
        <v>theater</v>
      </c>
    </row>
    <row r="3792" spans="1:21" ht="42.75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 s="10" t="e">
        <f t="shared" si="251"/>
        <v>#DIV/0!</v>
      </c>
      <c r="Q3792" t="s">
        <v>8316</v>
      </c>
      <c r="R3792" t="s">
        <v>8358</v>
      </c>
      <c r="S3792" s="13">
        <f t="shared" si="252"/>
        <v>42666.666932870372</v>
      </c>
      <c r="T3792">
        <f t="shared" si="253"/>
        <v>2016</v>
      </c>
      <c r="U3792" t="str">
        <f t="shared" si="254"/>
        <v>theater</v>
      </c>
    </row>
    <row r="3793" spans="1:21" ht="28.5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 s="10" t="e">
        <f t="shared" si="251"/>
        <v>#DIV/0!</v>
      </c>
      <c r="Q3793" t="s">
        <v>8316</v>
      </c>
      <c r="R3793" t="s">
        <v>8358</v>
      </c>
      <c r="S3793" s="13">
        <f t="shared" si="252"/>
        <v>41766.692037037035</v>
      </c>
      <c r="T3793">
        <f t="shared" si="253"/>
        <v>2014</v>
      </c>
      <c r="U3793" t="str">
        <f t="shared" si="254"/>
        <v>theater</v>
      </c>
    </row>
    <row r="3794" spans="1:21" ht="28.5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 s="10">
        <f t="shared" si="251"/>
        <v>17.5</v>
      </c>
      <c r="Q3794" t="s">
        <v>8316</v>
      </c>
      <c r="R3794" t="s">
        <v>8358</v>
      </c>
      <c r="S3794" s="13">
        <f t="shared" si="252"/>
        <v>42170.447013888886</v>
      </c>
      <c r="T3794">
        <f t="shared" si="253"/>
        <v>2015</v>
      </c>
      <c r="U3794" t="str">
        <f t="shared" si="254"/>
        <v>theater</v>
      </c>
    </row>
    <row r="3795" spans="1:21" ht="42.75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 s="10">
        <f t="shared" si="251"/>
        <v>174</v>
      </c>
      <c r="Q3795" t="s">
        <v>8316</v>
      </c>
      <c r="R3795" t="s">
        <v>8358</v>
      </c>
      <c r="S3795" s="13">
        <f t="shared" si="252"/>
        <v>41968.938993055555</v>
      </c>
      <c r="T3795">
        <f t="shared" si="253"/>
        <v>2014</v>
      </c>
      <c r="U3795" t="str">
        <f t="shared" si="254"/>
        <v>theater</v>
      </c>
    </row>
    <row r="3796" spans="1:21" ht="42.75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 s="10">
        <f t="shared" si="251"/>
        <v>50</v>
      </c>
      <c r="Q3796" t="s">
        <v>8316</v>
      </c>
      <c r="R3796" t="s">
        <v>8358</v>
      </c>
      <c r="S3796" s="13">
        <f t="shared" si="252"/>
        <v>42132.58048611111</v>
      </c>
      <c r="T3796">
        <f t="shared" si="253"/>
        <v>2015</v>
      </c>
      <c r="U3796" t="str">
        <f t="shared" si="254"/>
        <v>theater</v>
      </c>
    </row>
    <row r="3797" spans="1:21" ht="42.75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 s="10">
        <f t="shared" si="251"/>
        <v>5</v>
      </c>
      <c r="Q3797" t="s">
        <v>8316</v>
      </c>
      <c r="R3797" t="s">
        <v>8358</v>
      </c>
      <c r="S3797" s="13">
        <f t="shared" si="252"/>
        <v>42201.436226851853</v>
      </c>
      <c r="T3797">
        <f t="shared" si="253"/>
        <v>2015</v>
      </c>
      <c r="U3797" t="str">
        <f t="shared" si="254"/>
        <v>theater</v>
      </c>
    </row>
    <row r="3798" spans="1:21" ht="42.75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 s="10">
        <f t="shared" si="251"/>
        <v>1</v>
      </c>
      <c r="Q3798" t="s">
        <v>8316</v>
      </c>
      <c r="R3798" t="s">
        <v>8358</v>
      </c>
      <c r="S3798" s="13">
        <f t="shared" si="252"/>
        <v>42689.029583333337</v>
      </c>
      <c r="T3798">
        <f t="shared" si="253"/>
        <v>2016</v>
      </c>
      <c r="U3798" t="str">
        <f t="shared" si="254"/>
        <v>theater</v>
      </c>
    </row>
    <row r="3799" spans="1:21" ht="42.75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 s="10">
        <f t="shared" si="251"/>
        <v>145.41</v>
      </c>
      <c r="Q3799" t="s">
        <v>8316</v>
      </c>
      <c r="R3799" t="s">
        <v>8358</v>
      </c>
      <c r="S3799" s="13">
        <f t="shared" si="252"/>
        <v>42084.881539351853</v>
      </c>
      <c r="T3799">
        <f t="shared" si="253"/>
        <v>2015</v>
      </c>
      <c r="U3799" t="str">
        <f t="shared" si="254"/>
        <v>theater</v>
      </c>
    </row>
    <row r="3800" spans="1:21" ht="42.75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 s="10">
        <f t="shared" si="251"/>
        <v>205</v>
      </c>
      <c r="Q3800" t="s">
        <v>8316</v>
      </c>
      <c r="R3800" t="s">
        <v>8358</v>
      </c>
      <c r="S3800" s="13">
        <f t="shared" si="252"/>
        <v>41831.722777777781</v>
      </c>
      <c r="T3800">
        <f t="shared" si="253"/>
        <v>2014</v>
      </c>
      <c r="U3800" t="str">
        <f t="shared" si="254"/>
        <v>theater</v>
      </c>
    </row>
    <row r="3801" spans="1:21" ht="28.5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 s="10">
        <f t="shared" si="251"/>
        <v>100.5</v>
      </c>
      <c r="Q3801" t="s">
        <v>8316</v>
      </c>
      <c r="R3801" t="s">
        <v>8358</v>
      </c>
      <c r="S3801" s="13">
        <f t="shared" si="252"/>
        <v>42410.93105324074</v>
      </c>
      <c r="T3801">
        <f t="shared" si="253"/>
        <v>2016</v>
      </c>
      <c r="U3801" t="str">
        <f t="shared" si="254"/>
        <v>theater</v>
      </c>
    </row>
    <row r="3802" spans="1:21" ht="42.75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 s="10">
        <f t="shared" si="251"/>
        <v>55.06</v>
      </c>
      <c r="Q3802" t="s">
        <v>8316</v>
      </c>
      <c r="R3802" t="s">
        <v>8358</v>
      </c>
      <c r="S3802" s="13">
        <f t="shared" si="252"/>
        <v>41982.737071759257</v>
      </c>
      <c r="T3802">
        <f t="shared" si="253"/>
        <v>2014</v>
      </c>
      <c r="U3802" t="str">
        <f t="shared" si="254"/>
        <v>theater</v>
      </c>
    </row>
    <row r="3803" spans="1:21" ht="42.75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 s="10">
        <f t="shared" si="251"/>
        <v>47.33</v>
      </c>
      <c r="Q3803" t="s">
        <v>8316</v>
      </c>
      <c r="R3803" t="s">
        <v>8358</v>
      </c>
      <c r="S3803" s="13">
        <f t="shared" si="252"/>
        <v>41975.676111111112</v>
      </c>
      <c r="T3803">
        <f t="shared" si="253"/>
        <v>2014</v>
      </c>
      <c r="U3803" t="str">
        <f t="shared" si="254"/>
        <v>theater</v>
      </c>
    </row>
    <row r="3804" spans="1:21" ht="42.75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 s="10" t="e">
        <f t="shared" si="251"/>
        <v>#DIV/0!</v>
      </c>
      <c r="Q3804" t="s">
        <v>8316</v>
      </c>
      <c r="R3804" t="s">
        <v>8358</v>
      </c>
      <c r="S3804" s="13">
        <f t="shared" si="252"/>
        <v>42269.126226851848</v>
      </c>
      <c r="T3804">
        <f t="shared" si="253"/>
        <v>2015</v>
      </c>
      <c r="U3804" t="str">
        <f t="shared" si="254"/>
        <v>theater</v>
      </c>
    </row>
    <row r="3805" spans="1:21" ht="28.5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 s="10">
        <f t="shared" si="251"/>
        <v>58.95</v>
      </c>
      <c r="Q3805" t="s">
        <v>8316</v>
      </c>
      <c r="R3805" t="s">
        <v>8358</v>
      </c>
      <c r="S3805" s="13">
        <f t="shared" si="252"/>
        <v>42403.971851851849</v>
      </c>
      <c r="T3805">
        <f t="shared" si="253"/>
        <v>2016</v>
      </c>
      <c r="U3805" t="str">
        <f t="shared" si="254"/>
        <v>theater</v>
      </c>
    </row>
    <row r="3806" spans="1:21" ht="42.75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 s="10" t="e">
        <f t="shared" si="251"/>
        <v>#DIV/0!</v>
      </c>
      <c r="Q3806" t="s">
        <v>8316</v>
      </c>
      <c r="R3806" t="s">
        <v>8358</v>
      </c>
      <c r="S3806" s="13">
        <f t="shared" si="252"/>
        <v>42527.00953703704</v>
      </c>
      <c r="T3806">
        <f t="shared" si="253"/>
        <v>2016</v>
      </c>
      <c r="U3806" t="str">
        <f t="shared" si="254"/>
        <v>theater</v>
      </c>
    </row>
    <row r="3807" spans="1:21" ht="42.75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 s="10">
        <f t="shared" si="251"/>
        <v>1.5</v>
      </c>
      <c r="Q3807" t="s">
        <v>8316</v>
      </c>
      <c r="R3807" t="s">
        <v>8358</v>
      </c>
      <c r="S3807" s="13">
        <f t="shared" si="252"/>
        <v>41849.887037037035</v>
      </c>
      <c r="T3807">
        <f t="shared" si="253"/>
        <v>2014</v>
      </c>
      <c r="U3807" t="str">
        <f t="shared" si="254"/>
        <v>theater</v>
      </c>
    </row>
    <row r="3808" spans="1:21" ht="42.75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 s="10">
        <f t="shared" si="251"/>
        <v>5</v>
      </c>
      <c r="Q3808" t="s">
        <v>8316</v>
      </c>
      <c r="R3808" t="s">
        <v>8358</v>
      </c>
      <c r="S3808" s="13">
        <f t="shared" si="252"/>
        <v>41799.259039351848</v>
      </c>
      <c r="T3808">
        <f t="shared" si="253"/>
        <v>2014</v>
      </c>
      <c r="U3808" t="str">
        <f t="shared" si="254"/>
        <v>theater</v>
      </c>
    </row>
    <row r="3809" spans="1:21" ht="42.75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 s="10">
        <f t="shared" si="251"/>
        <v>50.56</v>
      </c>
      <c r="Q3809" t="s">
        <v>8316</v>
      </c>
      <c r="R3809" t="s">
        <v>8358</v>
      </c>
      <c r="S3809" s="13">
        <f t="shared" si="252"/>
        <v>42090.909016203703</v>
      </c>
      <c r="T3809">
        <f t="shared" si="253"/>
        <v>2015</v>
      </c>
      <c r="U3809" t="str">
        <f t="shared" si="254"/>
        <v>theater</v>
      </c>
    </row>
    <row r="3810" spans="1:21" ht="42.75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 s="10">
        <f t="shared" si="251"/>
        <v>41.67</v>
      </c>
      <c r="Q3810" t="s">
        <v>8316</v>
      </c>
      <c r="R3810" t="s">
        <v>8317</v>
      </c>
      <c r="S3810" s="13">
        <f t="shared" si="252"/>
        <v>42059.453923611116</v>
      </c>
      <c r="T3810">
        <f t="shared" si="253"/>
        <v>2015</v>
      </c>
      <c r="U3810" t="str">
        <f t="shared" si="254"/>
        <v>theater</v>
      </c>
    </row>
    <row r="3811" spans="1:21" ht="42.75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 s="10">
        <f t="shared" si="251"/>
        <v>53.29</v>
      </c>
      <c r="Q3811" t="s">
        <v>8316</v>
      </c>
      <c r="R3811" t="s">
        <v>8317</v>
      </c>
      <c r="S3811" s="13">
        <f t="shared" si="252"/>
        <v>41800.526701388888</v>
      </c>
      <c r="T3811">
        <f t="shared" si="253"/>
        <v>2014</v>
      </c>
      <c r="U3811" t="str">
        <f t="shared" si="254"/>
        <v>theater</v>
      </c>
    </row>
    <row r="3812" spans="1:21" ht="42.75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 s="10">
        <f t="shared" si="251"/>
        <v>70.23</v>
      </c>
      <c r="Q3812" t="s">
        <v>8316</v>
      </c>
      <c r="R3812" t="s">
        <v>8317</v>
      </c>
      <c r="S3812" s="13">
        <f t="shared" si="252"/>
        <v>42054.849050925928</v>
      </c>
      <c r="T3812">
        <f t="shared" si="253"/>
        <v>2015</v>
      </c>
      <c r="U3812" t="str">
        <f t="shared" si="254"/>
        <v>theater</v>
      </c>
    </row>
    <row r="3813" spans="1:21" ht="42.75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 s="10">
        <f t="shared" si="251"/>
        <v>43.42</v>
      </c>
      <c r="Q3813" t="s">
        <v>8316</v>
      </c>
      <c r="R3813" t="s">
        <v>8317</v>
      </c>
      <c r="S3813" s="13">
        <f t="shared" si="252"/>
        <v>42487.62700231481</v>
      </c>
      <c r="T3813">
        <f t="shared" si="253"/>
        <v>2016</v>
      </c>
      <c r="U3813" t="str">
        <f t="shared" si="254"/>
        <v>theater</v>
      </c>
    </row>
    <row r="3814" spans="1:21" ht="42.75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 s="10">
        <f t="shared" si="251"/>
        <v>199.18</v>
      </c>
      <c r="Q3814" t="s">
        <v>8316</v>
      </c>
      <c r="R3814" t="s">
        <v>8317</v>
      </c>
      <c r="S3814" s="13">
        <f t="shared" si="252"/>
        <v>42109.751250000001</v>
      </c>
      <c r="T3814">
        <f t="shared" si="253"/>
        <v>2015</v>
      </c>
      <c r="U3814" t="str">
        <f t="shared" si="254"/>
        <v>theater</v>
      </c>
    </row>
    <row r="3815" spans="1:21" ht="42.75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 s="10">
        <f t="shared" si="251"/>
        <v>78.52</v>
      </c>
      <c r="Q3815" t="s">
        <v>8316</v>
      </c>
      <c r="R3815" t="s">
        <v>8317</v>
      </c>
      <c r="S3815" s="13">
        <f t="shared" si="252"/>
        <v>42497.275706018518</v>
      </c>
      <c r="T3815">
        <f t="shared" si="253"/>
        <v>2016</v>
      </c>
      <c r="U3815" t="str">
        <f t="shared" si="254"/>
        <v>theater</v>
      </c>
    </row>
    <row r="3816" spans="1:21" ht="42.75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 s="10">
        <f t="shared" si="251"/>
        <v>61.82</v>
      </c>
      <c r="Q3816" t="s">
        <v>8316</v>
      </c>
      <c r="R3816" t="s">
        <v>8317</v>
      </c>
      <c r="S3816" s="13">
        <f t="shared" si="252"/>
        <v>42058.904074074075</v>
      </c>
      <c r="T3816">
        <f t="shared" si="253"/>
        <v>2015</v>
      </c>
      <c r="U3816" t="str">
        <f t="shared" si="254"/>
        <v>theater</v>
      </c>
    </row>
    <row r="3817" spans="1:21" ht="28.5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 s="10">
        <f t="shared" si="251"/>
        <v>50</v>
      </c>
      <c r="Q3817" t="s">
        <v>8316</v>
      </c>
      <c r="R3817" t="s">
        <v>8317</v>
      </c>
      <c r="S3817" s="13">
        <f t="shared" si="252"/>
        <v>42207.259918981479</v>
      </c>
      <c r="T3817">
        <f t="shared" si="253"/>
        <v>2015</v>
      </c>
      <c r="U3817" t="str">
        <f t="shared" si="254"/>
        <v>theater</v>
      </c>
    </row>
    <row r="3818" spans="1:21" ht="57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 s="10">
        <f t="shared" si="251"/>
        <v>48.34</v>
      </c>
      <c r="Q3818" t="s">
        <v>8316</v>
      </c>
      <c r="R3818" t="s">
        <v>8317</v>
      </c>
      <c r="S3818" s="13">
        <f t="shared" si="252"/>
        <v>41807.690081018518</v>
      </c>
      <c r="T3818">
        <f t="shared" si="253"/>
        <v>2014</v>
      </c>
      <c r="U3818" t="str">
        <f t="shared" si="254"/>
        <v>theater</v>
      </c>
    </row>
    <row r="3819" spans="1:21" ht="42.75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 s="10">
        <f t="shared" si="251"/>
        <v>107.25</v>
      </c>
      <c r="Q3819" t="s">
        <v>8316</v>
      </c>
      <c r="R3819" t="s">
        <v>8317</v>
      </c>
      <c r="S3819" s="13">
        <f t="shared" si="252"/>
        <v>42284.69694444444</v>
      </c>
      <c r="T3819">
        <f t="shared" si="253"/>
        <v>2015</v>
      </c>
      <c r="U3819" t="str">
        <f t="shared" si="254"/>
        <v>theater</v>
      </c>
    </row>
    <row r="3820" spans="1:21" ht="42.75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 s="10">
        <f t="shared" si="251"/>
        <v>57</v>
      </c>
      <c r="Q3820" t="s">
        <v>8316</v>
      </c>
      <c r="R3820" t="s">
        <v>8317</v>
      </c>
      <c r="S3820" s="13">
        <f t="shared" si="252"/>
        <v>42045.84238425926</v>
      </c>
      <c r="T3820">
        <f t="shared" si="253"/>
        <v>2015</v>
      </c>
      <c r="U3820" t="str">
        <f t="shared" si="254"/>
        <v>theater</v>
      </c>
    </row>
    <row r="3821" spans="1:21" ht="28.5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 s="10">
        <f t="shared" si="251"/>
        <v>40.92</v>
      </c>
      <c r="Q3821" t="s">
        <v>8316</v>
      </c>
      <c r="R3821" t="s">
        <v>8317</v>
      </c>
      <c r="S3821" s="13">
        <f t="shared" si="252"/>
        <v>42184.209537037037</v>
      </c>
      <c r="T3821">
        <f t="shared" si="253"/>
        <v>2015</v>
      </c>
      <c r="U3821" t="str">
        <f t="shared" si="254"/>
        <v>theater</v>
      </c>
    </row>
    <row r="3822" spans="1:21" ht="42.75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 s="10">
        <f t="shared" si="251"/>
        <v>21.5</v>
      </c>
      <c r="Q3822" t="s">
        <v>8316</v>
      </c>
      <c r="R3822" t="s">
        <v>8317</v>
      </c>
      <c r="S3822" s="13">
        <f t="shared" si="252"/>
        <v>42160.651817129634</v>
      </c>
      <c r="T3822">
        <f t="shared" si="253"/>
        <v>2015</v>
      </c>
      <c r="U3822" t="str">
        <f t="shared" si="254"/>
        <v>theater</v>
      </c>
    </row>
    <row r="3823" spans="1:21" ht="42.75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 s="10">
        <f t="shared" si="251"/>
        <v>79.540000000000006</v>
      </c>
      <c r="Q3823" t="s">
        <v>8316</v>
      </c>
      <c r="R3823" t="s">
        <v>8317</v>
      </c>
      <c r="S3823" s="13">
        <f t="shared" si="252"/>
        <v>42341.180636574078</v>
      </c>
      <c r="T3823">
        <f t="shared" si="253"/>
        <v>2015</v>
      </c>
      <c r="U3823" t="str">
        <f t="shared" si="254"/>
        <v>theater</v>
      </c>
    </row>
    <row r="3824" spans="1:21" ht="57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 s="10">
        <f t="shared" si="251"/>
        <v>72.38</v>
      </c>
      <c r="Q3824" t="s">
        <v>8316</v>
      </c>
      <c r="R3824" t="s">
        <v>8317</v>
      </c>
      <c r="S3824" s="13">
        <f t="shared" si="252"/>
        <v>42329.838159722218</v>
      </c>
      <c r="T3824">
        <f t="shared" si="253"/>
        <v>2015</v>
      </c>
      <c r="U3824" t="str">
        <f t="shared" si="254"/>
        <v>theater</v>
      </c>
    </row>
    <row r="3825" spans="1:21" ht="42.75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 s="10">
        <f t="shared" si="251"/>
        <v>64.63</v>
      </c>
      <c r="Q3825" t="s">
        <v>8316</v>
      </c>
      <c r="R3825" t="s">
        <v>8317</v>
      </c>
      <c r="S3825" s="13">
        <f t="shared" si="252"/>
        <v>42170.910231481481</v>
      </c>
      <c r="T3825">
        <f t="shared" si="253"/>
        <v>2015</v>
      </c>
      <c r="U3825" t="str">
        <f t="shared" si="254"/>
        <v>theater</v>
      </c>
    </row>
    <row r="3826" spans="1:21" ht="42.75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 s="10">
        <f t="shared" si="251"/>
        <v>38.57</v>
      </c>
      <c r="Q3826" t="s">
        <v>8316</v>
      </c>
      <c r="R3826" t="s">
        <v>8317</v>
      </c>
      <c r="S3826" s="13">
        <f t="shared" si="252"/>
        <v>42571.626192129625</v>
      </c>
      <c r="T3826">
        <f t="shared" si="253"/>
        <v>2016</v>
      </c>
      <c r="U3826" t="str">
        <f t="shared" si="254"/>
        <v>theater</v>
      </c>
    </row>
    <row r="3827" spans="1:21" ht="42.75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 s="10">
        <f t="shared" si="251"/>
        <v>107.57</v>
      </c>
      <c r="Q3827" t="s">
        <v>8316</v>
      </c>
      <c r="R3827" t="s">
        <v>8317</v>
      </c>
      <c r="S3827" s="13">
        <f t="shared" si="252"/>
        <v>42151.069606481484</v>
      </c>
      <c r="T3827">
        <f t="shared" si="253"/>
        <v>2015</v>
      </c>
      <c r="U3827" t="str">
        <f t="shared" si="254"/>
        <v>theater</v>
      </c>
    </row>
    <row r="3828" spans="1:21" ht="28.5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 s="10">
        <f t="shared" si="251"/>
        <v>27.5</v>
      </c>
      <c r="Q3828" t="s">
        <v>8316</v>
      </c>
      <c r="R3828" t="s">
        <v>8317</v>
      </c>
      <c r="S3828" s="13">
        <f t="shared" si="252"/>
        <v>42101.423541666663</v>
      </c>
      <c r="T3828">
        <f t="shared" si="253"/>
        <v>2015</v>
      </c>
      <c r="U3828" t="str">
        <f t="shared" si="254"/>
        <v>theater</v>
      </c>
    </row>
    <row r="3829" spans="1:21" ht="57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 s="10">
        <f t="shared" si="251"/>
        <v>70.459999999999994</v>
      </c>
      <c r="Q3829" t="s">
        <v>8316</v>
      </c>
      <c r="R3829" t="s">
        <v>8317</v>
      </c>
      <c r="S3829" s="13">
        <f t="shared" si="252"/>
        <v>42034.928252314814</v>
      </c>
      <c r="T3829">
        <f t="shared" si="253"/>
        <v>2015</v>
      </c>
      <c r="U3829" t="str">
        <f t="shared" si="254"/>
        <v>theater</v>
      </c>
    </row>
    <row r="3830" spans="1:21" ht="42.75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 s="10">
        <f t="shared" si="251"/>
        <v>178.57</v>
      </c>
      <c r="Q3830" t="s">
        <v>8316</v>
      </c>
      <c r="R3830" t="s">
        <v>8317</v>
      </c>
      <c r="S3830" s="13">
        <f t="shared" si="252"/>
        <v>41944.527627314819</v>
      </c>
      <c r="T3830">
        <f t="shared" si="253"/>
        <v>2014</v>
      </c>
      <c r="U3830" t="str">
        <f t="shared" si="254"/>
        <v>theater</v>
      </c>
    </row>
    <row r="3831" spans="1:21" ht="42.75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 s="10">
        <f t="shared" si="251"/>
        <v>62.63</v>
      </c>
      <c r="Q3831" t="s">
        <v>8316</v>
      </c>
      <c r="R3831" t="s">
        <v>8317</v>
      </c>
      <c r="S3831" s="13">
        <f t="shared" si="252"/>
        <v>42593.865405092598</v>
      </c>
      <c r="T3831">
        <f t="shared" si="253"/>
        <v>2016</v>
      </c>
      <c r="U3831" t="str">
        <f t="shared" si="254"/>
        <v>theater</v>
      </c>
    </row>
    <row r="3832" spans="1:21" ht="42.75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 s="10">
        <f t="shared" si="251"/>
        <v>75</v>
      </c>
      <c r="Q3832" t="s">
        <v>8316</v>
      </c>
      <c r="R3832" t="s">
        <v>8317</v>
      </c>
      <c r="S3832" s="13">
        <f t="shared" si="252"/>
        <v>42503.740868055553</v>
      </c>
      <c r="T3832">
        <f t="shared" si="253"/>
        <v>2016</v>
      </c>
      <c r="U3832" t="str">
        <f t="shared" si="254"/>
        <v>theater</v>
      </c>
    </row>
    <row r="3833" spans="1:21" ht="42.75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 s="10">
        <f t="shared" si="251"/>
        <v>58.9</v>
      </c>
      <c r="Q3833" t="s">
        <v>8316</v>
      </c>
      <c r="R3833" t="s">
        <v>8317</v>
      </c>
      <c r="S3833" s="13">
        <f t="shared" si="252"/>
        <v>41927.848900462966</v>
      </c>
      <c r="T3833">
        <f t="shared" si="253"/>
        <v>2014</v>
      </c>
      <c r="U3833" t="str">
        <f t="shared" si="254"/>
        <v>theater</v>
      </c>
    </row>
    <row r="3834" spans="1:21" ht="42.75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 s="10">
        <f t="shared" si="251"/>
        <v>139.56</v>
      </c>
      <c r="Q3834" t="s">
        <v>8316</v>
      </c>
      <c r="R3834" t="s">
        <v>8317</v>
      </c>
      <c r="S3834" s="13">
        <f t="shared" si="252"/>
        <v>42375.114988425921</v>
      </c>
      <c r="T3834">
        <f t="shared" si="253"/>
        <v>2016</v>
      </c>
      <c r="U3834" t="str">
        <f t="shared" si="254"/>
        <v>theater</v>
      </c>
    </row>
    <row r="3835" spans="1:21" ht="42.75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 s="10">
        <f t="shared" si="251"/>
        <v>70</v>
      </c>
      <c r="Q3835" t="s">
        <v>8316</v>
      </c>
      <c r="R3835" t="s">
        <v>8317</v>
      </c>
      <c r="S3835" s="13">
        <f t="shared" si="252"/>
        <v>41963.872361111105</v>
      </c>
      <c r="T3835">
        <f t="shared" si="253"/>
        <v>2014</v>
      </c>
      <c r="U3835" t="str">
        <f t="shared" si="254"/>
        <v>theater</v>
      </c>
    </row>
    <row r="3836" spans="1:21" ht="42.75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 s="10">
        <f t="shared" si="251"/>
        <v>57.39</v>
      </c>
      <c r="Q3836" t="s">
        <v>8316</v>
      </c>
      <c r="R3836" t="s">
        <v>8317</v>
      </c>
      <c r="S3836" s="13">
        <f t="shared" si="252"/>
        <v>42143.445219907408</v>
      </c>
      <c r="T3836">
        <f t="shared" si="253"/>
        <v>2015</v>
      </c>
      <c r="U3836" t="str">
        <f t="shared" si="254"/>
        <v>theater</v>
      </c>
    </row>
    <row r="3837" spans="1:21" ht="42.75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 s="10">
        <f t="shared" si="251"/>
        <v>40</v>
      </c>
      <c r="Q3837" t="s">
        <v>8316</v>
      </c>
      <c r="R3837" t="s">
        <v>8317</v>
      </c>
      <c r="S3837" s="13">
        <f t="shared" si="252"/>
        <v>42460.94222222222</v>
      </c>
      <c r="T3837">
        <f t="shared" si="253"/>
        <v>2016</v>
      </c>
      <c r="U3837" t="str">
        <f t="shared" si="254"/>
        <v>theater</v>
      </c>
    </row>
    <row r="3838" spans="1:21" ht="42.75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 s="10">
        <f t="shared" si="251"/>
        <v>64.290000000000006</v>
      </c>
      <c r="Q3838" t="s">
        <v>8316</v>
      </c>
      <c r="R3838" t="s">
        <v>8317</v>
      </c>
      <c r="S3838" s="13">
        <f t="shared" si="252"/>
        <v>42553.926527777774</v>
      </c>
      <c r="T3838">
        <f t="shared" si="253"/>
        <v>2016</v>
      </c>
      <c r="U3838" t="str">
        <f t="shared" si="254"/>
        <v>theater</v>
      </c>
    </row>
    <row r="3839" spans="1:21" ht="28.5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 s="10">
        <f t="shared" si="251"/>
        <v>120.12</v>
      </c>
      <c r="Q3839" t="s">
        <v>8316</v>
      </c>
      <c r="R3839" t="s">
        <v>8317</v>
      </c>
      <c r="S3839" s="13">
        <f t="shared" si="252"/>
        <v>42152.765717592592</v>
      </c>
      <c r="T3839">
        <f t="shared" si="253"/>
        <v>2015</v>
      </c>
      <c r="U3839" t="str">
        <f t="shared" si="254"/>
        <v>theater</v>
      </c>
    </row>
    <row r="3840" spans="1:21" ht="57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 s="10">
        <f t="shared" si="251"/>
        <v>1008.24</v>
      </c>
      <c r="Q3840" t="s">
        <v>8316</v>
      </c>
      <c r="R3840" t="s">
        <v>8317</v>
      </c>
      <c r="S3840" s="13">
        <f t="shared" si="252"/>
        <v>42116.710752314815</v>
      </c>
      <c r="T3840">
        <f t="shared" si="253"/>
        <v>2015</v>
      </c>
      <c r="U3840" t="str">
        <f t="shared" si="254"/>
        <v>theater</v>
      </c>
    </row>
    <row r="3841" spans="1:21" ht="42.75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 s="10">
        <f t="shared" si="251"/>
        <v>63.28</v>
      </c>
      <c r="Q3841" t="s">
        <v>8316</v>
      </c>
      <c r="R3841" t="s">
        <v>8317</v>
      </c>
      <c r="S3841" s="13">
        <f t="shared" si="252"/>
        <v>42155.142638888887</v>
      </c>
      <c r="T3841">
        <f t="shared" si="253"/>
        <v>2015</v>
      </c>
      <c r="U3841" t="str">
        <f t="shared" si="254"/>
        <v>theater</v>
      </c>
    </row>
    <row r="3842" spans="1:21" ht="42.75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 s="10">
        <f t="shared" si="251"/>
        <v>21.67</v>
      </c>
      <c r="Q3842" t="s">
        <v>8316</v>
      </c>
      <c r="R3842" t="s">
        <v>8317</v>
      </c>
      <c r="S3842" s="13">
        <f t="shared" si="252"/>
        <v>42432.701724537037</v>
      </c>
      <c r="T3842">
        <f t="shared" si="253"/>
        <v>2016</v>
      </c>
      <c r="U3842" t="str">
        <f t="shared" si="254"/>
        <v>theater</v>
      </c>
    </row>
    <row r="3843" spans="1:21" ht="42.75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 s="10">
        <f t="shared" ref="P3843:P3906" si="255">ROUND(E3843/L3843,2)</f>
        <v>25.65</v>
      </c>
      <c r="Q3843" t="s">
        <v>8316</v>
      </c>
      <c r="R3843" t="s">
        <v>8317</v>
      </c>
      <c r="S3843" s="13">
        <f t="shared" ref="S3843:S3906" si="256">(((J3843/60)/60)/24)+DATE(1970,1,1)</f>
        <v>41780.785729166666</v>
      </c>
      <c r="T3843">
        <f t="shared" ref="T3843:T3906" si="257">YEAR(S3843)</f>
        <v>2014</v>
      </c>
      <c r="U3843" t="str">
        <f t="shared" ref="U3843:U3906" si="258">LEFT(N3843,SEARCH("/",N3843)-1)</f>
        <v>theater</v>
      </c>
    </row>
    <row r="3844" spans="1:21" ht="42.75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 s="10">
        <f t="shared" si="255"/>
        <v>47.7</v>
      </c>
      <c r="Q3844" t="s">
        <v>8316</v>
      </c>
      <c r="R3844" t="s">
        <v>8317</v>
      </c>
      <c r="S3844" s="13">
        <f t="shared" si="256"/>
        <v>41740.493657407409</v>
      </c>
      <c r="T3844">
        <f t="shared" si="257"/>
        <v>2014</v>
      </c>
      <c r="U3844" t="str">
        <f t="shared" si="258"/>
        <v>theater</v>
      </c>
    </row>
    <row r="3845" spans="1:21" ht="42.75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 s="10">
        <f t="shared" si="255"/>
        <v>56.05</v>
      </c>
      <c r="Q3845" t="s">
        <v>8316</v>
      </c>
      <c r="R3845" t="s">
        <v>8317</v>
      </c>
      <c r="S3845" s="13">
        <f t="shared" si="256"/>
        <v>41766.072500000002</v>
      </c>
      <c r="T3845">
        <f t="shared" si="257"/>
        <v>2014</v>
      </c>
      <c r="U3845" t="str">
        <f t="shared" si="258"/>
        <v>theater</v>
      </c>
    </row>
    <row r="3846" spans="1:21" ht="42.75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 s="10">
        <f t="shared" si="255"/>
        <v>81.319999999999993</v>
      </c>
      <c r="Q3846" t="s">
        <v>8316</v>
      </c>
      <c r="R3846" t="s">
        <v>8317</v>
      </c>
      <c r="S3846" s="13">
        <f t="shared" si="256"/>
        <v>41766.617291666669</v>
      </c>
      <c r="T3846">
        <f t="shared" si="257"/>
        <v>2014</v>
      </c>
      <c r="U3846" t="str">
        <f t="shared" si="258"/>
        <v>theater</v>
      </c>
    </row>
    <row r="3847" spans="1:21" ht="57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 s="10">
        <f t="shared" si="255"/>
        <v>70.17</v>
      </c>
      <c r="Q3847" t="s">
        <v>8316</v>
      </c>
      <c r="R3847" t="s">
        <v>8317</v>
      </c>
      <c r="S3847" s="13">
        <f t="shared" si="256"/>
        <v>42248.627013888887</v>
      </c>
      <c r="T3847">
        <f t="shared" si="257"/>
        <v>2015</v>
      </c>
      <c r="U3847" t="str">
        <f t="shared" si="258"/>
        <v>theater</v>
      </c>
    </row>
    <row r="3848" spans="1:21" ht="42.75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 s="10">
        <f t="shared" si="255"/>
        <v>23.63</v>
      </c>
      <c r="Q3848" t="s">
        <v>8316</v>
      </c>
      <c r="R3848" t="s">
        <v>8317</v>
      </c>
      <c r="S3848" s="13">
        <f t="shared" si="256"/>
        <v>41885.221550925926</v>
      </c>
      <c r="T3848">
        <f t="shared" si="257"/>
        <v>2014</v>
      </c>
      <c r="U3848" t="str">
        <f t="shared" si="258"/>
        <v>theater</v>
      </c>
    </row>
    <row r="3849" spans="1:21" ht="42.75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 s="10">
        <f t="shared" si="255"/>
        <v>188.56</v>
      </c>
      <c r="Q3849" t="s">
        <v>8316</v>
      </c>
      <c r="R3849" t="s">
        <v>8317</v>
      </c>
      <c r="S3849" s="13">
        <f t="shared" si="256"/>
        <v>42159.224432870367</v>
      </c>
      <c r="T3849">
        <f t="shared" si="257"/>
        <v>2015</v>
      </c>
      <c r="U3849" t="str">
        <f t="shared" si="258"/>
        <v>theater</v>
      </c>
    </row>
    <row r="3850" spans="1:21" ht="42.75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 s="10">
        <f t="shared" si="255"/>
        <v>49.51</v>
      </c>
      <c r="Q3850" t="s">
        <v>8316</v>
      </c>
      <c r="R3850" t="s">
        <v>8317</v>
      </c>
      <c r="S3850" s="13">
        <f t="shared" si="256"/>
        <v>42265.817002314812</v>
      </c>
      <c r="T3850">
        <f t="shared" si="257"/>
        <v>2015</v>
      </c>
      <c r="U3850" t="str">
        <f t="shared" si="258"/>
        <v>theater</v>
      </c>
    </row>
    <row r="3851" spans="1:21" ht="42.75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 s="10">
        <f t="shared" si="255"/>
        <v>75.459999999999994</v>
      </c>
      <c r="Q3851" t="s">
        <v>8316</v>
      </c>
      <c r="R3851" t="s">
        <v>8317</v>
      </c>
      <c r="S3851" s="13">
        <f t="shared" si="256"/>
        <v>42136.767175925925</v>
      </c>
      <c r="T3851">
        <f t="shared" si="257"/>
        <v>2015</v>
      </c>
      <c r="U3851" t="str">
        <f t="shared" si="258"/>
        <v>theater</v>
      </c>
    </row>
    <row r="3852" spans="1:21" ht="28.5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 s="10">
        <f t="shared" si="255"/>
        <v>9.5</v>
      </c>
      <c r="Q3852" t="s">
        <v>8316</v>
      </c>
      <c r="R3852" t="s">
        <v>8317</v>
      </c>
      <c r="S3852" s="13">
        <f t="shared" si="256"/>
        <v>41975.124340277776</v>
      </c>
      <c r="T3852">
        <f t="shared" si="257"/>
        <v>2014</v>
      </c>
      <c r="U3852" t="str">
        <f t="shared" si="258"/>
        <v>theater</v>
      </c>
    </row>
    <row r="3853" spans="1:21" ht="42.75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 s="10">
        <f t="shared" si="255"/>
        <v>35.5</v>
      </c>
      <c r="Q3853" t="s">
        <v>8316</v>
      </c>
      <c r="R3853" t="s">
        <v>8317</v>
      </c>
      <c r="S3853" s="13">
        <f t="shared" si="256"/>
        <v>42172.439571759256</v>
      </c>
      <c r="T3853">
        <f t="shared" si="257"/>
        <v>2015</v>
      </c>
      <c r="U3853" t="str">
        <f t="shared" si="258"/>
        <v>theater</v>
      </c>
    </row>
    <row r="3854" spans="1:21" ht="42.75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 s="10">
        <f t="shared" si="255"/>
        <v>10</v>
      </c>
      <c r="Q3854" t="s">
        <v>8316</v>
      </c>
      <c r="R3854" t="s">
        <v>8317</v>
      </c>
      <c r="S3854" s="13">
        <f t="shared" si="256"/>
        <v>42065.190694444449</v>
      </c>
      <c r="T3854">
        <f t="shared" si="257"/>
        <v>2015</v>
      </c>
      <c r="U3854" t="str">
        <f t="shared" si="258"/>
        <v>theater</v>
      </c>
    </row>
    <row r="3855" spans="1:21" ht="28.5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 s="10">
        <f t="shared" si="255"/>
        <v>13</v>
      </c>
      <c r="Q3855" t="s">
        <v>8316</v>
      </c>
      <c r="R3855" t="s">
        <v>8317</v>
      </c>
      <c r="S3855" s="13">
        <f t="shared" si="256"/>
        <v>41848.84002314815</v>
      </c>
      <c r="T3855">
        <f t="shared" si="257"/>
        <v>2014</v>
      </c>
      <c r="U3855" t="str">
        <f t="shared" si="258"/>
        <v>theater</v>
      </c>
    </row>
    <row r="3856" spans="1:21" ht="28.5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 s="10">
        <f t="shared" si="255"/>
        <v>89.4</v>
      </c>
      <c r="Q3856" t="s">
        <v>8316</v>
      </c>
      <c r="R3856" t="s">
        <v>8317</v>
      </c>
      <c r="S3856" s="13">
        <f t="shared" si="256"/>
        <v>42103.884930555556</v>
      </c>
      <c r="T3856">
        <f t="shared" si="257"/>
        <v>2015</v>
      </c>
      <c r="U3856" t="str">
        <f t="shared" si="258"/>
        <v>theater</v>
      </c>
    </row>
    <row r="3857" spans="1:21" ht="42.75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 s="10">
        <f t="shared" si="255"/>
        <v>25</v>
      </c>
      <c r="Q3857" t="s">
        <v>8316</v>
      </c>
      <c r="R3857" t="s">
        <v>8317</v>
      </c>
      <c r="S3857" s="13">
        <f t="shared" si="256"/>
        <v>42059.970729166671</v>
      </c>
      <c r="T3857">
        <f t="shared" si="257"/>
        <v>2015</v>
      </c>
      <c r="U3857" t="str">
        <f t="shared" si="258"/>
        <v>theater</v>
      </c>
    </row>
    <row r="3858" spans="1:21" ht="42.75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 s="10">
        <f t="shared" si="255"/>
        <v>1</v>
      </c>
      <c r="Q3858" t="s">
        <v>8316</v>
      </c>
      <c r="R3858" t="s">
        <v>8317</v>
      </c>
      <c r="S3858" s="13">
        <f t="shared" si="256"/>
        <v>42041.743090277778</v>
      </c>
      <c r="T3858">
        <f t="shared" si="257"/>
        <v>2015</v>
      </c>
      <c r="U3858" t="str">
        <f t="shared" si="258"/>
        <v>theater</v>
      </c>
    </row>
    <row r="3859" spans="1:21" ht="42.75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 s="10">
        <f t="shared" si="255"/>
        <v>65</v>
      </c>
      <c r="Q3859" t="s">
        <v>8316</v>
      </c>
      <c r="R3859" t="s">
        <v>8317</v>
      </c>
      <c r="S3859" s="13">
        <f t="shared" si="256"/>
        <v>41829.73715277778</v>
      </c>
      <c r="T3859">
        <f t="shared" si="257"/>
        <v>2014</v>
      </c>
      <c r="U3859" t="str">
        <f t="shared" si="258"/>
        <v>theater</v>
      </c>
    </row>
    <row r="3860" spans="1:21" ht="42.75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 s="10">
        <f t="shared" si="255"/>
        <v>10</v>
      </c>
      <c r="Q3860" t="s">
        <v>8316</v>
      </c>
      <c r="R3860" t="s">
        <v>8317</v>
      </c>
      <c r="S3860" s="13">
        <f t="shared" si="256"/>
        <v>42128.431064814817</v>
      </c>
      <c r="T3860">
        <f t="shared" si="257"/>
        <v>2015</v>
      </c>
      <c r="U3860" t="str">
        <f t="shared" si="258"/>
        <v>theater</v>
      </c>
    </row>
    <row r="3861" spans="1:21" ht="42.75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 s="10">
        <f t="shared" si="255"/>
        <v>1</v>
      </c>
      <c r="Q3861" t="s">
        <v>8316</v>
      </c>
      <c r="R3861" t="s">
        <v>8317</v>
      </c>
      <c r="S3861" s="13">
        <f t="shared" si="256"/>
        <v>41789.893599537041</v>
      </c>
      <c r="T3861">
        <f t="shared" si="257"/>
        <v>2014</v>
      </c>
      <c r="U3861" t="str">
        <f t="shared" si="258"/>
        <v>theater</v>
      </c>
    </row>
    <row r="3862" spans="1:21" ht="42.75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 s="10">
        <f t="shared" si="255"/>
        <v>81.540000000000006</v>
      </c>
      <c r="Q3862" t="s">
        <v>8316</v>
      </c>
      <c r="R3862" t="s">
        <v>8317</v>
      </c>
      <c r="S3862" s="13">
        <f t="shared" si="256"/>
        <v>41833.660995370366</v>
      </c>
      <c r="T3862">
        <f t="shared" si="257"/>
        <v>2014</v>
      </c>
      <c r="U3862" t="str">
        <f t="shared" si="258"/>
        <v>theater</v>
      </c>
    </row>
    <row r="3863" spans="1:2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 s="10">
        <f t="shared" si="255"/>
        <v>100</v>
      </c>
      <c r="Q3863" t="s">
        <v>8316</v>
      </c>
      <c r="R3863" t="s">
        <v>8317</v>
      </c>
      <c r="S3863" s="13">
        <f t="shared" si="256"/>
        <v>41914.590011574073</v>
      </c>
      <c r="T3863">
        <f t="shared" si="257"/>
        <v>2014</v>
      </c>
      <c r="U3863" t="str">
        <f t="shared" si="258"/>
        <v>theater</v>
      </c>
    </row>
    <row r="3864" spans="1:21" ht="28.5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 s="10">
        <f t="shared" si="255"/>
        <v>1</v>
      </c>
      <c r="Q3864" t="s">
        <v>8316</v>
      </c>
      <c r="R3864" t="s">
        <v>8317</v>
      </c>
      <c r="S3864" s="13">
        <f t="shared" si="256"/>
        <v>42611.261064814811</v>
      </c>
      <c r="T3864">
        <f t="shared" si="257"/>
        <v>2016</v>
      </c>
      <c r="U3864" t="str">
        <f t="shared" si="258"/>
        <v>theater</v>
      </c>
    </row>
    <row r="3865" spans="1:21" ht="42.75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 s="10" t="e">
        <f t="shared" si="255"/>
        <v>#DIV/0!</v>
      </c>
      <c r="Q3865" t="s">
        <v>8316</v>
      </c>
      <c r="R3865" t="s">
        <v>8317</v>
      </c>
      <c r="S3865" s="13">
        <f t="shared" si="256"/>
        <v>42253.633159722223</v>
      </c>
      <c r="T3865">
        <f t="shared" si="257"/>
        <v>2015</v>
      </c>
      <c r="U3865" t="str">
        <f t="shared" si="258"/>
        <v>theater</v>
      </c>
    </row>
    <row r="3866" spans="1:21" ht="42.75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 s="10">
        <f t="shared" si="255"/>
        <v>20</v>
      </c>
      <c r="Q3866" t="s">
        <v>8316</v>
      </c>
      <c r="R3866" t="s">
        <v>8317</v>
      </c>
      <c r="S3866" s="13">
        <f t="shared" si="256"/>
        <v>42295.891828703709</v>
      </c>
      <c r="T3866">
        <f t="shared" si="257"/>
        <v>2015</v>
      </c>
      <c r="U3866" t="str">
        <f t="shared" si="258"/>
        <v>theater</v>
      </c>
    </row>
    <row r="3867" spans="1:21" ht="42.75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 s="10">
        <f t="shared" si="255"/>
        <v>46.43</v>
      </c>
      <c r="Q3867" t="s">
        <v>8316</v>
      </c>
      <c r="R3867" t="s">
        <v>8317</v>
      </c>
      <c r="S3867" s="13">
        <f t="shared" si="256"/>
        <v>41841.651597222226</v>
      </c>
      <c r="T3867">
        <f t="shared" si="257"/>
        <v>2014</v>
      </c>
      <c r="U3867" t="str">
        <f t="shared" si="258"/>
        <v>theater</v>
      </c>
    </row>
    <row r="3868" spans="1:21" ht="28.5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 s="10">
        <f t="shared" si="255"/>
        <v>5.5</v>
      </c>
      <c r="Q3868" t="s">
        <v>8316</v>
      </c>
      <c r="R3868" t="s">
        <v>8317</v>
      </c>
      <c r="S3868" s="13">
        <f t="shared" si="256"/>
        <v>42402.947002314817</v>
      </c>
      <c r="T3868">
        <f t="shared" si="257"/>
        <v>2016</v>
      </c>
      <c r="U3868" t="str">
        <f t="shared" si="258"/>
        <v>theater</v>
      </c>
    </row>
    <row r="3869" spans="1:21" ht="42.75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 s="10">
        <f t="shared" si="255"/>
        <v>50.2</v>
      </c>
      <c r="Q3869" t="s">
        <v>8316</v>
      </c>
      <c r="R3869" t="s">
        <v>8317</v>
      </c>
      <c r="S3869" s="13">
        <f t="shared" si="256"/>
        <v>42509.814108796301</v>
      </c>
      <c r="T3869">
        <f t="shared" si="257"/>
        <v>2016</v>
      </c>
      <c r="U3869" t="str">
        <f t="shared" si="258"/>
        <v>theater</v>
      </c>
    </row>
    <row r="3870" spans="1:2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 s="10">
        <f t="shared" si="255"/>
        <v>10</v>
      </c>
      <c r="Q3870" t="s">
        <v>8316</v>
      </c>
      <c r="R3870" t="s">
        <v>8358</v>
      </c>
      <c r="S3870" s="13">
        <f t="shared" si="256"/>
        <v>41865.659780092588</v>
      </c>
      <c r="T3870">
        <f t="shared" si="257"/>
        <v>2014</v>
      </c>
      <c r="U3870" t="str">
        <f t="shared" si="258"/>
        <v>theater</v>
      </c>
    </row>
    <row r="3871" spans="1:21" ht="28.5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 s="10">
        <f t="shared" si="255"/>
        <v>30.13</v>
      </c>
      <c r="Q3871" t="s">
        <v>8316</v>
      </c>
      <c r="R3871" t="s">
        <v>8358</v>
      </c>
      <c r="S3871" s="13">
        <f t="shared" si="256"/>
        <v>42047.724444444444</v>
      </c>
      <c r="T3871">
        <f t="shared" si="257"/>
        <v>2015</v>
      </c>
      <c r="U3871" t="str">
        <f t="shared" si="258"/>
        <v>theater</v>
      </c>
    </row>
    <row r="3872" spans="1:21" ht="42.75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 s="10">
        <f t="shared" si="255"/>
        <v>150</v>
      </c>
      <c r="Q3872" t="s">
        <v>8316</v>
      </c>
      <c r="R3872" t="s">
        <v>8358</v>
      </c>
      <c r="S3872" s="13">
        <f t="shared" si="256"/>
        <v>41793.17219907407</v>
      </c>
      <c r="T3872">
        <f t="shared" si="257"/>
        <v>2014</v>
      </c>
      <c r="U3872" t="str">
        <f t="shared" si="258"/>
        <v>theater</v>
      </c>
    </row>
    <row r="3873" spans="1:21" ht="28.5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 s="10">
        <f t="shared" si="255"/>
        <v>13.33</v>
      </c>
      <c r="Q3873" t="s">
        <v>8316</v>
      </c>
      <c r="R3873" t="s">
        <v>8358</v>
      </c>
      <c r="S3873" s="13">
        <f t="shared" si="256"/>
        <v>42763.780671296292</v>
      </c>
      <c r="T3873">
        <f t="shared" si="257"/>
        <v>2017</v>
      </c>
      <c r="U3873" t="str">
        <f t="shared" si="258"/>
        <v>theater</v>
      </c>
    </row>
    <row r="3874" spans="1:21" ht="42.75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 s="10" t="e">
        <f t="shared" si="255"/>
        <v>#DIV/0!</v>
      </c>
      <c r="Q3874" t="s">
        <v>8316</v>
      </c>
      <c r="R3874" t="s">
        <v>8358</v>
      </c>
      <c r="S3874" s="13">
        <f t="shared" si="256"/>
        <v>42180.145787037036</v>
      </c>
      <c r="T3874">
        <f t="shared" si="257"/>
        <v>2015</v>
      </c>
      <c r="U3874" t="str">
        <f t="shared" si="258"/>
        <v>theater</v>
      </c>
    </row>
    <row r="3875" spans="1:21" ht="42.75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 s="10" t="e">
        <f t="shared" si="255"/>
        <v>#DIV/0!</v>
      </c>
      <c r="Q3875" t="s">
        <v>8316</v>
      </c>
      <c r="R3875" t="s">
        <v>8358</v>
      </c>
      <c r="S3875" s="13">
        <f t="shared" si="256"/>
        <v>42255.696006944447</v>
      </c>
      <c r="T3875">
        <f t="shared" si="257"/>
        <v>2015</v>
      </c>
      <c r="U3875" t="str">
        <f t="shared" si="258"/>
        <v>theater</v>
      </c>
    </row>
    <row r="3876" spans="1:21" ht="42.75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 s="10" t="e">
        <f t="shared" si="255"/>
        <v>#DIV/0!</v>
      </c>
      <c r="Q3876" t="s">
        <v>8316</v>
      </c>
      <c r="R3876" t="s">
        <v>8358</v>
      </c>
      <c r="S3876" s="13">
        <f t="shared" si="256"/>
        <v>42007.016458333332</v>
      </c>
      <c r="T3876">
        <f t="shared" si="257"/>
        <v>2015</v>
      </c>
      <c r="U3876" t="str">
        <f t="shared" si="258"/>
        <v>theater</v>
      </c>
    </row>
    <row r="3877" spans="1:21" ht="42.75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 s="10" t="e">
        <f t="shared" si="255"/>
        <v>#DIV/0!</v>
      </c>
      <c r="Q3877" t="s">
        <v>8316</v>
      </c>
      <c r="R3877" t="s">
        <v>8358</v>
      </c>
      <c r="S3877" s="13">
        <f t="shared" si="256"/>
        <v>42615.346817129626</v>
      </c>
      <c r="T3877">
        <f t="shared" si="257"/>
        <v>2016</v>
      </c>
      <c r="U3877" t="str">
        <f t="shared" si="258"/>
        <v>theater</v>
      </c>
    </row>
    <row r="3878" spans="1:21" ht="42.75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 s="10">
        <f t="shared" si="255"/>
        <v>44.76</v>
      </c>
      <c r="Q3878" t="s">
        <v>8316</v>
      </c>
      <c r="R3878" t="s">
        <v>8358</v>
      </c>
      <c r="S3878" s="13">
        <f t="shared" si="256"/>
        <v>42372.624166666668</v>
      </c>
      <c r="T3878">
        <f t="shared" si="257"/>
        <v>2016</v>
      </c>
      <c r="U3878" t="str">
        <f t="shared" si="258"/>
        <v>theater</v>
      </c>
    </row>
    <row r="3879" spans="1:21" ht="42.75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 s="10">
        <f t="shared" si="255"/>
        <v>88.64</v>
      </c>
      <c r="Q3879" t="s">
        <v>8316</v>
      </c>
      <c r="R3879" t="s">
        <v>8358</v>
      </c>
      <c r="S3879" s="13">
        <f t="shared" si="256"/>
        <v>42682.67768518519</v>
      </c>
      <c r="T3879">
        <f t="shared" si="257"/>
        <v>2016</v>
      </c>
      <c r="U3879" t="str">
        <f t="shared" si="258"/>
        <v>theater</v>
      </c>
    </row>
    <row r="3880" spans="1:21" ht="42.75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 s="10">
        <f t="shared" si="255"/>
        <v>10</v>
      </c>
      <c r="Q3880" t="s">
        <v>8316</v>
      </c>
      <c r="R3880" t="s">
        <v>8358</v>
      </c>
      <c r="S3880" s="13">
        <f t="shared" si="256"/>
        <v>42154.818819444445</v>
      </c>
      <c r="T3880">
        <f t="shared" si="257"/>
        <v>2015</v>
      </c>
      <c r="U3880" t="str">
        <f t="shared" si="258"/>
        <v>theater</v>
      </c>
    </row>
    <row r="3881" spans="1:21" ht="42.75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 s="10" t="e">
        <f t="shared" si="255"/>
        <v>#DIV/0!</v>
      </c>
      <c r="Q3881" t="s">
        <v>8316</v>
      </c>
      <c r="R3881" t="s">
        <v>8358</v>
      </c>
      <c r="S3881" s="13">
        <f t="shared" si="256"/>
        <v>41999.861064814817</v>
      </c>
      <c r="T3881">
        <f t="shared" si="257"/>
        <v>2014</v>
      </c>
      <c r="U3881" t="str">
        <f t="shared" si="258"/>
        <v>theater</v>
      </c>
    </row>
    <row r="3882" spans="1:21" ht="42.75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 s="10">
        <f t="shared" si="255"/>
        <v>57.65</v>
      </c>
      <c r="Q3882" t="s">
        <v>8316</v>
      </c>
      <c r="R3882" t="s">
        <v>8358</v>
      </c>
      <c r="S3882" s="13">
        <f t="shared" si="256"/>
        <v>41815.815046296295</v>
      </c>
      <c r="T3882">
        <f t="shared" si="257"/>
        <v>2014</v>
      </c>
      <c r="U3882" t="str">
        <f t="shared" si="258"/>
        <v>theater</v>
      </c>
    </row>
    <row r="3883" spans="1:21" ht="28.5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 s="10">
        <f t="shared" si="255"/>
        <v>25</v>
      </c>
      <c r="Q3883" t="s">
        <v>8316</v>
      </c>
      <c r="R3883" t="s">
        <v>8358</v>
      </c>
      <c r="S3883" s="13">
        <f t="shared" si="256"/>
        <v>42756.018506944441</v>
      </c>
      <c r="T3883">
        <f t="shared" si="257"/>
        <v>2017</v>
      </c>
      <c r="U3883" t="str">
        <f t="shared" si="258"/>
        <v>theater</v>
      </c>
    </row>
    <row r="3884" spans="1:21" ht="42.75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 s="10" t="e">
        <f t="shared" si="255"/>
        <v>#DIV/0!</v>
      </c>
      <c r="Q3884" t="s">
        <v>8316</v>
      </c>
      <c r="R3884" t="s">
        <v>8358</v>
      </c>
      <c r="S3884" s="13">
        <f t="shared" si="256"/>
        <v>42373.983449074076</v>
      </c>
      <c r="T3884">
        <f t="shared" si="257"/>
        <v>2016</v>
      </c>
      <c r="U3884" t="str">
        <f t="shared" si="258"/>
        <v>theater</v>
      </c>
    </row>
    <row r="3885" spans="1:21" ht="57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 s="10" t="e">
        <f t="shared" si="255"/>
        <v>#DIV/0!</v>
      </c>
      <c r="Q3885" t="s">
        <v>8316</v>
      </c>
      <c r="R3885" t="s">
        <v>8358</v>
      </c>
      <c r="S3885" s="13">
        <f t="shared" si="256"/>
        <v>41854.602650462963</v>
      </c>
      <c r="T3885">
        <f t="shared" si="257"/>
        <v>2014</v>
      </c>
      <c r="U3885" t="str">
        <f t="shared" si="258"/>
        <v>theater</v>
      </c>
    </row>
    <row r="3886" spans="1:21" ht="42.75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 s="10" t="e">
        <f t="shared" si="255"/>
        <v>#DIV/0!</v>
      </c>
      <c r="Q3886" t="s">
        <v>8316</v>
      </c>
      <c r="R3886" t="s">
        <v>8358</v>
      </c>
      <c r="S3886" s="13">
        <f t="shared" si="256"/>
        <v>42065.791574074072</v>
      </c>
      <c r="T3886">
        <f t="shared" si="257"/>
        <v>2015</v>
      </c>
      <c r="U3886" t="str">
        <f t="shared" si="258"/>
        <v>theater</v>
      </c>
    </row>
    <row r="3887" spans="1:21" ht="42.75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 s="10" t="e">
        <f t="shared" si="255"/>
        <v>#DIV/0!</v>
      </c>
      <c r="Q3887" t="s">
        <v>8316</v>
      </c>
      <c r="R3887" t="s">
        <v>8358</v>
      </c>
      <c r="S3887" s="13">
        <f t="shared" si="256"/>
        <v>42469.951284722221</v>
      </c>
      <c r="T3887">
        <f t="shared" si="257"/>
        <v>2016</v>
      </c>
      <c r="U3887" t="str">
        <f t="shared" si="258"/>
        <v>theater</v>
      </c>
    </row>
    <row r="3888" spans="1:2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 s="10" t="e">
        <f t="shared" si="255"/>
        <v>#DIV/0!</v>
      </c>
      <c r="Q3888" t="s">
        <v>8316</v>
      </c>
      <c r="R3888" t="s">
        <v>8358</v>
      </c>
      <c r="S3888" s="13">
        <f t="shared" si="256"/>
        <v>41954.228032407409</v>
      </c>
      <c r="T3888">
        <f t="shared" si="257"/>
        <v>2014</v>
      </c>
      <c r="U3888" t="str">
        <f t="shared" si="258"/>
        <v>theater</v>
      </c>
    </row>
    <row r="3889" spans="1:21" ht="42.75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 s="10">
        <f t="shared" si="255"/>
        <v>17.5</v>
      </c>
      <c r="Q3889" t="s">
        <v>8316</v>
      </c>
      <c r="R3889" t="s">
        <v>8358</v>
      </c>
      <c r="S3889" s="13">
        <f t="shared" si="256"/>
        <v>42079.857974537037</v>
      </c>
      <c r="T3889">
        <f t="shared" si="257"/>
        <v>2015</v>
      </c>
      <c r="U3889" t="str">
        <f t="shared" si="258"/>
        <v>theater</v>
      </c>
    </row>
    <row r="3890" spans="1:21" ht="42.75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 s="10">
        <f t="shared" si="255"/>
        <v>38.71</v>
      </c>
      <c r="Q3890" t="s">
        <v>8316</v>
      </c>
      <c r="R3890" t="s">
        <v>8317</v>
      </c>
      <c r="S3890" s="13">
        <f t="shared" si="256"/>
        <v>42762.545810185184</v>
      </c>
      <c r="T3890">
        <f t="shared" si="257"/>
        <v>2017</v>
      </c>
      <c r="U3890" t="str">
        <f t="shared" si="258"/>
        <v>theater</v>
      </c>
    </row>
    <row r="3891" spans="1:21" ht="42.75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 s="10">
        <f t="shared" si="255"/>
        <v>13.11</v>
      </c>
      <c r="Q3891" t="s">
        <v>8316</v>
      </c>
      <c r="R3891" t="s">
        <v>8317</v>
      </c>
      <c r="S3891" s="13">
        <f t="shared" si="256"/>
        <v>41977.004976851851</v>
      </c>
      <c r="T3891">
        <f t="shared" si="257"/>
        <v>2014</v>
      </c>
      <c r="U3891" t="str">
        <f t="shared" si="258"/>
        <v>theater</v>
      </c>
    </row>
    <row r="3892" spans="1:21" ht="42.75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 s="10">
        <f t="shared" si="255"/>
        <v>315.5</v>
      </c>
      <c r="Q3892" t="s">
        <v>8316</v>
      </c>
      <c r="R3892" t="s">
        <v>8317</v>
      </c>
      <c r="S3892" s="13">
        <f t="shared" si="256"/>
        <v>42171.758611111116</v>
      </c>
      <c r="T3892">
        <f t="shared" si="257"/>
        <v>2015</v>
      </c>
      <c r="U3892" t="str">
        <f t="shared" si="258"/>
        <v>theater</v>
      </c>
    </row>
    <row r="3893" spans="1:21" ht="28.5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 s="10">
        <f t="shared" si="255"/>
        <v>37.14</v>
      </c>
      <c r="Q3893" t="s">
        <v>8316</v>
      </c>
      <c r="R3893" t="s">
        <v>8317</v>
      </c>
      <c r="S3893" s="13">
        <f t="shared" si="256"/>
        <v>42056.1324537037</v>
      </c>
      <c r="T3893">
        <f t="shared" si="257"/>
        <v>2015</v>
      </c>
      <c r="U3893" t="str">
        <f t="shared" si="258"/>
        <v>theater</v>
      </c>
    </row>
    <row r="3894" spans="1:21" ht="42.75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 s="10" t="e">
        <f t="shared" si="255"/>
        <v>#DIV/0!</v>
      </c>
      <c r="Q3894" t="s">
        <v>8316</v>
      </c>
      <c r="R3894" t="s">
        <v>8317</v>
      </c>
      <c r="S3894" s="13">
        <f t="shared" si="256"/>
        <v>41867.652280092596</v>
      </c>
      <c r="T3894">
        <f t="shared" si="257"/>
        <v>2014</v>
      </c>
      <c r="U3894" t="str">
        <f t="shared" si="258"/>
        <v>theater</v>
      </c>
    </row>
    <row r="3895" spans="1:21" ht="42.75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 s="10">
        <f t="shared" si="255"/>
        <v>128.27000000000001</v>
      </c>
      <c r="Q3895" t="s">
        <v>8316</v>
      </c>
      <c r="R3895" t="s">
        <v>8317</v>
      </c>
      <c r="S3895" s="13">
        <f t="shared" si="256"/>
        <v>41779.657870370371</v>
      </c>
      <c r="T3895">
        <f t="shared" si="257"/>
        <v>2014</v>
      </c>
      <c r="U3895" t="str">
        <f t="shared" si="258"/>
        <v>theater</v>
      </c>
    </row>
    <row r="3896" spans="1:21" ht="42.75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 s="10">
        <f t="shared" si="255"/>
        <v>47.27</v>
      </c>
      <c r="Q3896" t="s">
        <v>8316</v>
      </c>
      <c r="R3896" t="s">
        <v>8317</v>
      </c>
      <c r="S3896" s="13">
        <f t="shared" si="256"/>
        <v>42679.958472222221</v>
      </c>
      <c r="T3896">
        <f t="shared" si="257"/>
        <v>2016</v>
      </c>
      <c r="U3896" t="str">
        <f t="shared" si="258"/>
        <v>theater</v>
      </c>
    </row>
    <row r="3897" spans="1:21" ht="42.75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 s="10">
        <f t="shared" si="255"/>
        <v>50</v>
      </c>
      <c r="Q3897" t="s">
        <v>8316</v>
      </c>
      <c r="R3897" t="s">
        <v>8317</v>
      </c>
      <c r="S3897" s="13">
        <f t="shared" si="256"/>
        <v>42032.250208333338</v>
      </c>
      <c r="T3897">
        <f t="shared" si="257"/>
        <v>2015</v>
      </c>
      <c r="U3897" t="str">
        <f t="shared" si="258"/>
        <v>theater</v>
      </c>
    </row>
    <row r="3898" spans="1:21" ht="42.75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 s="10">
        <f t="shared" si="255"/>
        <v>42.5</v>
      </c>
      <c r="Q3898" t="s">
        <v>8316</v>
      </c>
      <c r="R3898" t="s">
        <v>8317</v>
      </c>
      <c r="S3898" s="13">
        <f t="shared" si="256"/>
        <v>41793.191875000004</v>
      </c>
      <c r="T3898">
        <f t="shared" si="257"/>
        <v>2014</v>
      </c>
      <c r="U3898" t="str">
        <f t="shared" si="258"/>
        <v>theater</v>
      </c>
    </row>
    <row r="3899" spans="1:21" ht="42.75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 s="10">
        <f t="shared" si="255"/>
        <v>44</v>
      </c>
      <c r="Q3899" t="s">
        <v>8316</v>
      </c>
      <c r="R3899" t="s">
        <v>8317</v>
      </c>
      <c r="S3899" s="13">
        <f t="shared" si="256"/>
        <v>41982.87364583333</v>
      </c>
      <c r="T3899">
        <f t="shared" si="257"/>
        <v>2014</v>
      </c>
      <c r="U3899" t="str">
        <f t="shared" si="258"/>
        <v>theater</v>
      </c>
    </row>
    <row r="3900" spans="1:21" ht="57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 s="10">
        <f t="shared" si="255"/>
        <v>50.88</v>
      </c>
      <c r="Q3900" t="s">
        <v>8316</v>
      </c>
      <c r="R3900" t="s">
        <v>8317</v>
      </c>
      <c r="S3900" s="13">
        <f t="shared" si="256"/>
        <v>42193.482291666667</v>
      </c>
      <c r="T3900">
        <f t="shared" si="257"/>
        <v>2015</v>
      </c>
      <c r="U3900" t="str">
        <f t="shared" si="258"/>
        <v>theater</v>
      </c>
    </row>
    <row r="3901" spans="1:21" ht="42.75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 s="10">
        <f t="shared" si="255"/>
        <v>62.5</v>
      </c>
      <c r="Q3901" t="s">
        <v>8316</v>
      </c>
      <c r="R3901" t="s">
        <v>8317</v>
      </c>
      <c r="S3901" s="13">
        <f t="shared" si="256"/>
        <v>41843.775011574071</v>
      </c>
      <c r="T3901">
        <f t="shared" si="257"/>
        <v>2014</v>
      </c>
      <c r="U3901" t="str">
        <f t="shared" si="258"/>
        <v>theater</v>
      </c>
    </row>
    <row r="3902" spans="1:21" ht="28.5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 s="10">
        <f t="shared" si="255"/>
        <v>27</v>
      </c>
      <c r="Q3902" t="s">
        <v>8316</v>
      </c>
      <c r="R3902" t="s">
        <v>8317</v>
      </c>
      <c r="S3902" s="13">
        <f t="shared" si="256"/>
        <v>42136.092488425929</v>
      </c>
      <c r="T3902">
        <f t="shared" si="257"/>
        <v>2015</v>
      </c>
      <c r="U3902" t="str">
        <f t="shared" si="258"/>
        <v>theater</v>
      </c>
    </row>
    <row r="3903" spans="1:21" ht="42.75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 s="10">
        <f t="shared" si="255"/>
        <v>25</v>
      </c>
      <c r="Q3903" t="s">
        <v>8316</v>
      </c>
      <c r="R3903" t="s">
        <v>8317</v>
      </c>
      <c r="S3903" s="13">
        <f t="shared" si="256"/>
        <v>42317.826377314821</v>
      </c>
      <c r="T3903">
        <f t="shared" si="257"/>
        <v>2015</v>
      </c>
      <c r="U3903" t="str">
        <f t="shared" si="258"/>
        <v>theater</v>
      </c>
    </row>
    <row r="3904" spans="1:21" ht="42.75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 s="10">
        <f t="shared" si="255"/>
        <v>47.26</v>
      </c>
      <c r="Q3904" t="s">
        <v>8316</v>
      </c>
      <c r="R3904" t="s">
        <v>8317</v>
      </c>
      <c r="S3904" s="13">
        <f t="shared" si="256"/>
        <v>42663.468078703707</v>
      </c>
      <c r="T3904">
        <f t="shared" si="257"/>
        <v>2016</v>
      </c>
      <c r="U3904" t="str">
        <f t="shared" si="258"/>
        <v>theater</v>
      </c>
    </row>
    <row r="3905" spans="1:21" ht="42.75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 s="10" t="e">
        <f t="shared" si="255"/>
        <v>#DIV/0!</v>
      </c>
      <c r="Q3905" t="s">
        <v>8316</v>
      </c>
      <c r="R3905" t="s">
        <v>8317</v>
      </c>
      <c r="S3905" s="13">
        <f t="shared" si="256"/>
        <v>42186.01116898148</v>
      </c>
      <c r="T3905">
        <f t="shared" si="257"/>
        <v>2015</v>
      </c>
      <c r="U3905" t="str">
        <f t="shared" si="258"/>
        <v>theater</v>
      </c>
    </row>
    <row r="3906" spans="1:2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 s="10">
        <f t="shared" si="255"/>
        <v>1.5</v>
      </c>
      <c r="Q3906" t="s">
        <v>8316</v>
      </c>
      <c r="R3906" t="s">
        <v>8317</v>
      </c>
      <c r="S3906" s="13">
        <f t="shared" si="256"/>
        <v>42095.229166666672</v>
      </c>
      <c r="T3906">
        <f t="shared" si="257"/>
        <v>2015</v>
      </c>
      <c r="U3906" t="str">
        <f t="shared" si="258"/>
        <v>theater</v>
      </c>
    </row>
    <row r="3907" spans="1:21" ht="42.75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 s="10">
        <f t="shared" ref="P3907:P3970" si="259">ROUND(E3907/L3907,2)</f>
        <v>24.71</v>
      </c>
      <c r="Q3907" t="s">
        <v>8316</v>
      </c>
      <c r="R3907" t="s">
        <v>8317</v>
      </c>
      <c r="S3907" s="13">
        <f t="shared" ref="S3907:S3970" si="260">(((J3907/60)/60)/24)+DATE(1970,1,1)</f>
        <v>42124.623877314814</v>
      </c>
      <c r="T3907">
        <f t="shared" ref="T3907:T3970" si="261">YEAR(S3907)</f>
        <v>2015</v>
      </c>
      <c r="U3907" t="str">
        <f t="shared" ref="U3907:U3970" si="262">LEFT(N3907,SEARCH("/",N3907)-1)</f>
        <v>theater</v>
      </c>
    </row>
    <row r="3908" spans="1:21" ht="42.75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 s="10">
        <f t="shared" si="259"/>
        <v>63.13</v>
      </c>
      <c r="Q3908" t="s">
        <v>8316</v>
      </c>
      <c r="R3908" t="s">
        <v>8317</v>
      </c>
      <c r="S3908" s="13">
        <f t="shared" si="260"/>
        <v>42143.917743055557</v>
      </c>
      <c r="T3908">
        <f t="shared" si="261"/>
        <v>2015</v>
      </c>
      <c r="U3908" t="str">
        <f t="shared" si="262"/>
        <v>theater</v>
      </c>
    </row>
    <row r="3909" spans="1:21" ht="28.5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 s="10">
        <f t="shared" si="259"/>
        <v>38.25</v>
      </c>
      <c r="Q3909" t="s">
        <v>8316</v>
      </c>
      <c r="R3909" t="s">
        <v>8317</v>
      </c>
      <c r="S3909" s="13">
        <f t="shared" si="260"/>
        <v>41906.819513888891</v>
      </c>
      <c r="T3909">
        <f t="shared" si="261"/>
        <v>2014</v>
      </c>
      <c r="U3909" t="str">
        <f t="shared" si="262"/>
        <v>theater</v>
      </c>
    </row>
    <row r="3910" spans="1:21" ht="42.75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 s="10">
        <f t="shared" si="259"/>
        <v>16.25</v>
      </c>
      <c r="Q3910" t="s">
        <v>8316</v>
      </c>
      <c r="R3910" t="s">
        <v>8317</v>
      </c>
      <c r="S3910" s="13">
        <f t="shared" si="260"/>
        <v>41834.135370370372</v>
      </c>
      <c r="T3910">
        <f t="shared" si="261"/>
        <v>2014</v>
      </c>
      <c r="U3910" t="str">
        <f t="shared" si="262"/>
        <v>theater</v>
      </c>
    </row>
    <row r="3911" spans="1:21" ht="42.75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 s="10">
        <f t="shared" si="259"/>
        <v>33.75</v>
      </c>
      <c r="Q3911" t="s">
        <v>8316</v>
      </c>
      <c r="R3911" t="s">
        <v>8317</v>
      </c>
      <c r="S3911" s="13">
        <f t="shared" si="260"/>
        <v>41863.359282407408</v>
      </c>
      <c r="T3911">
        <f t="shared" si="261"/>
        <v>2014</v>
      </c>
      <c r="U3911" t="str">
        <f t="shared" si="262"/>
        <v>theater</v>
      </c>
    </row>
    <row r="3912" spans="1:21" ht="42.75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 s="10">
        <f t="shared" si="259"/>
        <v>61.67</v>
      </c>
      <c r="Q3912" t="s">
        <v>8316</v>
      </c>
      <c r="R3912" t="s">
        <v>8317</v>
      </c>
      <c r="S3912" s="13">
        <f t="shared" si="260"/>
        <v>42224.756909722222</v>
      </c>
      <c r="T3912">
        <f t="shared" si="261"/>
        <v>2015</v>
      </c>
      <c r="U3912" t="str">
        <f t="shared" si="262"/>
        <v>theater</v>
      </c>
    </row>
    <row r="3913" spans="1:21" ht="42.75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 s="10">
        <f t="shared" si="259"/>
        <v>83.14</v>
      </c>
      <c r="Q3913" t="s">
        <v>8316</v>
      </c>
      <c r="R3913" t="s">
        <v>8317</v>
      </c>
      <c r="S3913" s="13">
        <f t="shared" si="260"/>
        <v>41939.8122337963</v>
      </c>
      <c r="T3913">
        <f t="shared" si="261"/>
        <v>2014</v>
      </c>
      <c r="U3913" t="str">
        <f t="shared" si="262"/>
        <v>theater</v>
      </c>
    </row>
    <row r="3914" spans="1:21" ht="42.75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 s="10">
        <f t="shared" si="259"/>
        <v>1</v>
      </c>
      <c r="Q3914" t="s">
        <v>8316</v>
      </c>
      <c r="R3914" t="s">
        <v>8317</v>
      </c>
      <c r="S3914" s="13">
        <f t="shared" si="260"/>
        <v>42059.270023148143</v>
      </c>
      <c r="T3914">
        <f t="shared" si="261"/>
        <v>2015</v>
      </c>
      <c r="U3914" t="str">
        <f t="shared" si="262"/>
        <v>theater</v>
      </c>
    </row>
    <row r="3915" spans="1:21" ht="42.75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 s="10">
        <f t="shared" si="259"/>
        <v>142.86000000000001</v>
      </c>
      <c r="Q3915" t="s">
        <v>8316</v>
      </c>
      <c r="R3915" t="s">
        <v>8317</v>
      </c>
      <c r="S3915" s="13">
        <f t="shared" si="260"/>
        <v>42308.211215277777</v>
      </c>
      <c r="T3915">
        <f t="shared" si="261"/>
        <v>2015</v>
      </c>
      <c r="U3915" t="str">
        <f t="shared" si="262"/>
        <v>theater</v>
      </c>
    </row>
    <row r="3916" spans="1:21" ht="42.75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 s="10">
        <f t="shared" si="259"/>
        <v>33.67</v>
      </c>
      <c r="Q3916" t="s">
        <v>8316</v>
      </c>
      <c r="R3916" t="s">
        <v>8317</v>
      </c>
      <c r="S3916" s="13">
        <f t="shared" si="260"/>
        <v>42114.818935185183</v>
      </c>
      <c r="T3916">
        <f t="shared" si="261"/>
        <v>2015</v>
      </c>
      <c r="U3916" t="str">
        <f t="shared" si="262"/>
        <v>theater</v>
      </c>
    </row>
    <row r="3917" spans="1:21" ht="42.75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 s="10">
        <f t="shared" si="259"/>
        <v>5</v>
      </c>
      <c r="Q3917" t="s">
        <v>8316</v>
      </c>
      <c r="R3917" t="s">
        <v>8317</v>
      </c>
      <c r="S3917" s="13">
        <f t="shared" si="260"/>
        <v>42492.98505787037</v>
      </c>
      <c r="T3917">
        <f t="shared" si="261"/>
        <v>2016</v>
      </c>
      <c r="U3917" t="str">
        <f t="shared" si="262"/>
        <v>theater</v>
      </c>
    </row>
    <row r="3918" spans="1:21" ht="42.75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 s="10" t="e">
        <f t="shared" si="259"/>
        <v>#DIV/0!</v>
      </c>
      <c r="Q3918" t="s">
        <v>8316</v>
      </c>
      <c r="R3918" t="s">
        <v>8317</v>
      </c>
      <c r="S3918" s="13">
        <f t="shared" si="260"/>
        <v>42494.471666666665</v>
      </c>
      <c r="T3918">
        <f t="shared" si="261"/>
        <v>2016</v>
      </c>
      <c r="U3918" t="str">
        <f t="shared" si="262"/>
        <v>theater</v>
      </c>
    </row>
    <row r="3919" spans="1:21" ht="42.75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 s="10">
        <f t="shared" si="259"/>
        <v>10</v>
      </c>
      <c r="Q3919" t="s">
        <v>8316</v>
      </c>
      <c r="R3919" t="s">
        <v>8317</v>
      </c>
      <c r="S3919" s="13">
        <f t="shared" si="260"/>
        <v>41863.527326388888</v>
      </c>
      <c r="T3919">
        <f t="shared" si="261"/>
        <v>2014</v>
      </c>
      <c r="U3919" t="str">
        <f t="shared" si="262"/>
        <v>theater</v>
      </c>
    </row>
    <row r="3920" spans="1:21" ht="42.75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 s="10">
        <f t="shared" si="259"/>
        <v>40</v>
      </c>
      <c r="Q3920" t="s">
        <v>8316</v>
      </c>
      <c r="R3920" t="s">
        <v>8317</v>
      </c>
      <c r="S3920" s="13">
        <f t="shared" si="260"/>
        <v>41843.664618055554</v>
      </c>
      <c r="T3920">
        <f t="shared" si="261"/>
        <v>2014</v>
      </c>
      <c r="U3920" t="str">
        <f t="shared" si="262"/>
        <v>theater</v>
      </c>
    </row>
    <row r="3921" spans="1:21" ht="42.75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 s="10">
        <f t="shared" si="259"/>
        <v>30</v>
      </c>
      <c r="Q3921" t="s">
        <v>8316</v>
      </c>
      <c r="R3921" t="s">
        <v>8317</v>
      </c>
      <c r="S3921" s="13">
        <f t="shared" si="260"/>
        <v>42358.684872685189</v>
      </c>
      <c r="T3921">
        <f t="shared" si="261"/>
        <v>2015</v>
      </c>
      <c r="U3921" t="str">
        <f t="shared" si="262"/>
        <v>theater</v>
      </c>
    </row>
    <row r="3922" spans="1:21" ht="42.75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 s="10">
        <f t="shared" si="259"/>
        <v>45</v>
      </c>
      <c r="Q3922" t="s">
        <v>8316</v>
      </c>
      <c r="R3922" t="s">
        <v>8317</v>
      </c>
      <c r="S3922" s="13">
        <f t="shared" si="260"/>
        <v>42657.38726851852</v>
      </c>
      <c r="T3922">
        <f t="shared" si="261"/>
        <v>2016</v>
      </c>
      <c r="U3922" t="str">
        <f t="shared" si="262"/>
        <v>theater</v>
      </c>
    </row>
    <row r="3923" spans="1:21" ht="42.75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 s="10" t="e">
        <f t="shared" si="259"/>
        <v>#DIV/0!</v>
      </c>
      <c r="Q3923" t="s">
        <v>8316</v>
      </c>
      <c r="R3923" t="s">
        <v>8317</v>
      </c>
      <c r="S3923" s="13">
        <f t="shared" si="260"/>
        <v>41926.542303240742</v>
      </c>
      <c r="T3923">
        <f t="shared" si="261"/>
        <v>2014</v>
      </c>
      <c r="U3923" t="str">
        <f t="shared" si="262"/>
        <v>theater</v>
      </c>
    </row>
    <row r="3924" spans="1:21" ht="42.75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 s="10">
        <f t="shared" si="259"/>
        <v>10.17</v>
      </c>
      <c r="Q3924" t="s">
        <v>8316</v>
      </c>
      <c r="R3924" t="s">
        <v>8317</v>
      </c>
      <c r="S3924" s="13">
        <f t="shared" si="260"/>
        <v>42020.768634259264</v>
      </c>
      <c r="T3924">
        <f t="shared" si="261"/>
        <v>2015</v>
      </c>
      <c r="U3924" t="str">
        <f t="shared" si="262"/>
        <v>theater</v>
      </c>
    </row>
    <row r="3925" spans="1:21" ht="42.75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 s="10">
        <f t="shared" si="259"/>
        <v>81.41</v>
      </c>
      <c r="Q3925" t="s">
        <v>8316</v>
      </c>
      <c r="R3925" t="s">
        <v>8317</v>
      </c>
      <c r="S3925" s="13">
        <f t="shared" si="260"/>
        <v>42075.979988425926</v>
      </c>
      <c r="T3925">
        <f t="shared" si="261"/>
        <v>2015</v>
      </c>
      <c r="U3925" t="str">
        <f t="shared" si="262"/>
        <v>theater</v>
      </c>
    </row>
    <row r="3926" spans="1:21" ht="42.75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 s="10">
        <f t="shared" si="259"/>
        <v>57.25</v>
      </c>
      <c r="Q3926" t="s">
        <v>8316</v>
      </c>
      <c r="R3926" t="s">
        <v>8317</v>
      </c>
      <c r="S3926" s="13">
        <f t="shared" si="260"/>
        <v>41786.959745370368</v>
      </c>
      <c r="T3926">
        <f t="shared" si="261"/>
        <v>2014</v>
      </c>
      <c r="U3926" t="str">
        <f t="shared" si="262"/>
        <v>theater</v>
      </c>
    </row>
    <row r="3927" spans="1:21" ht="42.75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 s="10">
        <f t="shared" si="259"/>
        <v>5</v>
      </c>
      <c r="Q3927" t="s">
        <v>8316</v>
      </c>
      <c r="R3927" t="s">
        <v>8317</v>
      </c>
      <c r="S3927" s="13">
        <f t="shared" si="260"/>
        <v>41820.870821759258</v>
      </c>
      <c r="T3927">
        <f t="shared" si="261"/>
        <v>2014</v>
      </c>
      <c r="U3927" t="str">
        <f t="shared" si="262"/>
        <v>theater</v>
      </c>
    </row>
    <row r="3928" spans="1:21" ht="28.5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 s="10">
        <f t="shared" si="259"/>
        <v>15</v>
      </c>
      <c r="Q3928" t="s">
        <v>8316</v>
      </c>
      <c r="R3928" t="s">
        <v>8317</v>
      </c>
      <c r="S3928" s="13">
        <f t="shared" si="260"/>
        <v>41970.085046296299</v>
      </c>
      <c r="T3928">
        <f t="shared" si="261"/>
        <v>2014</v>
      </c>
      <c r="U3928" t="str">
        <f t="shared" si="262"/>
        <v>theater</v>
      </c>
    </row>
    <row r="3929" spans="1:21" ht="42.75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 s="10">
        <f t="shared" si="259"/>
        <v>12.5</v>
      </c>
      <c r="Q3929" t="s">
        <v>8316</v>
      </c>
      <c r="R3929" t="s">
        <v>8317</v>
      </c>
      <c r="S3929" s="13">
        <f t="shared" si="260"/>
        <v>41830.267407407409</v>
      </c>
      <c r="T3929">
        <f t="shared" si="261"/>
        <v>2014</v>
      </c>
      <c r="U3929" t="str">
        <f t="shared" si="262"/>
        <v>theater</v>
      </c>
    </row>
    <row r="3930" spans="1:21" ht="42.75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 s="10">
        <f t="shared" si="259"/>
        <v>93</v>
      </c>
      <c r="Q3930" t="s">
        <v>8316</v>
      </c>
      <c r="R3930" t="s">
        <v>8317</v>
      </c>
      <c r="S3930" s="13">
        <f t="shared" si="260"/>
        <v>42265.683182870373</v>
      </c>
      <c r="T3930">
        <f t="shared" si="261"/>
        <v>2015</v>
      </c>
      <c r="U3930" t="str">
        <f t="shared" si="262"/>
        <v>theater</v>
      </c>
    </row>
    <row r="3931" spans="1:21" ht="42.75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 s="10">
        <f t="shared" si="259"/>
        <v>32.36</v>
      </c>
      <c r="Q3931" t="s">
        <v>8316</v>
      </c>
      <c r="R3931" t="s">
        <v>8317</v>
      </c>
      <c r="S3931" s="13">
        <f t="shared" si="260"/>
        <v>42601.827141203699</v>
      </c>
      <c r="T3931">
        <f t="shared" si="261"/>
        <v>2016</v>
      </c>
      <c r="U3931" t="str">
        <f t="shared" si="262"/>
        <v>theater</v>
      </c>
    </row>
    <row r="3932" spans="1:21" ht="42.75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 s="10" t="e">
        <f t="shared" si="259"/>
        <v>#DIV/0!</v>
      </c>
      <c r="Q3932" t="s">
        <v>8316</v>
      </c>
      <c r="R3932" t="s">
        <v>8317</v>
      </c>
      <c r="S3932" s="13">
        <f t="shared" si="260"/>
        <v>42433.338749999995</v>
      </c>
      <c r="T3932">
        <f t="shared" si="261"/>
        <v>2016</v>
      </c>
      <c r="U3932" t="str">
        <f t="shared" si="262"/>
        <v>theater</v>
      </c>
    </row>
    <row r="3933" spans="1:21" ht="42.75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 s="10" t="e">
        <f t="shared" si="259"/>
        <v>#DIV/0!</v>
      </c>
      <c r="Q3933" t="s">
        <v>8316</v>
      </c>
      <c r="R3933" t="s">
        <v>8317</v>
      </c>
      <c r="S3933" s="13">
        <f t="shared" si="260"/>
        <v>42228.151701388888</v>
      </c>
      <c r="T3933">
        <f t="shared" si="261"/>
        <v>2015</v>
      </c>
      <c r="U3933" t="str">
        <f t="shared" si="262"/>
        <v>theater</v>
      </c>
    </row>
    <row r="3934" spans="1:21" ht="42.75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 s="10">
        <f t="shared" si="259"/>
        <v>1</v>
      </c>
      <c r="Q3934" t="s">
        <v>8316</v>
      </c>
      <c r="R3934" t="s">
        <v>8317</v>
      </c>
      <c r="S3934" s="13">
        <f t="shared" si="260"/>
        <v>42415.168564814812</v>
      </c>
      <c r="T3934">
        <f t="shared" si="261"/>
        <v>2016</v>
      </c>
      <c r="U3934" t="str">
        <f t="shared" si="262"/>
        <v>theater</v>
      </c>
    </row>
    <row r="3935" spans="1:21" ht="42.75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 s="10">
        <f t="shared" si="259"/>
        <v>91.83</v>
      </c>
      <c r="Q3935" t="s">
        <v>8316</v>
      </c>
      <c r="R3935" t="s">
        <v>8317</v>
      </c>
      <c r="S3935" s="13">
        <f t="shared" si="260"/>
        <v>42538.968310185184</v>
      </c>
      <c r="T3935">
        <f t="shared" si="261"/>
        <v>2016</v>
      </c>
      <c r="U3935" t="str">
        <f t="shared" si="262"/>
        <v>theater</v>
      </c>
    </row>
    <row r="3936" spans="1:21" ht="42.75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 s="10">
        <f t="shared" si="259"/>
        <v>45.83</v>
      </c>
      <c r="Q3936" t="s">
        <v>8316</v>
      </c>
      <c r="R3936" t="s">
        <v>8317</v>
      </c>
      <c r="S3936" s="13">
        <f t="shared" si="260"/>
        <v>42233.671747685185</v>
      </c>
      <c r="T3936">
        <f t="shared" si="261"/>
        <v>2015</v>
      </c>
      <c r="U3936" t="str">
        <f t="shared" si="262"/>
        <v>theater</v>
      </c>
    </row>
    <row r="3937" spans="1:21" ht="57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 s="10">
        <f t="shared" si="259"/>
        <v>57.17</v>
      </c>
      <c r="Q3937" t="s">
        <v>8316</v>
      </c>
      <c r="R3937" t="s">
        <v>8317</v>
      </c>
      <c r="S3937" s="13">
        <f t="shared" si="260"/>
        <v>42221.656782407401</v>
      </c>
      <c r="T3937">
        <f t="shared" si="261"/>
        <v>2015</v>
      </c>
      <c r="U3937" t="str">
        <f t="shared" si="262"/>
        <v>theater</v>
      </c>
    </row>
    <row r="3938" spans="1:21" ht="42.75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 s="10" t="e">
        <f t="shared" si="259"/>
        <v>#DIV/0!</v>
      </c>
      <c r="Q3938" t="s">
        <v>8316</v>
      </c>
      <c r="R3938" t="s">
        <v>8317</v>
      </c>
      <c r="S3938" s="13">
        <f t="shared" si="260"/>
        <v>42675.262962962966</v>
      </c>
      <c r="T3938">
        <f t="shared" si="261"/>
        <v>2016</v>
      </c>
      <c r="U3938" t="str">
        <f t="shared" si="262"/>
        <v>theater</v>
      </c>
    </row>
    <row r="3939" spans="1:21" ht="42.75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 s="10">
        <f t="shared" si="259"/>
        <v>248.5</v>
      </c>
      <c r="Q3939" t="s">
        <v>8316</v>
      </c>
      <c r="R3939" t="s">
        <v>8317</v>
      </c>
      <c r="S3939" s="13">
        <f t="shared" si="260"/>
        <v>42534.631481481483</v>
      </c>
      <c r="T3939">
        <f t="shared" si="261"/>
        <v>2016</v>
      </c>
      <c r="U3939" t="str">
        <f t="shared" si="262"/>
        <v>theater</v>
      </c>
    </row>
    <row r="3940" spans="1:21" ht="42.75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 s="10">
        <f t="shared" si="259"/>
        <v>79.400000000000006</v>
      </c>
      <c r="Q3940" t="s">
        <v>8316</v>
      </c>
      <c r="R3940" t="s">
        <v>8317</v>
      </c>
      <c r="S3940" s="13">
        <f t="shared" si="260"/>
        <v>42151.905717592599</v>
      </c>
      <c r="T3940">
        <f t="shared" si="261"/>
        <v>2015</v>
      </c>
      <c r="U3940" t="str">
        <f t="shared" si="262"/>
        <v>theater</v>
      </c>
    </row>
    <row r="3941" spans="1:21" ht="42.75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 s="10">
        <f t="shared" si="259"/>
        <v>5</v>
      </c>
      <c r="Q3941" t="s">
        <v>8316</v>
      </c>
      <c r="R3941" t="s">
        <v>8317</v>
      </c>
      <c r="S3941" s="13">
        <f t="shared" si="260"/>
        <v>41915.400219907409</v>
      </c>
      <c r="T3941">
        <f t="shared" si="261"/>
        <v>2014</v>
      </c>
      <c r="U3941" t="str">
        <f t="shared" si="262"/>
        <v>theater</v>
      </c>
    </row>
    <row r="3942" spans="1:21" ht="42.75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 s="10">
        <f t="shared" si="259"/>
        <v>5.5</v>
      </c>
      <c r="Q3942" t="s">
        <v>8316</v>
      </c>
      <c r="R3942" t="s">
        <v>8317</v>
      </c>
      <c r="S3942" s="13">
        <f t="shared" si="260"/>
        <v>41961.492488425924</v>
      </c>
      <c r="T3942">
        <f t="shared" si="261"/>
        <v>2014</v>
      </c>
      <c r="U3942" t="str">
        <f t="shared" si="262"/>
        <v>theater</v>
      </c>
    </row>
    <row r="3943" spans="1:21" ht="57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 s="10">
        <f t="shared" si="259"/>
        <v>25</v>
      </c>
      <c r="Q3943" t="s">
        <v>8316</v>
      </c>
      <c r="R3943" t="s">
        <v>8317</v>
      </c>
      <c r="S3943" s="13">
        <f t="shared" si="260"/>
        <v>41940.587233796294</v>
      </c>
      <c r="T3943">
        <f t="shared" si="261"/>
        <v>2014</v>
      </c>
      <c r="U3943" t="str">
        <f t="shared" si="262"/>
        <v>theater</v>
      </c>
    </row>
    <row r="3944" spans="1:21" ht="42.75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 s="10" t="e">
        <f t="shared" si="259"/>
        <v>#DIV/0!</v>
      </c>
      <c r="Q3944" t="s">
        <v>8316</v>
      </c>
      <c r="R3944" t="s">
        <v>8317</v>
      </c>
      <c r="S3944" s="13">
        <f t="shared" si="260"/>
        <v>42111.904097222221</v>
      </c>
      <c r="T3944">
        <f t="shared" si="261"/>
        <v>2015</v>
      </c>
      <c r="U3944" t="str">
        <f t="shared" si="262"/>
        <v>theater</v>
      </c>
    </row>
    <row r="3945" spans="1:21" ht="42.75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 s="10">
        <f t="shared" si="259"/>
        <v>137.08000000000001</v>
      </c>
      <c r="Q3945" t="s">
        <v>8316</v>
      </c>
      <c r="R3945" t="s">
        <v>8317</v>
      </c>
      <c r="S3945" s="13">
        <f t="shared" si="260"/>
        <v>42279.778564814813</v>
      </c>
      <c r="T3945">
        <f t="shared" si="261"/>
        <v>2015</v>
      </c>
      <c r="U3945" t="str">
        <f t="shared" si="262"/>
        <v>theater</v>
      </c>
    </row>
    <row r="3946" spans="1:21" ht="42.75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 s="10" t="e">
        <f t="shared" si="259"/>
        <v>#DIV/0!</v>
      </c>
      <c r="Q3946" t="s">
        <v>8316</v>
      </c>
      <c r="R3946" t="s">
        <v>8317</v>
      </c>
      <c r="S3946" s="13">
        <f t="shared" si="260"/>
        <v>42213.662905092591</v>
      </c>
      <c r="T3946">
        <f t="shared" si="261"/>
        <v>2015</v>
      </c>
      <c r="U3946" t="str">
        <f t="shared" si="262"/>
        <v>theater</v>
      </c>
    </row>
    <row r="3947" spans="1:21" ht="42.75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 s="10">
        <f t="shared" si="259"/>
        <v>5</v>
      </c>
      <c r="Q3947" t="s">
        <v>8316</v>
      </c>
      <c r="R3947" t="s">
        <v>8317</v>
      </c>
      <c r="S3947" s="13">
        <f t="shared" si="260"/>
        <v>42109.801712962959</v>
      </c>
      <c r="T3947">
        <f t="shared" si="261"/>
        <v>2015</v>
      </c>
      <c r="U3947" t="str">
        <f t="shared" si="262"/>
        <v>theater</v>
      </c>
    </row>
    <row r="3948" spans="1:21" ht="28.5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 s="10">
        <f t="shared" si="259"/>
        <v>39</v>
      </c>
      <c r="Q3948" t="s">
        <v>8316</v>
      </c>
      <c r="R3948" t="s">
        <v>8317</v>
      </c>
      <c r="S3948" s="13">
        <f t="shared" si="260"/>
        <v>42031.833587962959</v>
      </c>
      <c r="T3948">
        <f t="shared" si="261"/>
        <v>2015</v>
      </c>
      <c r="U3948" t="str">
        <f t="shared" si="262"/>
        <v>theater</v>
      </c>
    </row>
    <row r="3949" spans="1:21" ht="42.75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 s="10">
        <f t="shared" si="259"/>
        <v>50.5</v>
      </c>
      <c r="Q3949" t="s">
        <v>8316</v>
      </c>
      <c r="R3949" t="s">
        <v>8317</v>
      </c>
      <c r="S3949" s="13">
        <f t="shared" si="260"/>
        <v>42615.142870370371</v>
      </c>
      <c r="T3949">
        <f t="shared" si="261"/>
        <v>2016</v>
      </c>
      <c r="U3949" t="str">
        <f t="shared" si="262"/>
        <v>theater</v>
      </c>
    </row>
    <row r="3950" spans="1:21" ht="42.75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 s="10" t="e">
        <f t="shared" si="259"/>
        <v>#DIV/0!</v>
      </c>
      <c r="Q3950" t="s">
        <v>8316</v>
      </c>
      <c r="R3950" t="s">
        <v>8317</v>
      </c>
      <c r="S3950" s="13">
        <f t="shared" si="260"/>
        <v>41829.325497685182</v>
      </c>
      <c r="T3950">
        <f t="shared" si="261"/>
        <v>2014</v>
      </c>
      <c r="U3950" t="str">
        <f t="shared" si="262"/>
        <v>theater</v>
      </c>
    </row>
    <row r="3951" spans="1:21" ht="42.75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 s="10">
        <f t="shared" si="259"/>
        <v>49.28</v>
      </c>
      <c r="Q3951" t="s">
        <v>8316</v>
      </c>
      <c r="R3951" t="s">
        <v>8317</v>
      </c>
      <c r="S3951" s="13">
        <f t="shared" si="260"/>
        <v>42016.120613425926</v>
      </c>
      <c r="T3951">
        <f t="shared" si="261"/>
        <v>2015</v>
      </c>
      <c r="U3951" t="str">
        <f t="shared" si="262"/>
        <v>theater</v>
      </c>
    </row>
    <row r="3952" spans="1:21" ht="42.75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 s="10">
        <f t="shared" si="259"/>
        <v>25</v>
      </c>
      <c r="Q3952" t="s">
        <v>8316</v>
      </c>
      <c r="R3952" t="s">
        <v>8317</v>
      </c>
      <c r="S3952" s="13">
        <f t="shared" si="260"/>
        <v>42439.702314814815</v>
      </c>
      <c r="T3952">
        <f t="shared" si="261"/>
        <v>2016</v>
      </c>
      <c r="U3952" t="str">
        <f t="shared" si="262"/>
        <v>theater</v>
      </c>
    </row>
    <row r="3953" spans="1:21" ht="42.75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 s="10">
        <f t="shared" si="259"/>
        <v>1</v>
      </c>
      <c r="Q3953" t="s">
        <v>8316</v>
      </c>
      <c r="R3953" t="s">
        <v>8317</v>
      </c>
      <c r="S3953" s="13">
        <f t="shared" si="260"/>
        <v>42433.825717592597</v>
      </c>
      <c r="T3953">
        <f t="shared" si="261"/>
        <v>2016</v>
      </c>
      <c r="U3953" t="str">
        <f t="shared" si="262"/>
        <v>theater</v>
      </c>
    </row>
    <row r="3954" spans="1:21" ht="42.75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 s="10">
        <f t="shared" si="259"/>
        <v>25</v>
      </c>
      <c r="Q3954" t="s">
        <v>8316</v>
      </c>
      <c r="R3954" t="s">
        <v>8317</v>
      </c>
      <c r="S3954" s="13">
        <f t="shared" si="260"/>
        <v>42243.790393518517</v>
      </c>
      <c r="T3954">
        <f t="shared" si="261"/>
        <v>2015</v>
      </c>
      <c r="U3954" t="str">
        <f t="shared" si="262"/>
        <v>theater</v>
      </c>
    </row>
    <row r="3955" spans="1:21" ht="42.75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 s="10" t="e">
        <f t="shared" si="259"/>
        <v>#DIV/0!</v>
      </c>
      <c r="Q3955" t="s">
        <v>8316</v>
      </c>
      <c r="R3955" t="s">
        <v>8317</v>
      </c>
      <c r="S3955" s="13">
        <f t="shared" si="260"/>
        <v>42550.048449074078</v>
      </c>
      <c r="T3955">
        <f t="shared" si="261"/>
        <v>2016</v>
      </c>
      <c r="U3955" t="str">
        <f t="shared" si="262"/>
        <v>theater</v>
      </c>
    </row>
    <row r="3956" spans="1:21" ht="42.75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 s="10" t="e">
        <f t="shared" si="259"/>
        <v>#DIV/0!</v>
      </c>
      <c r="Q3956" t="s">
        <v>8316</v>
      </c>
      <c r="R3956" t="s">
        <v>8317</v>
      </c>
      <c r="S3956" s="13">
        <f t="shared" si="260"/>
        <v>41774.651203703703</v>
      </c>
      <c r="T3956">
        <f t="shared" si="261"/>
        <v>2014</v>
      </c>
      <c r="U3956" t="str">
        <f t="shared" si="262"/>
        <v>theater</v>
      </c>
    </row>
    <row r="3957" spans="1:21" ht="42.75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 s="10">
        <f t="shared" si="259"/>
        <v>53.13</v>
      </c>
      <c r="Q3957" t="s">
        <v>8316</v>
      </c>
      <c r="R3957" t="s">
        <v>8317</v>
      </c>
      <c r="S3957" s="13">
        <f t="shared" si="260"/>
        <v>42306.848854166667</v>
      </c>
      <c r="T3957">
        <f t="shared" si="261"/>
        <v>2015</v>
      </c>
      <c r="U3957" t="str">
        <f t="shared" si="262"/>
        <v>theater</v>
      </c>
    </row>
    <row r="3958" spans="1:21" ht="42.75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 s="10" t="e">
        <f t="shared" si="259"/>
        <v>#DIV/0!</v>
      </c>
      <c r="Q3958" t="s">
        <v>8316</v>
      </c>
      <c r="R3958" t="s">
        <v>8317</v>
      </c>
      <c r="S3958" s="13">
        <f t="shared" si="260"/>
        <v>42457.932025462964</v>
      </c>
      <c r="T3958">
        <f t="shared" si="261"/>
        <v>2016</v>
      </c>
      <c r="U3958" t="str">
        <f t="shared" si="262"/>
        <v>theater</v>
      </c>
    </row>
    <row r="3959" spans="1:21" ht="42.75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 s="10">
        <f t="shared" si="259"/>
        <v>7</v>
      </c>
      <c r="Q3959" t="s">
        <v>8316</v>
      </c>
      <c r="R3959" t="s">
        <v>8317</v>
      </c>
      <c r="S3959" s="13">
        <f t="shared" si="260"/>
        <v>42513.976319444439</v>
      </c>
      <c r="T3959">
        <f t="shared" si="261"/>
        <v>2016</v>
      </c>
      <c r="U3959" t="str">
        <f t="shared" si="262"/>
        <v>theater</v>
      </c>
    </row>
    <row r="3960" spans="1:21" ht="42.75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 s="10">
        <f t="shared" si="259"/>
        <v>40.06</v>
      </c>
      <c r="Q3960" t="s">
        <v>8316</v>
      </c>
      <c r="R3960" t="s">
        <v>8317</v>
      </c>
      <c r="S3960" s="13">
        <f t="shared" si="260"/>
        <v>41816.950370370374</v>
      </c>
      <c r="T3960">
        <f t="shared" si="261"/>
        <v>2014</v>
      </c>
      <c r="U3960" t="str">
        <f t="shared" si="262"/>
        <v>theater</v>
      </c>
    </row>
    <row r="3961" spans="1:21" ht="42.75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 s="10">
        <f t="shared" si="259"/>
        <v>24.33</v>
      </c>
      <c r="Q3961" t="s">
        <v>8316</v>
      </c>
      <c r="R3961" t="s">
        <v>8317</v>
      </c>
      <c r="S3961" s="13">
        <f t="shared" si="260"/>
        <v>41880.788842592592</v>
      </c>
      <c r="T3961">
        <f t="shared" si="261"/>
        <v>2014</v>
      </c>
      <c r="U3961" t="str">
        <f t="shared" si="262"/>
        <v>theater</v>
      </c>
    </row>
    <row r="3962" spans="1:21" ht="42.75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 s="10">
        <f t="shared" si="259"/>
        <v>11.25</v>
      </c>
      <c r="Q3962" t="s">
        <v>8316</v>
      </c>
      <c r="R3962" t="s">
        <v>8317</v>
      </c>
      <c r="S3962" s="13">
        <f t="shared" si="260"/>
        <v>42342.845555555556</v>
      </c>
      <c r="T3962">
        <f t="shared" si="261"/>
        <v>2015</v>
      </c>
      <c r="U3962" t="str">
        <f t="shared" si="262"/>
        <v>theater</v>
      </c>
    </row>
    <row r="3963" spans="1:21" ht="42.75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 s="10">
        <f t="shared" si="259"/>
        <v>10.5</v>
      </c>
      <c r="Q3963" t="s">
        <v>8316</v>
      </c>
      <c r="R3963" t="s">
        <v>8317</v>
      </c>
      <c r="S3963" s="13">
        <f t="shared" si="260"/>
        <v>41745.891319444447</v>
      </c>
      <c r="T3963">
        <f t="shared" si="261"/>
        <v>2014</v>
      </c>
      <c r="U3963" t="str">
        <f t="shared" si="262"/>
        <v>theater</v>
      </c>
    </row>
    <row r="3964" spans="1:21" ht="42.75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 s="10">
        <f t="shared" si="259"/>
        <v>15</v>
      </c>
      <c r="Q3964" t="s">
        <v>8316</v>
      </c>
      <c r="R3964" t="s">
        <v>8317</v>
      </c>
      <c r="S3964" s="13">
        <f t="shared" si="260"/>
        <v>42311.621458333335</v>
      </c>
      <c r="T3964">
        <f t="shared" si="261"/>
        <v>2015</v>
      </c>
      <c r="U3964" t="str">
        <f t="shared" si="262"/>
        <v>theater</v>
      </c>
    </row>
    <row r="3965" spans="1:21" ht="42.75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 s="10" t="e">
        <f t="shared" si="259"/>
        <v>#DIV/0!</v>
      </c>
      <c r="Q3965" t="s">
        <v>8316</v>
      </c>
      <c r="R3965" t="s">
        <v>8317</v>
      </c>
      <c r="S3965" s="13">
        <f t="shared" si="260"/>
        <v>42296.154131944444</v>
      </c>
      <c r="T3965">
        <f t="shared" si="261"/>
        <v>2015</v>
      </c>
      <c r="U3965" t="str">
        <f t="shared" si="262"/>
        <v>theater</v>
      </c>
    </row>
    <row r="3966" spans="1:21" ht="42.75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 s="10">
        <f t="shared" si="259"/>
        <v>42</v>
      </c>
      <c r="Q3966" t="s">
        <v>8316</v>
      </c>
      <c r="R3966" t="s">
        <v>8317</v>
      </c>
      <c r="S3966" s="13">
        <f t="shared" si="260"/>
        <v>42053.722060185188</v>
      </c>
      <c r="T3966">
        <f t="shared" si="261"/>
        <v>2015</v>
      </c>
      <c r="U3966" t="str">
        <f t="shared" si="262"/>
        <v>theater</v>
      </c>
    </row>
    <row r="3967" spans="1:21" ht="42.75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 s="10">
        <f t="shared" si="259"/>
        <v>71.25</v>
      </c>
      <c r="Q3967" t="s">
        <v>8316</v>
      </c>
      <c r="R3967" t="s">
        <v>8317</v>
      </c>
      <c r="S3967" s="13">
        <f t="shared" si="260"/>
        <v>42414.235879629632</v>
      </c>
      <c r="T3967">
        <f t="shared" si="261"/>
        <v>2016</v>
      </c>
      <c r="U3967" t="str">
        <f t="shared" si="262"/>
        <v>theater</v>
      </c>
    </row>
    <row r="3968" spans="1:21" ht="42.75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 s="10">
        <f t="shared" si="259"/>
        <v>22.5</v>
      </c>
      <c r="Q3968" t="s">
        <v>8316</v>
      </c>
      <c r="R3968" t="s">
        <v>8317</v>
      </c>
      <c r="S3968" s="13">
        <f t="shared" si="260"/>
        <v>41801.711550925924</v>
      </c>
      <c r="T3968">
        <f t="shared" si="261"/>
        <v>2014</v>
      </c>
      <c r="U3968" t="str">
        <f t="shared" si="262"/>
        <v>theater</v>
      </c>
    </row>
    <row r="3969" spans="1:21" ht="42.75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 s="10">
        <f t="shared" si="259"/>
        <v>41</v>
      </c>
      <c r="Q3969" t="s">
        <v>8316</v>
      </c>
      <c r="R3969" t="s">
        <v>8317</v>
      </c>
      <c r="S3969" s="13">
        <f t="shared" si="260"/>
        <v>42770.290590277778</v>
      </c>
      <c r="T3969">
        <f t="shared" si="261"/>
        <v>2017</v>
      </c>
      <c r="U3969" t="str">
        <f t="shared" si="262"/>
        <v>theater</v>
      </c>
    </row>
    <row r="3970" spans="1:21" ht="42.75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 s="10">
        <f t="shared" si="259"/>
        <v>47.91</v>
      </c>
      <c r="Q3970" t="s">
        <v>8316</v>
      </c>
      <c r="R3970" t="s">
        <v>8317</v>
      </c>
      <c r="S3970" s="13">
        <f t="shared" si="260"/>
        <v>42452.815659722226</v>
      </c>
      <c r="T3970">
        <f t="shared" si="261"/>
        <v>2016</v>
      </c>
      <c r="U3970" t="str">
        <f t="shared" si="262"/>
        <v>theater</v>
      </c>
    </row>
    <row r="3971" spans="1:21" ht="42.75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 s="10">
        <f t="shared" ref="P3971:P4034" si="263">ROUND(E3971/L3971,2)</f>
        <v>35.17</v>
      </c>
      <c r="Q3971" t="s">
        <v>8316</v>
      </c>
      <c r="R3971" t="s">
        <v>8317</v>
      </c>
      <c r="S3971" s="13">
        <f t="shared" ref="S3971:S4034" si="264">(((J3971/60)/60)/24)+DATE(1970,1,1)</f>
        <v>42601.854699074072</v>
      </c>
      <c r="T3971">
        <f t="shared" ref="T3971:T4034" si="265">YEAR(S3971)</f>
        <v>2016</v>
      </c>
      <c r="U3971" t="str">
        <f t="shared" ref="U3971:U4034" si="266">LEFT(N3971,SEARCH("/",N3971)-1)</f>
        <v>theater</v>
      </c>
    </row>
    <row r="3972" spans="1:21" ht="57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 s="10">
        <f t="shared" si="263"/>
        <v>5.5</v>
      </c>
      <c r="Q3972" t="s">
        <v>8316</v>
      </c>
      <c r="R3972" t="s">
        <v>8317</v>
      </c>
      <c r="S3972" s="13">
        <f t="shared" si="264"/>
        <v>42447.863553240735</v>
      </c>
      <c r="T3972">
        <f t="shared" si="265"/>
        <v>2016</v>
      </c>
      <c r="U3972" t="str">
        <f t="shared" si="266"/>
        <v>theater</v>
      </c>
    </row>
    <row r="3973" spans="1:21" ht="42.75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 s="10">
        <f t="shared" si="263"/>
        <v>22.67</v>
      </c>
      <c r="Q3973" t="s">
        <v>8316</v>
      </c>
      <c r="R3973" t="s">
        <v>8317</v>
      </c>
      <c r="S3973" s="13">
        <f t="shared" si="264"/>
        <v>41811.536180555559</v>
      </c>
      <c r="T3973">
        <f t="shared" si="265"/>
        <v>2014</v>
      </c>
      <c r="U3973" t="str">
        <f t="shared" si="266"/>
        <v>theater</v>
      </c>
    </row>
    <row r="3974" spans="1:21" ht="28.5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 s="10">
        <f t="shared" si="263"/>
        <v>26.38</v>
      </c>
      <c r="Q3974" t="s">
        <v>8316</v>
      </c>
      <c r="R3974" t="s">
        <v>8317</v>
      </c>
      <c r="S3974" s="13">
        <f t="shared" si="264"/>
        <v>41981.067523148144</v>
      </c>
      <c r="T3974">
        <f t="shared" si="265"/>
        <v>2014</v>
      </c>
      <c r="U3974" t="str">
        <f t="shared" si="266"/>
        <v>theater</v>
      </c>
    </row>
    <row r="3975" spans="1:21" ht="42.75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 s="10">
        <f t="shared" si="263"/>
        <v>105.54</v>
      </c>
      <c r="Q3975" t="s">
        <v>8316</v>
      </c>
      <c r="R3975" t="s">
        <v>8317</v>
      </c>
      <c r="S3975" s="13">
        <f t="shared" si="264"/>
        <v>42469.68414351852</v>
      </c>
      <c r="T3975">
        <f t="shared" si="265"/>
        <v>2016</v>
      </c>
      <c r="U3975" t="str">
        <f t="shared" si="266"/>
        <v>theater</v>
      </c>
    </row>
    <row r="3976" spans="1:21" ht="42.75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 s="10">
        <f t="shared" si="263"/>
        <v>29.09</v>
      </c>
      <c r="Q3976" t="s">
        <v>8316</v>
      </c>
      <c r="R3976" t="s">
        <v>8317</v>
      </c>
      <c r="S3976" s="13">
        <f t="shared" si="264"/>
        <v>42493.546851851846</v>
      </c>
      <c r="T3976">
        <f t="shared" si="265"/>
        <v>2016</v>
      </c>
      <c r="U3976" t="str">
        <f t="shared" si="266"/>
        <v>theater</v>
      </c>
    </row>
    <row r="3977" spans="1:21" ht="42.75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 s="10" t="e">
        <f t="shared" si="263"/>
        <v>#DIV/0!</v>
      </c>
      <c r="Q3977" t="s">
        <v>8316</v>
      </c>
      <c r="R3977" t="s">
        <v>8317</v>
      </c>
      <c r="S3977" s="13">
        <f t="shared" si="264"/>
        <v>42534.866875</v>
      </c>
      <c r="T3977">
        <f t="shared" si="265"/>
        <v>2016</v>
      </c>
      <c r="U3977" t="str">
        <f t="shared" si="266"/>
        <v>theater</v>
      </c>
    </row>
    <row r="3978" spans="1:21" ht="42.75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 s="10">
        <f t="shared" si="263"/>
        <v>62</v>
      </c>
      <c r="Q3978" t="s">
        <v>8316</v>
      </c>
      <c r="R3978" t="s">
        <v>8317</v>
      </c>
      <c r="S3978" s="13">
        <f t="shared" si="264"/>
        <v>41830.858344907407</v>
      </c>
      <c r="T3978">
        <f t="shared" si="265"/>
        <v>2014</v>
      </c>
      <c r="U3978" t="str">
        <f t="shared" si="266"/>
        <v>theater</v>
      </c>
    </row>
    <row r="3979" spans="1:21" ht="42.75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 s="10">
        <f t="shared" si="263"/>
        <v>217.5</v>
      </c>
      <c r="Q3979" t="s">
        <v>8316</v>
      </c>
      <c r="R3979" t="s">
        <v>8317</v>
      </c>
      <c r="S3979" s="13">
        <f t="shared" si="264"/>
        <v>42543.788564814815</v>
      </c>
      <c r="T3979">
        <f t="shared" si="265"/>
        <v>2016</v>
      </c>
      <c r="U3979" t="str">
        <f t="shared" si="266"/>
        <v>theater</v>
      </c>
    </row>
    <row r="3980" spans="1:21" ht="42.75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 s="10">
        <f t="shared" si="263"/>
        <v>26.75</v>
      </c>
      <c r="Q3980" t="s">
        <v>8316</v>
      </c>
      <c r="R3980" t="s">
        <v>8317</v>
      </c>
      <c r="S3980" s="13">
        <f t="shared" si="264"/>
        <v>41975.642974537041</v>
      </c>
      <c r="T3980">
        <f t="shared" si="265"/>
        <v>2014</v>
      </c>
      <c r="U3980" t="str">
        <f t="shared" si="266"/>
        <v>theater</v>
      </c>
    </row>
    <row r="3981" spans="1:21" ht="42.75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 s="10">
        <f t="shared" si="263"/>
        <v>18.329999999999998</v>
      </c>
      <c r="Q3981" t="s">
        <v>8316</v>
      </c>
      <c r="R3981" t="s">
        <v>8317</v>
      </c>
      <c r="S3981" s="13">
        <f t="shared" si="264"/>
        <v>42069.903437500005</v>
      </c>
      <c r="T3981">
        <f t="shared" si="265"/>
        <v>2015</v>
      </c>
      <c r="U3981" t="str">
        <f t="shared" si="266"/>
        <v>theater</v>
      </c>
    </row>
    <row r="3982" spans="1:21" ht="42.75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 s="10">
        <f t="shared" si="263"/>
        <v>64.290000000000006</v>
      </c>
      <c r="Q3982" t="s">
        <v>8316</v>
      </c>
      <c r="R3982" t="s">
        <v>8317</v>
      </c>
      <c r="S3982" s="13">
        <f t="shared" si="264"/>
        <v>41795.598923611113</v>
      </c>
      <c r="T3982">
        <f t="shared" si="265"/>
        <v>2014</v>
      </c>
      <c r="U3982" t="str">
        <f t="shared" si="266"/>
        <v>theater</v>
      </c>
    </row>
    <row r="3983" spans="1:21" ht="28.5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 s="10">
        <f t="shared" si="263"/>
        <v>175</v>
      </c>
      <c r="Q3983" t="s">
        <v>8316</v>
      </c>
      <c r="R3983" t="s">
        <v>8317</v>
      </c>
      <c r="S3983" s="13">
        <f t="shared" si="264"/>
        <v>42508.179965277777</v>
      </c>
      <c r="T3983">
        <f t="shared" si="265"/>
        <v>2016</v>
      </c>
      <c r="U3983" t="str">
        <f t="shared" si="266"/>
        <v>theater</v>
      </c>
    </row>
    <row r="3984" spans="1:21" ht="57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 s="10">
        <f t="shared" si="263"/>
        <v>34</v>
      </c>
      <c r="Q3984" t="s">
        <v>8316</v>
      </c>
      <c r="R3984" t="s">
        <v>8317</v>
      </c>
      <c r="S3984" s="13">
        <f t="shared" si="264"/>
        <v>42132.809953703705</v>
      </c>
      <c r="T3984">
        <f t="shared" si="265"/>
        <v>2015</v>
      </c>
      <c r="U3984" t="str">
        <f t="shared" si="266"/>
        <v>theater</v>
      </c>
    </row>
    <row r="3985" spans="1:21" ht="42.75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 s="10">
        <f t="shared" si="263"/>
        <v>84.28</v>
      </c>
      <c r="Q3985" t="s">
        <v>8316</v>
      </c>
      <c r="R3985" t="s">
        <v>8317</v>
      </c>
      <c r="S3985" s="13">
        <f t="shared" si="264"/>
        <v>41747.86986111111</v>
      </c>
      <c r="T3985">
        <f t="shared" si="265"/>
        <v>2014</v>
      </c>
      <c r="U3985" t="str">
        <f t="shared" si="266"/>
        <v>theater</v>
      </c>
    </row>
    <row r="3986" spans="1:21" ht="42.75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 s="10">
        <f t="shared" si="263"/>
        <v>9.5</v>
      </c>
      <c r="Q3986" t="s">
        <v>8316</v>
      </c>
      <c r="R3986" t="s">
        <v>8317</v>
      </c>
      <c r="S3986" s="13">
        <f t="shared" si="264"/>
        <v>41920.963472222218</v>
      </c>
      <c r="T3986">
        <f t="shared" si="265"/>
        <v>2014</v>
      </c>
      <c r="U3986" t="str">
        <f t="shared" si="266"/>
        <v>theater</v>
      </c>
    </row>
    <row r="3987" spans="1:21" ht="57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 s="10">
        <f t="shared" si="263"/>
        <v>33.74</v>
      </c>
      <c r="Q3987" t="s">
        <v>8316</v>
      </c>
      <c r="R3987" t="s">
        <v>8317</v>
      </c>
      <c r="S3987" s="13">
        <f t="shared" si="264"/>
        <v>42399.707407407404</v>
      </c>
      <c r="T3987">
        <f t="shared" si="265"/>
        <v>2016</v>
      </c>
      <c r="U3987" t="str">
        <f t="shared" si="266"/>
        <v>theater</v>
      </c>
    </row>
    <row r="3988" spans="1:21" ht="42.75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 s="10">
        <f t="shared" si="263"/>
        <v>37.54</v>
      </c>
      <c r="Q3988" t="s">
        <v>8316</v>
      </c>
      <c r="R3988" t="s">
        <v>8317</v>
      </c>
      <c r="S3988" s="13">
        <f t="shared" si="264"/>
        <v>42467.548541666663</v>
      </c>
      <c r="T3988">
        <f t="shared" si="265"/>
        <v>2016</v>
      </c>
      <c r="U3988" t="str">
        <f t="shared" si="266"/>
        <v>theater</v>
      </c>
    </row>
    <row r="3989" spans="1:21" ht="42.75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 s="10">
        <f t="shared" si="263"/>
        <v>11.62</v>
      </c>
      <c r="Q3989" t="s">
        <v>8316</v>
      </c>
      <c r="R3989" t="s">
        <v>8317</v>
      </c>
      <c r="S3989" s="13">
        <f t="shared" si="264"/>
        <v>41765.92465277778</v>
      </c>
      <c r="T3989">
        <f t="shared" si="265"/>
        <v>2014</v>
      </c>
      <c r="U3989" t="str">
        <f t="shared" si="266"/>
        <v>theater</v>
      </c>
    </row>
    <row r="3990" spans="1:21" ht="28.5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 s="10">
        <f t="shared" si="263"/>
        <v>8</v>
      </c>
      <c r="Q3990" t="s">
        <v>8316</v>
      </c>
      <c r="R3990" t="s">
        <v>8317</v>
      </c>
      <c r="S3990" s="13">
        <f t="shared" si="264"/>
        <v>42230.08116898148</v>
      </c>
      <c r="T3990">
        <f t="shared" si="265"/>
        <v>2015</v>
      </c>
      <c r="U3990" t="str">
        <f t="shared" si="266"/>
        <v>theater</v>
      </c>
    </row>
    <row r="3991" spans="1:21" ht="42.75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 s="10" t="e">
        <f t="shared" si="263"/>
        <v>#DIV/0!</v>
      </c>
      <c r="Q3991" t="s">
        <v>8316</v>
      </c>
      <c r="R3991" t="s">
        <v>8317</v>
      </c>
      <c r="S3991" s="13">
        <f t="shared" si="264"/>
        <v>42286.749780092592</v>
      </c>
      <c r="T3991">
        <f t="shared" si="265"/>
        <v>2015</v>
      </c>
      <c r="U3991" t="str">
        <f t="shared" si="266"/>
        <v>theater</v>
      </c>
    </row>
    <row r="3992" spans="1:21" ht="42.75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 s="10">
        <f t="shared" si="263"/>
        <v>23</v>
      </c>
      <c r="Q3992" t="s">
        <v>8316</v>
      </c>
      <c r="R3992" t="s">
        <v>8317</v>
      </c>
      <c r="S3992" s="13">
        <f t="shared" si="264"/>
        <v>42401.672372685185</v>
      </c>
      <c r="T3992">
        <f t="shared" si="265"/>
        <v>2016</v>
      </c>
      <c r="U3992" t="str">
        <f t="shared" si="266"/>
        <v>theater</v>
      </c>
    </row>
    <row r="3993" spans="1:21" ht="28.5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 s="10">
        <f t="shared" si="263"/>
        <v>100</v>
      </c>
      <c r="Q3993" t="s">
        <v>8316</v>
      </c>
      <c r="R3993" t="s">
        <v>8317</v>
      </c>
      <c r="S3993" s="13">
        <f t="shared" si="264"/>
        <v>42125.644467592589</v>
      </c>
      <c r="T3993">
        <f t="shared" si="265"/>
        <v>2015</v>
      </c>
      <c r="U3993" t="str">
        <f t="shared" si="266"/>
        <v>theater</v>
      </c>
    </row>
    <row r="3994" spans="1:21" ht="28.5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 s="10">
        <f t="shared" si="263"/>
        <v>60.11</v>
      </c>
      <c r="Q3994" t="s">
        <v>8316</v>
      </c>
      <c r="R3994" t="s">
        <v>8317</v>
      </c>
      <c r="S3994" s="13">
        <f t="shared" si="264"/>
        <v>42289.94049768518</v>
      </c>
      <c r="T3994">
        <f t="shared" si="265"/>
        <v>2015</v>
      </c>
      <c r="U3994" t="str">
        <f t="shared" si="266"/>
        <v>theater</v>
      </c>
    </row>
    <row r="3995" spans="1:21" ht="42.75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 s="10">
        <f t="shared" si="263"/>
        <v>3</v>
      </c>
      <c r="Q3995" t="s">
        <v>8316</v>
      </c>
      <c r="R3995" t="s">
        <v>8317</v>
      </c>
      <c r="S3995" s="13">
        <f t="shared" si="264"/>
        <v>42107.864722222221</v>
      </c>
      <c r="T3995">
        <f t="shared" si="265"/>
        <v>2015</v>
      </c>
      <c r="U3995" t="str">
        <f t="shared" si="266"/>
        <v>theater</v>
      </c>
    </row>
    <row r="3996" spans="1:21" ht="28.5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 s="10">
        <f t="shared" si="263"/>
        <v>5</v>
      </c>
      <c r="Q3996" t="s">
        <v>8316</v>
      </c>
      <c r="R3996" t="s">
        <v>8317</v>
      </c>
      <c r="S3996" s="13">
        <f t="shared" si="264"/>
        <v>41809.389930555553</v>
      </c>
      <c r="T3996">
        <f t="shared" si="265"/>
        <v>2014</v>
      </c>
      <c r="U3996" t="str">
        <f t="shared" si="266"/>
        <v>theater</v>
      </c>
    </row>
    <row r="3997" spans="1:21" ht="42.75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 s="10">
        <f t="shared" si="263"/>
        <v>17.5</v>
      </c>
      <c r="Q3997" t="s">
        <v>8316</v>
      </c>
      <c r="R3997" t="s">
        <v>8317</v>
      </c>
      <c r="S3997" s="13">
        <f t="shared" si="264"/>
        <v>42019.683761574073</v>
      </c>
      <c r="T3997">
        <f t="shared" si="265"/>
        <v>2015</v>
      </c>
      <c r="U3997" t="str">
        <f t="shared" si="266"/>
        <v>theater</v>
      </c>
    </row>
    <row r="3998" spans="1:21" ht="42.75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 s="10">
        <f t="shared" si="263"/>
        <v>29.24</v>
      </c>
      <c r="Q3998" t="s">
        <v>8316</v>
      </c>
      <c r="R3998" t="s">
        <v>8317</v>
      </c>
      <c r="S3998" s="13">
        <f t="shared" si="264"/>
        <v>41950.26694444444</v>
      </c>
      <c r="T3998">
        <f t="shared" si="265"/>
        <v>2014</v>
      </c>
      <c r="U3998" t="str">
        <f t="shared" si="266"/>
        <v>theater</v>
      </c>
    </row>
    <row r="3999" spans="1:21" ht="42.75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 s="10" t="e">
        <f t="shared" si="263"/>
        <v>#DIV/0!</v>
      </c>
      <c r="Q3999" t="s">
        <v>8316</v>
      </c>
      <c r="R3999" t="s">
        <v>8317</v>
      </c>
      <c r="S3999" s="13">
        <f t="shared" si="264"/>
        <v>42069.391446759255</v>
      </c>
      <c r="T3999">
        <f t="shared" si="265"/>
        <v>2015</v>
      </c>
      <c r="U3999" t="str">
        <f t="shared" si="266"/>
        <v>theater</v>
      </c>
    </row>
    <row r="4000" spans="1:21" ht="42.75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 s="10">
        <f t="shared" si="263"/>
        <v>59.58</v>
      </c>
      <c r="Q4000" t="s">
        <v>8316</v>
      </c>
      <c r="R4000" t="s">
        <v>8317</v>
      </c>
      <c r="S4000" s="13">
        <f t="shared" si="264"/>
        <v>42061.963263888887</v>
      </c>
      <c r="T4000">
        <f t="shared" si="265"/>
        <v>2015</v>
      </c>
      <c r="U4000" t="str">
        <f t="shared" si="266"/>
        <v>theater</v>
      </c>
    </row>
    <row r="4001" spans="1:21" ht="42.75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 s="10">
        <f t="shared" si="263"/>
        <v>82.57</v>
      </c>
      <c r="Q4001" t="s">
        <v>8316</v>
      </c>
      <c r="R4001" t="s">
        <v>8317</v>
      </c>
      <c r="S4001" s="13">
        <f t="shared" si="264"/>
        <v>41842.828680555554</v>
      </c>
      <c r="T4001">
        <f t="shared" si="265"/>
        <v>2014</v>
      </c>
      <c r="U4001" t="str">
        <f t="shared" si="266"/>
        <v>theater</v>
      </c>
    </row>
    <row r="4002" spans="1:2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 s="10">
        <f t="shared" si="263"/>
        <v>10</v>
      </c>
      <c r="Q4002" t="s">
        <v>8316</v>
      </c>
      <c r="R4002" t="s">
        <v>8317</v>
      </c>
      <c r="S4002" s="13">
        <f t="shared" si="264"/>
        <v>42437.64534722222</v>
      </c>
      <c r="T4002">
        <f t="shared" si="265"/>
        <v>2016</v>
      </c>
      <c r="U4002" t="str">
        <f t="shared" si="266"/>
        <v>theater</v>
      </c>
    </row>
    <row r="4003" spans="1:21" ht="42.75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 s="10">
        <f t="shared" si="263"/>
        <v>32.36</v>
      </c>
      <c r="Q4003" t="s">
        <v>8316</v>
      </c>
      <c r="R4003" t="s">
        <v>8317</v>
      </c>
      <c r="S4003" s="13">
        <f t="shared" si="264"/>
        <v>42775.964212962965</v>
      </c>
      <c r="T4003">
        <f t="shared" si="265"/>
        <v>2017</v>
      </c>
      <c r="U4003" t="str">
        <f t="shared" si="266"/>
        <v>theater</v>
      </c>
    </row>
    <row r="4004" spans="1:21" ht="42.75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 s="10">
        <f t="shared" si="263"/>
        <v>5.75</v>
      </c>
      <c r="Q4004" t="s">
        <v>8316</v>
      </c>
      <c r="R4004" t="s">
        <v>8317</v>
      </c>
      <c r="S4004" s="13">
        <f t="shared" si="264"/>
        <v>41879.043530092589</v>
      </c>
      <c r="T4004">
        <f t="shared" si="265"/>
        <v>2014</v>
      </c>
      <c r="U4004" t="str">
        <f t="shared" si="266"/>
        <v>theater</v>
      </c>
    </row>
    <row r="4005" spans="1:21" ht="42.75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 s="10">
        <f t="shared" si="263"/>
        <v>100.5</v>
      </c>
      <c r="Q4005" t="s">
        <v>8316</v>
      </c>
      <c r="R4005" t="s">
        <v>8317</v>
      </c>
      <c r="S4005" s="13">
        <f t="shared" si="264"/>
        <v>42020.587349537032</v>
      </c>
      <c r="T4005">
        <f t="shared" si="265"/>
        <v>2015</v>
      </c>
      <c r="U4005" t="str">
        <f t="shared" si="266"/>
        <v>theater</v>
      </c>
    </row>
    <row r="4006" spans="1:2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 s="10">
        <f t="shared" si="263"/>
        <v>1</v>
      </c>
      <c r="Q4006" t="s">
        <v>8316</v>
      </c>
      <c r="R4006" t="s">
        <v>8317</v>
      </c>
      <c r="S4006" s="13">
        <f t="shared" si="264"/>
        <v>41890.16269675926</v>
      </c>
      <c r="T4006">
        <f t="shared" si="265"/>
        <v>2014</v>
      </c>
      <c r="U4006" t="str">
        <f t="shared" si="266"/>
        <v>theater</v>
      </c>
    </row>
    <row r="4007" spans="1:21" ht="42.75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 s="10">
        <f t="shared" si="263"/>
        <v>20</v>
      </c>
      <c r="Q4007" t="s">
        <v>8316</v>
      </c>
      <c r="R4007" t="s">
        <v>8317</v>
      </c>
      <c r="S4007" s="13">
        <f t="shared" si="264"/>
        <v>41872.807696759257</v>
      </c>
      <c r="T4007">
        <f t="shared" si="265"/>
        <v>2014</v>
      </c>
      <c r="U4007" t="str">
        <f t="shared" si="266"/>
        <v>theater</v>
      </c>
    </row>
    <row r="4008" spans="1:21" ht="42.75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 s="10">
        <f t="shared" si="263"/>
        <v>2</v>
      </c>
      <c r="Q4008" t="s">
        <v>8316</v>
      </c>
      <c r="R4008" t="s">
        <v>8317</v>
      </c>
      <c r="S4008" s="13">
        <f t="shared" si="264"/>
        <v>42391.772997685184</v>
      </c>
      <c r="T4008">
        <f t="shared" si="265"/>
        <v>2016</v>
      </c>
      <c r="U4008" t="str">
        <f t="shared" si="266"/>
        <v>theater</v>
      </c>
    </row>
    <row r="4009" spans="1:21" ht="42.75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 s="10">
        <f t="shared" si="263"/>
        <v>5</v>
      </c>
      <c r="Q4009" t="s">
        <v>8316</v>
      </c>
      <c r="R4009" t="s">
        <v>8317</v>
      </c>
      <c r="S4009" s="13">
        <f t="shared" si="264"/>
        <v>41848.772928240738</v>
      </c>
      <c r="T4009">
        <f t="shared" si="265"/>
        <v>2014</v>
      </c>
      <c r="U4009" t="str">
        <f t="shared" si="266"/>
        <v>theater</v>
      </c>
    </row>
    <row r="4010" spans="1:21" ht="42.75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 s="10">
        <f t="shared" si="263"/>
        <v>15</v>
      </c>
      <c r="Q4010" t="s">
        <v>8316</v>
      </c>
      <c r="R4010" t="s">
        <v>8317</v>
      </c>
      <c r="S4010" s="13">
        <f t="shared" si="264"/>
        <v>42177.964201388888</v>
      </c>
      <c r="T4010">
        <f t="shared" si="265"/>
        <v>2015</v>
      </c>
      <c r="U4010" t="str">
        <f t="shared" si="266"/>
        <v>theater</v>
      </c>
    </row>
    <row r="4011" spans="1:21" ht="42.75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 s="10">
        <f t="shared" si="263"/>
        <v>25</v>
      </c>
      <c r="Q4011" t="s">
        <v>8316</v>
      </c>
      <c r="R4011" t="s">
        <v>8317</v>
      </c>
      <c r="S4011" s="13">
        <f t="shared" si="264"/>
        <v>41851.700925925928</v>
      </c>
      <c r="T4011">
        <f t="shared" si="265"/>
        <v>2014</v>
      </c>
      <c r="U4011" t="str">
        <f t="shared" si="266"/>
        <v>theater</v>
      </c>
    </row>
    <row r="4012" spans="1:21" ht="42.75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 s="10">
        <f t="shared" si="263"/>
        <v>45.84</v>
      </c>
      <c r="Q4012" t="s">
        <v>8316</v>
      </c>
      <c r="R4012" t="s">
        <v>8317</v>
      </c>
      <c r="S4012" s="13">
        <f t="shared" si="264"/>
        <v>41921.770439814813</v>
      </c>
      <c r="T4012">
        <f t="shared" si="265"/>
        <v>2014</v>
      </c>
      <c r="U4012" t="str">
        <f t="shared" si="266"/>
        <v>theater</v>
      </c>
    </row>
    <row r="4013" spans="1:21" ht="42.75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 s="10">
        <f t="shared" si="263"/>
        <v>4.75</v>
      </c>
      <c r="Q4013" t="s">
        <v>8316</v>
      </c>
      <c r="R4013" t="s">
        <v>8317</v>
      </c>
      <c r="S4013" s="13">
        <f t="shared" si="264"/>
        <v>42002.54488425926</v>
      </c>
      <c r="T4013">
        <f t="shared" si="265"/>
        <v>2014</v>
      </c>
      <c r="U4013" t="str">
        <f t="shared" si="266"/>
        <v>theater</v>
      </c>
    </row>
    <row r="4014" spans="1:21" ht="57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 s="10" t="e">
        <f t="shared" si="263"/>
        <v>#DIV/0!</v>
      </c>
      <c r="Q4014" t="s">
        <v>8316</v>
      </c>
      <c r="R4014" t="s">
        <v>8317</v>
      </c>
      <c r="S4014" s="13">
        <f t="shared" si="264"/>
        <v>42096.544548611113</v>
      </c>
      <c r="T4014">
        <f t="shared" si="265"/>
        <v>2015</v>
      </c>
      <c r="U4014" t="str">
        <f t="shared" si="266"/>
        <v>theater</v>
      </c>
    </row>
    <row r="4015" spans="1:21" ht="42.75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 s="10">
        <f t="shared" si="263"/>
        <v>13</v>
      </c>
      <c r="Q4015" t="s">
        <v>8316</v>
      </c>
      <c r="R4015" t="s">
        <v>8317</v>
      </c>
      <c r="S4015" s="13">
        <f t="shared" si="264"/>
        <v>42021.301192129627</v>
      </c>
      <c r="T4015">
        <f t="shared" si="265"/>
        <v>2015</v>
      </c>
      <c r="U4015" t="str">
        <f t="shared" si="266"/>
        <v>theater</v>
      </c>
    </row>
    <row r="4016" spans="1:21" ht="42.75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 s="10" t="e">
        <f t="shared" si="263"/>
        <v>#DIV/0!</v>
      </c>
      <c r="Q4016" t="s">
        <v>8316</v>
      </c>
      <c r="R4016" t="s">
        <v>8317</v>
      </c>
      <c r="S4016" s="13">
        <f t="shared" si="264"/>
        <v>42419.246168981481</v>
      </c>
      <c r="T4016">
        <f t="shared" si="265"/>
        <v>2016</v>
      </c>
      <c r="U4016" t="str">
        <f t="shared" si="266"/>
        <v>theater</v>
      </c>
    </row>
    <row r="4017" spans="1:21" ht="42.75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 s="10">
        <f t="shared" si="263"/>
        <v>1</v>
      </c>
      <c r="Q4017" t="s">
        <v>8316</v>
      </c>
      <c r="R4017" t="s">
        <v>8317</v>
      </c>
      <c r="S4017" s="13">
        <f t="shared" si="264"/>
        <v>42174.780821759254</v>
      </c>
      <c r="T4017">
        <f t="shared" si="265"/>
        <v>2015</v>
      </c>
      <c r="U4017" t="str">
        <f t="shared" si="266"/>
        <v>theater</v>
      </c>
    </row>
    <row r="4018" spans="1:21" ht="42.75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 s="10">
        <f t="shared" si="263"/>
        <v>10</v>
      </c>
      <c r="Q4018" t="s">
        <v>8316</v>
      </c>
      <c r="R4018" t="s">
        <v>8317</v>
      </c>
      <c r="S4018" s="13">
        <f t="shared" si="264"/>
        <v>41869.872685185182</v>
      </c>
      <c r="T4018">
        <f t="shared" si="265"/>
        <v>2014</v>
      </c>
      <c r="U4018" t="str">
        <f t="shared" si="266"/>
        <v>theater</v>
      </c>
    </row>
    <row r="4019" spans="1:21" ht="42.75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 s="10">
        <f t="shared" si="263"/>
        <v>52.5</v>
      </c>
      <c r="Q4019" t="s">
        <v>8316</v>
      </c>
      <c r="R4019" t="s">
        <v>8317</v>
      </c>
      <c r="S4019" s="13">
        <f t="shared" si="264"/>
        <v>41856.672152777777</v>
      </c>
      <c r="T4019">
        <f t="shared" si="265"/>
        <v>2014</v>
      </c>
      <c r="U4019" t="str">
        <f t="shared" si="266"/>
        <v>theater</v>
      </c>
    </row>
    <row r="4020" spans="1:21" ht="28.5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 s="10">
        <f t="shared" si="263"/>
        <v>32.5</v>
      </c>
      <c r="Q4020" t="s">
        <v>8316</v>
      </c>
      <c r="R4020" t="s">
        <v>8317</v>
      </c>
      <c r="S4020" s="13">
        <f t="shared" si="264"/>
        <v>42620.91097222222</v>
      </c>
      <c r="T4020">
        <f t="shared" si="265"/>
        <v>2016</v>
      </c>
      <c r="U4020" t="str">
        <f t="shared" si="266"/>
        <v>theater</v>
      </c>
    </row>
    <row r="4021" spans="1:21" ht="42.75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 s="10">
        <f t="shared" si="263"/>
        <v>7.25</v>
      </c>
      <c r="Q4021" t="s">
        <v>8316</v>
      </c>
      <c r="R4021" t="s">
        <v>8317</v>
      </c>
      <c r="S4021" s="13">
        <f t="shared" si="264"/>
        <v>42417.675879629634</v>
      </c>
      <c r="T4021">
        <f t="shared" si="265"/>
        <v>2016</v>
      </c>
      <c r="U4021" t="str">
        <f t="shared" si="266"/>
        <v>theater</v>
      </c>
    </row>
    <row r="4022" spans="1:21" ht="42.75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 s="10">
        <f t="shared" si="263"/>
        <v>33.33</v>
      </c>
      <c r="Q4022" t="s">
        <v>8316</v>
      </c>
      <c r="R4022" t="s">
        <v>8317</v>
      </c>
      <c r="S4022" s="13">
        <f t="shared" si="264"/>
        <v>42057.190960648149</v>
      </c>
      <c r="T4022">
        <f t="shared" si="265"/>
        <v>2015</v>
      </c>
      <c r="U4022" t="str">
        <f t="shared" si="266"/>
        <v>theater</v>
      </c>
    </row>
    <row r="4023" spans="1:21" ht="42.75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 s="10">
        <f t="shared" si="263"/>
        <v>62.5</v>
      </c>
      <c r="Q4023" t="s">
        <v>8316</v>
      </c>
      <c r="R4023" t="s">
        <v>8317</v>
      </c>
      <c r="S4023" s="13">
        <f t="shared" si="264"/>
        <v>41878.911550925928</v>
      </c>
      <c r="T4023">
        <f t="shared" si="265"/>
        <v>2014</v>
      </c>
      <c r="U4023" t="str">
        <f t="shared" si="266"/>
        <v>theater</v>
      </c>
    </row>
    <row r="4024" spans="1:21" ht="28.5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 s="10">
        <f t="shared" si="263"/>
        <v>63.56</v>
      </c>
      <c r="Q4024" t="s">
        <v>8316</v>
      </c>
      <c r="R4024" t="s">
        <v>8317</v>
      </c>
      <c r="S4024" s="13">
        <f t="shared" si="264"/>
        <v>41990.584108796291</v>
      </c>
      <c r="T4024">
        <f t="shared" si="265"/>
        <v>2014</v>
      </c>
      <c r="U4024" t="str">
        <f t="shared" si="266"/>
        <v>theater</v>
      </c>
    </row>
    <row r="4025" spans="1:21" ht="42.75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 s="10" t="e">
        <f t="shared" si="263"/>
        <v>#DIV/0!</v>
      </c>
      <c r="Q4025" t="s">
        <v>8316</v>
      </c>
      <c r="R4025" t="s">
        <v>8317</v>
      </c>
      <c r="S4025" s="13">
        <f t="shared" si="264"/>
        <v>42408.999571759254</v>
      </c>
      <c r="T4025">
        <f t="shared" si="265"/>
        <v>2016</v>
      </c>
      <c r="U4025" t="str">
        <f t="shared" si="266"/>
        <v>theater</v>
      </c>
    </row>
    <row r="4026" spans="1:21" ht="42.75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 s="10">
        <f t="shared" si="263"/>
        <v>10</v>
      </c>
      <c r="Q4026" t="s">
        <v>8316</v>
      </c>
      <c r="R4026" t="s">
        <v>8317</v>
      </c>
      <c r="S4026" s="13">
        <f t="shared" si="264"/>
        <v>42217.670104166667</v>
      </c>
      <c r="T4026">
        <f t="shared" si="265"/>
        <v>2015</v>
      </c>
      <c r="U4026" t="str">
        <f t="shared" si="266"/>
        <v>theater</v>
      </c>
    </row>
    <row r="4027" spans="1:21" ht="42.75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 s="10">
        <f t="shared" si="263"/>
        <v>62.5</v>
      </c>
      <c r="Q4027" t="s">
        <v>8316</v>
      </c>
      <c r="R4027" t="s">
        <v>8317</v>
      </c>
      <c r="S4027" s="13">
        <f t="shared" si="264"/>
        <v>42151.237685185188</v>
      </c>
      <c r="T4027">
        <f t="shared" si="265"/>
        <v>2015</v>
      </c>
      <c r="U4027" t="str">
        <f t="shared" si="266"/>
        <v>theater</v>
      </c>
    </row>
    <row r="4028" spans="1:21" ht="42.75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 s="10" t="e">
        <f t="shared" si="263"/>
        <v>#DIV/0!</v>
      </c>
      <c r="Q4028" t="s">
        <v>8316</v>
      </c>
      <c r="R4028" t="s">
        <v>8317</v>
      </c>
      <c r="S4028" s="13">
        <f t="shared" si="264"/>
        <v>42282.655543981484</v>
      </c>
      <c r="T4028">
        <f t="shared" si="265"/>
        <v>2015</v>
      </c>
      <c r="U4028" t="str">
        <f t="shared" si="266"/>
        <v>theater</v>
      </c>
    </row>
    <row r="4029" spans="1:21" ht="42.75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 s="10">
        <f t="shared" si="263"/>
        <v>30.71</v>
      </c>
      <c r="Q4029" t="s">
        <v>8316</v>
      </c>
      <c r="R4029" t="s">
        <v>8317</v>
      </c>
      <c r="S4029" s="13">
        <f t="shared" si="264"/>
        <v>42768.97084490741</v>
      </c>
      <c r="T4029">
        <f t="shared" si="265"/>
        <v>2017</v>
      </c>
      <c r="U4029" t="str">
        <f t="shared" si="266"/>
        <v>theater</v>
      </c>
    </row>
    <row r="4030" spans="1:21" ht="42.75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 s="10">
        <f t="shared" si="263"/>
        <v>51</v>
      </c>
      <c r="Q4030" t="s">
        <v>8316</v>
      </c>
      <c r="R4030" t="s">
        <v>8317</v>
      </c>
      <c r="S4030" s="13">
        <f t="shared" si="264"/>
        <v>41765.938657407409</v>
      </c>
      <c r="T4030">
        <f t="shared" si="265"/>
        <v>2014</v>
      </c>
      <c r="U4030" t="str">
        <f t="shared" si="266"/>
        <v>theater</v>
      </c>
    </row>
    <row r="4031" spans="1:21" ht="42.75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 s="10" t="e">
        <f t="shared" si="263"/>
        <v>#DIV/0!</v>
      </c>
      <c r="Q4031" t="s">
        <v>8316</v>
      </c>
      <c r="R4031" t="s">
        <v>8317</v>
      </c>
      <c r="S4031" s="13">
        <f t="shared" si="264"/>
        <v>42322.025115740747</v>
      </c>
      <c r="T4031">
        <f t="shared" si="265"/>
        <v>2015</v>
      </c>
      <c r="U4031" t="str">
        <f t="shared" si="266"/>
        <v>theater</v>
      </c>
    </row>
    <row r="4032" spans="1:21" ht="42.75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 s="10">
        <f t="shared" si="263"/>
        <v>66.67</v>
      </c>
      <c r="Q4032" t="s">
        <v>8316</v>
      </c>
      <c r="R4032" t="s">
        <v>8317</v>
      </c>
      <c r="S4032" s="13">
        <f t="shared" si="264"/>
        <v>42374.655081018514</v>
      </c>
      <c r="T4032">
        <f t="shared" si="265"/>
        <v>2016</v>
      </c>
      <c r="U4032" t="str">
        <f t="shared" si="266"/>
        <v>theater</v>
      </c>
    </row>
    <row r="4033" spans="1:21" ht="42.75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 s="10" t="e">
        <f t="shared" si="263"/>
        <v>#DIV/0!</v>
      </c>
      <c r="Q4033" t="s">
        <v>8316</v>
      </c>
      <c r="R4033" t="s">
        <v>8317</v>
      </c>
      <c r="S4033" s="13">
        <f t="shared" si="264"/>
        <v>41941.585231481484</v>
      </c>
      <c r="T4033">
        <f t="shared" si="265"/>
        <v>2014</v>
      </c>
      <c r="U4033" t="str">
        <f t="shared" si="266"/>
        <v>theater</v>
      </c>
    </row>
    <row r="4034" spans="1:21" ht="42.75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 s="10">
        <f t="shared" si="263"/>
        <v>59</v>
      </c>
      <c r="Q4034" t="s">
        <v>8316</v>
      </c>
      <c r="R4034" t="s">
        <v>8317</v>
      </c>
      <c r="S4034" s="13">
        <f t="shared" si="264"/>
        <v>42293.809212962966</v>
      </c>
      <c r="T4034">
        <f t="shared" si="265"/>
        <v>2015</v>
      </c>
      <c r="U4034" t="str">
        <f t="shared" si="266"/>
        <v>theater</v>
      </c>
    </row>
    <row r="4035" spans="1:21" ht="42.75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 s="10">
        <f t="shared" ref="P4035:P4098" si="267">ROUND(E4035/L4035,2)</f>
        <v>65.34</v>
      </c>
      <c r="Q4035" t="s">
        <v>8316</v>
      </c>
      <c r="R4035" t="s">
        <v>8317</v>
      </c>
      <c r="S4035" s="13">
        <f t="shared" ref="S4035:S4098" si="268">(((J4035/60)/60)/24)+DATE(1970,1,1)</f>
        <v>42614.268796296295</v>
      </c>
      <c r="T4035">
        <f t="shared" ref="T4035:T4098" si="269">YEAR(S4035)</f>
        <v>2016</v>
      </c>
      <c r="U4035" t="str">
        <f t="shared" ref="U4035:U4098" si="270">LEFT(N4035,SEARCH("/",N4035)-1)</f>
        <v>theater</v>
      </c>
    </row>
    <row r="4036" spans="1:21" ht="42.75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 s="10">
        <f t="shared" si="267"/>
        <v>100</v>
      </c>
      <c r="Q4036" t="s">
        <v>8316</v>
      </c>
      <c r="R4036" t="s">
        <v>8317</v>
      </c>
      <c r="S4036" s="13">
        <f t="shared" si="268"/>
        <v>42067.947337962964</v>
      </c>
      <c r="T4036">
        <f t="shared" si="269"/>
        <v>2015</v>
      </c>
      <c r="U4036" t="str">
        <f t="shared" si="270"/>
        <v>theater</v>
      </c>
    </row>
    <row r="4037" spans="1:21" ht="28.5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 s="10">
        <f t="shared" si="267"/>
        <v>147.4</v>
      </c>
      <c r="Q4037" t="s">
        <v>8316</v>
      </c>
      <c r="R4037" t="s">
        <v>8317</v>
      </c>
      <c r="S4037" s="13">
        <f t="shared" si="268"/>
        <v>41903.882951388885</v>
      </c>
      <c r="T4037">
        <f t="shared" si="269"/>
        <v>2014</v>
      </c>
      <c r="U4037" t="str">
        <f t="shared" si="270"/>
        <v>theater</v>
      </c>
    </row>
    <row r="4038" spans="1:21" ht="42.75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 s="10">
        <f t="shared" si="267"/>
        <v>166.06</v>
      </c>
      <c r="Q4038" t="s">
        <v>8316</v>
      </c>
      <c r="R4038" t="s">
        <v>8317</v>
      </c>
      <c r="S4038" s="13">
        <f t="shared" si="268"/>
        <v>41804.937083333331</v>
      </c>
      <c r="T4038">
        <f t="shared" si="269"/>
        <v>2014</v>
      </c>
      <c r="U4038" t="str">
        <f t="shared" si="270"/>
        <v>theater</v>
      </c>
    </row>
    <row r="4039" spans="1:21" ht="42.75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 s="10">
        <f t="shared" si="267"/>
        <v>40</v>
      </c>
      <c r="Q4039" t="s">
        <v>8316</v>
      </c>
      <c r="R4039" t="s">
        <v>8317</v>
      </c>
      <c r="S4039" s="13">
        <f t="shared" si="268"/>
        <v>42497.070775462969</v>
      </c>
      <c r="T4039">
        <f t="shared" si="269"/>
        <v>2016</v>
      </c>
      <c r="U4039" t="str">
        <f t="shared" si="270"/>
        <v>theater</v>
      </c>
    </row>
    <row r="4040" spans="1:21" ht="42.75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 s="10">
        <f t="shared" si="267"/>
        <v>75.25</v>
      </c>
      <c r="Q4040" t="s">
        <v>8316</v>
      </c>
      <c r="R4040" t="s">
        <v>8317</v>
      </c>
      <c r="S4040" s="13">
        <f t="shared" si="268"/>
        <v>41869.798726851855</v>
      </c>
      <c r="T4040">
        <f t="shared" si="269"/>
        <v>2014</v>
      </c>
      <c r="U4040" t="str">
        <f t="shared" si="270"/>
        <v>theater</v>
      </c>
    </row>
    <row r="4041" spans="1:21" ht="28.5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 s="10">
        <f t="shared" si="267"/>
        <v>60</v>
      </c>
      <c r="Q4041" t="s">
        <v>8316</v>
      </c>
      <c r="R4041" t="s">
        <v>8317</v>
      </c>
      <c r="S4041" s="13">
        <f t="shared" si="268"/>
        <v>42305.670914351853</v>
      </c>
      <c r="T4041">
        <f t="shared" si="269"/>
        <v>2015</v>
      </c>
      <c r="U4041" t="str">
        <f t="shared" si="270"/>
        <v>theater</v>
      </c>
    </row>
    <row r="4042" spans="1:21" ht="42.75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 s="10">
        <f t="shared" si="267"/>
        <v>1250</v>
      </c>
      <c r="Q4042" t="s">
        <v>8316</v>
      </c>
      <c r="R4042" t="s">
        <v>8317</v>
      </c>
      <c r="S4042" s="13">
        <f t="shared" si="268"/>
        <v>42144.231527777782</v>
      </c>
      <c r="T4042">
        <f t="shared" si="269"/>
        <v>2015</v>
      </c>
      <c r="U4042" t="str">
        <f t="shared" si="270"/>
        <v>theater</v>
      </c>
    </row>
    <row r="4043" spans="1:21" ht="28.5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 s="10">
        <f t="shared" si="267"/>
        <v>10.5</v>
      </c>
      <c r="Q4043" t="s">
        <v>8316</v>
      </c>
      <c r="R4043" t="s">
        <v>8317</v>
      </c>
      <c r="S4043" s="13">
        <f t="shared" si="268"/>
        <v>42559.474004629628</v>
      </c>
      <c r="T4043">
        <f t="shared" si="269"/>
        <v>2016</v>
      </c>
      <c r="U4043" t="str">
        <f t="shared" si="270"/>
        <v>theater</v>
      </c>
    </row>
    <row r="4044" spans="1:21" ht="42.75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 s="10">
        <f t="shared" si="267"/>
        <v>7</v>
      </c>
      <c r="Q4044" t="s">
        <v>8316</v>
      </c>
      <c r="R4044" t="s">
        <v>8317</v>
      </c>
      <c r="S4044" s="13">
        <f t="shared" si="268"/>
        <v>41995.084074074075</v>
      </c>
      <c r="T4044">
        <f t="shared" si="269"/>
        <v>2014</v>
      </c>
      <c r="U4044" t="str">
        <f t="shared" si="270"/>
        <v>theater</v>
      </c>
    </row>
    <row r="4045" spans="1:21" ht="42.75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 s="10" t="e">
        <f t="shared" si="267"/>
        <v>#DIV/0!</v>
      </c>
      <c r="Q4045" t="s">
        <v>8316</v>
      </c>
      <c r="R4045" t="s">
        <v>8317</v>
      </c>
      <c r="S4045" s="13">
        <f t="shared" si="268"/>
        <v>41948.957465277781</v>
      </c>
      <c r="T4045">
        <f t="shared" si="269"/>
        <v>2014</v>
      </c>
      <c r="U4045" t="str">
        <f t="shared" si="270"/>
        <v>theater</v>
      </c>
    </row>
    <row r="4046" spans="1:21" ht="42.75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 s="10">
        <f t="shared" si="267"/>
        <v>56.25</v>
      </c>
      <c r="Q4046" t="s">
        <v>8316</v>
      </c>
      <c r="R4046" t="s">
        <v>8317</v>
      </c>
      <c r="S4046" s="13">
        <f t="shared" si="268"/>
        <v>42074.219699074078</v>
      </c>
      <c r="T4046">
        <f t="shared" si="269"/>
        <v>2015</v>
      </c>
      <c r="U4046" t="str">
        <f t="shared" si="270"/>
        <v>theater</v>
      </c>
    </row>
    <row r="4047" spans="1:21" ht="42.75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 s="10">
        <f t="shared" si="267"/>
        <v>1</v>
      </c>
      <c r="Q4047" t="s">
        <v>8316</v>
      </c>
      <c r="R4047" t="s">
        <v>8317</v>
      </c>
      <c r="S4047" s="13">
        <f t="shared" si="268"/>
        <v>41842.201261574075</v>
      </c>
      <c r="T4047">
        <f t="shared" si="269"/>
        <v>2014</v>
      </c>
      <c r="U4047" t="str">
        <f t="shared" si="270"/>
        <v>theater</v>
      </c>
    </row>
    <row r="4048" spans="1:21" ht="42.75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 s="10">
        <f t="shared" si="267"/>
        <v>38.33</v>
      </c>
      <c r="Q4048" t="s">
        <v>8316</v>
      </c>
      <c r="R4048" t="s">
        <v>8317</v>
      </c>
      <c r="S4048" s="13">
        <f t="shared" si="268"/>
        <v>41904.650578703702</v>
      </c>
      <c r="T4048">
        <f t="shared" si="269"/>
        <v>2014</v>
      </c>
      <c r="U4048" t="str">
        <f t="shared" si="270"/>
        <v>theater</v>
      </c>
    </row>
    <row r="4049" spans="1:21" ht="42.75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 s="10">
        <f t="shared" si="267"/>
        <v>27.5</v>
      </c>
      <c r="Q4049" t="s">
        <v>8316</v>
      </c>
      <c r="R4049" t="s">
        <v>8317</v>
      </c>
      <c r="S4049" s="13">
        <f t="shared" si="268"/>
        <v>41991.022488425922</v>
      </c>
      <c r="T4049">
        <f t="shared" si="269"/>
        <v>2014</v>
      </c>
      <c r="U4049" t="str">
        <f t="shared" si="270"/>
        <v>theater</v>
      </c>
    </row>
    <row r="4050" spans="1:21" ht="42.75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 s="10">
        <f t="shared" si="267"/>
        <v>32.979999999999997</v>
      </c>
      <c r="Q4050" t="s">
        <v>8316</v>
      </c>
      <c r="R4050" t="s">
        <v>8317</v>
      </c>
      <c r="S4050" s="13">
        <f t="shared" si="268"/>
        <v>42436.509108796294</v>
      </c>
      <c r="T4050">
        <f t="shared" si="269"/>
        <v>2016</v>
      </c>
      <c r="U4050" t="str">
        <f t="shared" si="270"/>
        <v>theater</v>
      </c>
    </row>
    <row r="4051" spans="1:21" ht="42.75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 s="10">
        <f t="shared" si="267"/>
        <v>16</v>
      </c>
      <c r="Q4051" t="s">
        <v>8316</v>
      </c>
      <c r="R4051" t="s">
        <v>8317</v>
      </c>
      <c r="S4051" s="13">
        <f t="shared" si="268"/>
        <v>42169.958506944444</v>
      </c>
      <c r="T4051">
        <f t="shared" si="269"/>
        <v>2015</v>
      </c>
      <c r="U4051" t="str">
        <f t="shared" si="270"/>
        <v>theater</v>
      </c>
    </row>
    <row r="4052" spans="1:21" ht="42.75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 s="10">
        <f t="shared" si="267"/>
        <v>1</v>
      </c>
      <c r="Q4052" t="s">
        <v>8316</v>
      </c>
      <c r="R4052" t="s">
        <v>8317</v>
      </c>
      <c r="S4052" s="13">
        <f t="shared" si="268"/>
        <v>41905.636469907404</v>
      </c>
      <c r="T4052">
        <f t="shared" si="269"/>
        <v>2014</v>
      </c>
      <c r="U4052" t="str">
        <f t="shared" si="270"/>
        <v>theater</v>
      </c>
    </row>
    <row r="4053" spans="1:21" ht="42.75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 s="10" t="e">
        <f t="shared" si="267"/>
        <v>#DIV/0!</v>
      </c>
      <c r="Q4053" t="s">
        <v>8316</v>
      </c>
      <c r="R4053" t="s">
        <v>8317</v>
      </c>
      <c r="S4053" s="13">
        <f t="shared" si="268"/>
        <v>41761.810150462967</v>
      </c>
      <c r="T4053">
        <f t="shared" si="269"/>
        <v>2014</v>
      </c>
      <c r="U4053" t="str">
        <f t="shared" si="270"/>
        <v>theater</v>
      </c>
    </row>
    <row r="4054" spans="1:21" ht="57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 s="10">
        <f t="shared" si="267"/>
        <v>86.62</v>
      </c>
      <c r="Q4054" t="s">
        <v>8316</v>
      </c>
      <c r="R4054" t="s">
        <v>8317</v>
      </c>
      <c r="S4054" s="13">
        <f t="shared" si="268"/>
        <v>41865.878657407404</v>
      </c>
      <c r="T4054">
        <f t="shared" si="269"/>
        <v>2014</v>
      </c>
      <c r="U4054" t="str">
        <f t="shared" si="270"/>
        <v>theater</v>
      </c>
    </row>
    <row r="4055" spans="1:21" ht="42.75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 s="10">
        <f t="shared" si="267"/>
        <v>55</v>
      </c>
      <c r="Q4055" t="s">
        <v>8316</v>
      </c>
      <c r="R4055" t="s">
        <v>8317</v>
      </c>
      <c r="S4055" s="13">
        <f t="shared" si="268"/>
        <v>41928.690138888887</v>
      </c>
      <c r="T4055">
        <f t="shared" si="269"/>
        <v>2014</v>
      </c>
      <c r="U4055" t="str">
        <f t="shared" si="270"/>
        <v>theater</v>
      </c>
    </row>
    <row r="4056" spans="1:21" ht="42.75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 s="10" t="e">
        <f t="shared" si="267"/>
        <v>#DIV/0!</v>
      </c>
      <c r="Q4056" t="s">
        <v>8316</v>
      </c>
      <c r="R4056" t="s">
        <v>8317</v>
      </c>
      <c r="S4056" s="13">
        <f t="shared" si="268"/>
        <v>42613.841261574074</v>
      </c>
      <c r="T4056">
        <f t="shared" si="269"/>
        <v>2016</v>
      </c>
      <c r="U4056" t="str">
        <f t="shared" si="270"/>
        <v>theater</v>
      </c>
    </row>
    <row r="4057" spans="1:21" ht="42.75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 s="10">
        <f t="shared" si="267"/>
        <v>41.95</v>
      </c>
      <c r="Q4057" t="s">
        <v>8316</v>
      </c>
      <c r="R4057" t="s">
        <v>8317</v>
      </c>
      <c r="S4057" s="13">
        <f t="shared" si="268"/>
        <v>41779.648506944446</v>
      </c>
      <c r="T4057">
        <f t="shared" si="269"/>
        <v>2014</v>
      </c>
      <c r="U4057" t="str">
        <f t="shared" si="270"/>
        <v>theater</v>
      </c>
    </row>
    <row r="4058" spans="1:21" ht="42.75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 s="10">
        <f t="shared" si="267"/>
        <v>88.33</v>
      </c>
      <c r="Q4058" t="s">
        <v>8316</v>
      </c>
      <c r="R4058" t="s">
        <v>8317</v>
      </c>
      <c r="S4058" s="13">
        <f t="shared" si="268"/>
        <v>42534.933321759265</v>
      </c>
      <c r="T4058">
        <f t="shared" si="269"/>
        <v>2016</v>
      </c>
      <c r="U4058" t="str">
        <f t="shared" si="270"/>
        <v>theater</v>
      </c>
    </row>
    <row r="4059" spans="1:21" ht="42.75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 s="10">
        <f t="shared" si="267"/>
        <v>129.16999999999999</v>
      </c>
      <c r="Q4059" t="s">
        <v>8316</v>
      </c>
      <c r="R4059" t="s">
        <v>8317</v>
      </c>
      <c r="S4059" s="13">
        <f t="shared" si="268"/>
        <v>42310.968518518523</v>
      </c>
      <c r="T4059">
        <f t="shared" si="269"/>
        <v>2015</v>
      </c>
      <c r="U4059" t="str">
        <f t="shared" si="270"/>
        <v>theater</v>
      </c>
    </row>
    <row r="4060" spans="1:21" ht="42.75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 s="10">
        <f t="shared" si="267"/>
        <v>23.75</v>
      </c>
      <c r="Q4060" t="s">
        <v>8316</v>
      </c>
      <c r="R4060" t="s">
        <v>8317</v>
      </c>
      <c r="S4060" s="13">
        <f t="shared" si="268"/>
        <v>42446.060694444444</v>
      </c>
      <c r="T4060">
        <f t="shared" si="269"/>
        <v>2016</v>
      </c>
      <c r="U4060" t="str">
        <f t="shared" si="270"/>
        <v>theater</v>
      </c>
    </row>
    <row r="4061" spans="1:21" ht="42.75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 s="10">
        <f t="shared" si="267"/>
        <v>35.71</v>
      </c>
      <c r="Q4061" t="s">
        <v>8316</v>
      </c>
      <c r="R4061" t="s">
        <v>8317</v>
      </c>
      <c r="S4061" s="13">
        <f t="shared" si="268"/>
        <v>41866.640648148146</v>
      </c>
      <c r="T4061">
        <f t="shared" si="269"/>
        <v>2014</v>
      </c>
      <c r="U4061" t="str">
        <f t="shared" si="270"/>
        <v>theater</v>
      </c>
    </row>
    <row r="4062" spans="1:21" ht="42.75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 s="10">
        <f t="shared" si="267"/>
        <v>57</v>
      </c>
      <c r="Q4062" t="s">
        <v>8316</v>
      </c>
      <c r="R4062" t="s">
        <v>8317</v>
      </c>
      <c r="S4062" s="13">
        <f t="shared" si="268"/>
        <v>41779.695092592592</v>
      </c>
      <c r="T4062">
        <f t="shared" si="269"/>
        <v>2014</v>
      </c>
      <c r="U4062" t="str">
        <f t="shared" si="270"/>
        <v>theater</v>
      </c>
    </row>
    <row r="4063" spans="1:21" ht="28.5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 s="10" t="e">
        <f t="shared" si="267"/>
        <v>#DIV/0!</v>
      </c>
      <c r="Q4063" t="s">
        <v>8316</v>
      </c>
      <c r="R4063" t="s">
        <v>8317</v>
      </c>
      <c r="S4063" s="13">
        <f t="shared" si="268"/>
        <v>42421.141469907408</v>
      </c>
      <c r="T4063">
        <f t="shared" si="269"/>
        <v>2016</v>
      </c>
      <c r="U4063" t="str">
        <f t="shared" si="270"/>
        <v>theater</v>
      </c>
    </row>
    <row r="4064" spans="1:21" ht="42.75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 s="10">
        <f t="shared" si="267"/>
        <v>163.33000000000001</v>
      </c>
      <c r="Q4064" t="s">
        <v>8316</v>
      </c>
      <c r="R4064" t="s">
        <v>8317</v>
      </c>
      <c r="S4064" s="13">
        <f t="shared" si="268"/>
        <v>42523.739212962959</v>
      </c>
      <c r="T4064">
        <f t="shared" si="269"/>
        <v>2016</v>
      </c>
      <c r="U4064" t="str">
        <f t="shared" si="270"/>
        <v>theater</v>
      </c>
    </row>
    <row r="4065" spans="1:21" ht="42.75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 s="10">
        <f t="shared" si="267"/>
        <v>15</v>
      </c>
      <c r="Q4065" t="s">
        <v>8316</v>
      </c>
      <c r="R4065" t="s">
        <v>8317</v>
      </c>
      <c r="S4065" s="13">
        <f t="shared" si="268"/>
        <v>41787.681527777779</v>
      </c>
      <c r="T4065">
        <f t="shared" si="269"/>
        <v>2014</v>
      </c>
      <c r="U4065" t="str">
        <f t="shared" si="270"/>
        <v>theater</v>
      </c>
    </row>
    <row r="4066" spans="1:21" ht="42.75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 s="10">
        <f t="shared" si="267"/>
        <v>64.17</v>
      </c>
      <c r="Q4066" t="s">
        <v>8316</v>
      </c>
      <c r="R4066" t="s">
        <v>8317</v>
      </c>
      <c r="S4066" s="13">
        <f t="shared" si="268"/>
        <v>42093.588263888887</v>
      </c>
      <c r="T4066">
        <f t="shared" si="269"/>
        <v>2015</v>
      </c>
      <c r="U4066" t="str">
        <f t="shared" si="270"/>
        <v>theater</v>
      </c>
    </row>
    <row r="4067" spans="1:21" ht="28.5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 s="10">
        <f t="shared" si="267"/>
        <v>6.75</v>
      </c>
      <c r="Q4067" t="s">
        <v>8316</v>
      </c>
      <c r="R4067" t="s">
        <v>8317</v>
      </c>
      <c r="S4067" s="13">
        <f t="shared" si="268"/>
        <v>41833.951516203706</v>
      </c>
      <c r="T4067">
        <f t="shared" si="269"/>
        <v>2014</v>
      </c>
      <c r="U4067" t="str">
        <f t="shared" si="270"/>
        <v>theater</v>
      </c>
    </row>
    <row r="4068" spans="1:21" ht="42.75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 s="10">
        <f t="shared" si="267"/>
        <v>25</v>
      </c>
      <c r="Q4068" t="s">
        <v>8316</v>
      </c>
      <c r="R4068" t="s">
        <v>8317</v>
      </c>
      <c r="S4068" s="13">
        <f t="shared" si="268"/>
        <v>42479.039212962962</v>
      </c>
      <c r="T4068">
        <f t="shared" si="269"/>
        <v>2016</v>
      </c>
      <c r="U4068" t="str">
        <f t="shared" si="270"/>
        <v>theater</v>
      </c>
    </row>
    <row r="4069" spans="1:21" ht="42.75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 s="10">
        <f t="shared" si="267"/>
        <v>179.12</v>
      </c>
      <c r="Q4069" t="s">
        <v>8316</v>
      </c>
      <c r="R4069" t="s">
        <v>8317</v>
      </c>
      <c r="S4069" s="13">
        <f t="shared" si="268"/>
        <v>42235.117476851854</v>
      </c>
      <c r="T4069">
        <f t="shared" si="269"/>
        <v>2015</v>
      </c>
      <c r="U4069" t="str">
        <f t="shared" si="270"/>
        <v>theater</v>
      </c>
    </row>
    <row r="4070" spans="1:21" ht="28.5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 s="10">
        <f t="shared" si="267"/>
        <v>34.950000000000003</v>
      </c>
      <c r="Q4070" t="s">
        <v>8316</v>
      </c>
      <c r="R4070" t="s">
        <v>8317</v>
      </c>
      <c r="S4070" s="13">
        <f t="shared" si="268"/>
        <v>42718.963599537034</v>
      </c>
      <c r="T4070">
        <f t="shared" si="269"/>
        <v>2016</v>
      </c>
      <c r="U4070" t="str">
        <f t="shared" si="270"/>
        <v>theater</v>
      </c>
    </row>
    <row r="4071" spans="1:21" ht="42.75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 s="10">
        <f t="shared" si="267"/>
        <v>33.08</v>
      </c>
      <c r="Q4071" t="s">
        <v>8316</v>
      </c>
      <c r="R4071" t="s">
        <v>8317</v>
      </c>
      <c r="S4071" s="13">
        <f t="shared" si="268"/>
        <v>42022.661527777775</v>
      </c>
      <c r="T4071">
        <f t="shared" si="269"/>
        <v>2015</v>
      </c>
      <c r="U4071" t="str">
        <f t="shared" si="270"/>
        <v>theater</v>
      </c>
    </row>
    <row r="4072" spans="1:21" ht="28.5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 s="10">
        <f t="shared" si="267"/>
        <v>27.5</v>
      </c>
      <c r="Q4072" t="s">
        <v>8316</v>
      </c>
      <c r="R4072" t="s">
        <v>8317</v>
      </c>
      <c r="S4072" s="13">
        <f t="shared" si="268"/>
        <v>42031.666898148149</v>
      </c>
      <c r="T4072">
        <f t="shared" si="269"/>
        <v>2015</v>
      </c>
      <c r="U4072" t="str">
        <f t="shared" si="270"/>
        <v>theater</v>
      </c>
    </row>
    <row r="4073" spans="1:21" ht="57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 s="10" t="e">
        <f t="shared" si="267"/>
        <v>#DIV/0!</v>
      </c>
      <c r="Q4073" t="s">
        <v>8316</v>
      </c>
      <c r="R4073" t="s">
        <v>8317</v>
      </c>
      <c r="S4073" s="13">
        <f t="shared" si="268"/>
        <v>42700.804756944446</v>
      </c>
      <c r="T4073">
        <f t="shared" si="269"/>
        <v>2016</v>
      </c>
      <c r="U4073" t="str">
        <f t="shared" si="270"/>
        <v>theater</v>
      </c>
    </row>
    <row r="4074" spans="1:21" ht="42.75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 s="10">
        <f t="shared" si="267"/>
        <v>2</v>
      </c>
      <c r="Q4074" t="s">
        <v>8316</v>
      </c>
      <c r="R4074" t="s">
        <v>8317</v>
      </c>
      <c r="S4074" s="13">
        <f t="shared" si="268"/>
        <v>41812.77443287037</v>
      </c>
      <c r="T4074">
        <f t="shared" si="269"/>
        <v>2014</v>
      </c>
      <c r="U4074" t="str">
        <f t="shared" si="270"/>
        <v>theater</v>
      </c>
    </row>
    <row r="4075" spans="1:21" ht="42.75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 s="10">
        <f t="shared" si="267"/>
        <v>18.5</v>
      </c>
      <c r="Q4075" t="s">
        <v>8316</v>
      </c>
      <c r="R4075" t="s">
        <v>8317</v>
      </c>
      <c r="S4075" s="13">
        <f t="shared" si="268"/>
        <v>42078.34520833334</v>
      </c>
      <c r="T4075">
        <f t="shared" si="269"/>
        <v>2015</v>
      </c>
      <c r="U4075" t="str">
        <f t="shared" si="270"/>
        <v>theater</v>
      </c>
    </row>
    <row r="4076" spans="1:21" ht="42.75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 s="10">
        <f t="shared" si="267"/>
        <v>35</v>
      </c>
      <c r="Q4076" t="s">
        <v>8316</v>
      </c>
      <c r="R4076" t="s">
        <v>8317</v>
      </c>
      <c r="S4076" s="13">
        <f t="shared" si="268"/>
        <v>42283.552951388891</v>
      </c>
      <c r="T4076">
        <f t="shared" si="269"/>
        <v>2015</v>
      </c>
      <c r="U4076" t="str">
        <f t="shared" si="270"/>
        <v>theater</v>
      </c>
    </row>
    <row r="4077" spans="1:21" ht="42.75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 s="10">
        <f t="shared" si="267"/>
        <v>44.31</v>
      </c>
      <c r="Q4077" t="s">
        <v>8316</v>
      </c>
      <c r="R4077" t="s">
        <v>8317</v>
      </c>
      <c r="S4077" s="13">
        <f t="shared" si="268"/>
        <v>41779.045937499999</v>
      </c>
      <c r="T4077">
        <f t="shared" si="269"/>
        <v>2014</v>
      </c>
      <c r="U4077" t="str">
        <f t="shared" si="270"/>
        <v>theater</v>
      </c>
    </row>
    <row r="4078" spans="1:21" ht="42.75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 s="10" t="e">
        <f t="shared" si="267"/>
        <v>#DIV/0!</v>
      </c>
      <c r="Q4078" t="s">
        <v>8316</v>
      </c>
      <c r="R4078" t="s">
        <v>8317</v>
      </c>
      <c r="S4078" s="13">
        <f t="shared" si="268"/>
        <v>41905.795706018522</v>
      </c>
      <c r="T4078">
        <f t="shared" si="269"/>
        <v>2014</v>
      </c>
      <c r="U4078" t="str">
        <f t="shared" si="270"/>
        <v>theater</v>
      </c>
    </row>
    <row r="4079" spans="1:21" ht="42.75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 s="10">
        <f t="shared" si="267"/>
        <v>222.5</v>
      </c>
      <c r="Q4079" t="s">
        <v>8316</v>
      </c>
      <c r="R4079" t="s">
        <v>8317</v>
      </c>
      <c r="S4079" s="13">
        <f t="shared" si="268"/>
        <v>42695.7105787037</v>
      </c>
      <c r="T4079">
        <f t="shared" si="269"/>
        <v>2016</v>
      </c>
      <c r="U4079" t="str">
        <f t="shared" si="270"/>
        <v>theater</v>
      </c>
    </row>
    <row r="4080" spans="1:21" ht="42.75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 s="10" t="e">
        <f t="shared" si="267"/>
        <v>#DIV/0!</v>
      </c>
      <c r="Q4080" t="s">
        <v>8316</v>
      </c>
      <c r="R4080" t="s">
        <v>8317</v>
      </c>
      <c r="S4080" s="13">
        <f t="shared" si="268"/>
        <v>42732.787523148145</v>
      </c>
      <c r="T4080">
        <f t="shared" si="269"/>
        <v>2016</v>
      </c>
      <c r="U4080" t="str">
        <f t="shared" si="270"/>
        <v>theater</v>
      </c>
    </row>
    <row r="4081" spans="1:21" ht="42.75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 s="10">
        <f t="shared" si="267"/>
        <v>5</v>
      </c>
      <c r="Q4081" t="s">
        <v>8316</v>
      </c>
      <c r="R4081" t="s">
        <v>8317</v>
      </c>
      <c r="S4081" s="13">
        <f t="shared" si="268"/>
        <v>42510.938900462963</v>
      </c>
      <c r="T4081">
        <f t="shared" si="269"/>
        <v>2016</v>
      </c>
      <c r="U4081" t="str">
        <f t="shared" si="270"/>
        <v>theater</v>
      </c>
    </row>
    <row r="4082" spans="1:21" ht="42.75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 s="10" t="e">
        <f t="shared" si="267"/>
        <v>#DIV/0!</v>
      </c>
      <c r="Q4082" t="s">
        <v>8316</v>
      </c>
      <c r="R4082" t="s">
        <v>8317</v>
      </c>
      <c r="S4082" s="13">
        <f t="shared" si="268"/>
        <v>42511.698101851856</v>
      </c>
      <c r="T4082">
        <f t="shared" si="269"/>
        <v>2016</v>
      </c>
      <c r="U4082" t="str">
        <f t="shared" si="270"/>
        <v>theater</v>
      </c>
    </row>
    <row r="4083" spans="1:21" ht="42.75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 s="10">
        <f t="shared" si="267"/>
        <v>29.17</v>
      </c>
      <c r="Q4083" t="s">
        <v>8316</v>
      </c>
      <c r="R4083" t="s">
        <v>8317</v>
      </c>
      <c r="S4083" s="13">
        <f t="shared" si="268"/>
        <v>42041.581307870365</v>
      </c>
      <c r="T4083">
        <f t="shared" si="269"/>
        <v>2015</v>
      </c>
      <c r="U4083" t="str">
        <f t="shared" si="270"/>
        <v>theater</v>
      </c>
    </row>
    <row r="4084" spans="1:21" ht="42.75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 s="10">
        <f t="shared" si="267"/>
        <v>1.5</v>
      </c>
      <c r="Q4084" t="s">
        <v>8316</v>
      </c>
      <c r="R4084" t="s">
        <v>8317</v>
      </c>
      <c r="S4084" s="13">
        <f t="shared" si="268"/>
        <v>42307.189270833333</v>
      </c>
      <c r="T4084">
        <f t="shared" si="269"/>
        <v>2015</v>
      </c>
      <c r="U4084" t="str">
        <f t="shared" si="270"/>
        <v>theater</v>
      </c>
    </row>
    <row r="4085" spans="1:21" ht="42.75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 s="10">
        <f t="shared" si="267"/>
        <v>126.5</v>
      </c>
      <c r="Q4085" t="s">
        <v>8316</v>
      </c>
      <c r="R4085" t="s">
        <v>8317</v>
      </c>
      <c r="S4085" s="13">
        <f t="shared" si="268"/>
        <v>42353.761759259258</v>
      </c>
      <c r="T4085">
        <f t="shared" si="269"/>
        <v>2015</v>
      </c>
      <c r="U4085" t="str">
        <f t="shared" si="270"/>
        <v>theater</v>
      </c>
    </row>
    <row r="4086" spans="1:21" ht="42.75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 s="10">
        <f t="shared" si="267"/>
        <v>10</v>
      </c>
      <c r="Q4086" t="s">
        <v>8316</v>
      </c>
      <c r="R4086" t="s">
        <v>8317</v>
      </c>
      <c r="S4086" s="13">
        <f t="shared" si="268"/>
        <v>42622.436412037037</v>
      </c>
      <c r="T4086">
        <f t="shared" si="269"/>
        <v>2016</v>
      </c>
      <c r="U4086" t="str">
        <f t="shared" si="270"/>
        <v>theater</v>
      </c>
    </row>
    <row r="4087" spans="1:21" ht="42.75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 s="10">
        <f t="shared" si="267"/>
        <v>10</v>
      </c>
      <c r="Q4087" t="s">
        <v>8316</v>
      </c>
      <c r="R4087" t="s">
        <v>8317</v>
      </c>
      <c r="S4087" s="13">
        <f t="shared" si="268"/>
        <v>42058.603877314818</v>
      </c>
      <c r="T4087">
        <f t="shared" si="269"/>
        <v>2015</v>
      </c>
      <c r="U4087" t="str">
        <f t="shared" si="270"/>
        <v>theater</v>
      </c>
    </row>
    <row r="4088" spans="1:21" ht="42.75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 s="10">
        <f t="shared" si="267"/>
        <v>9.4</v>
      </c>
      <c r="Q4088" t="s">
        <v>8316</v>
      </c>
      <c r="R4088" t="s">
        <v>8317</v>
      </c>
      <c r="S4088" s="13">
        <f t="shared" si="268"/>
        <v>42304.940960648149</v>
      </c>
      <c r="T4088">
        <f t="shared" si="269"/>
        <v>2015</v>
      </c>
      <c r="U4088" t="str">
        <f t="shared" si="270"/>
        <v>theater</v>
      </c>
    </row>
    <row r="4089" spans="1:2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 s="10" t="e">
        <f t="shared" si="267"/>
        <v>#DIV/0!</v>
      </c>
      <c r="Q4089" t="s">
        <v>8316</v>
      </c>
      <c r="R4089" t="s">
        <v>8317</v>
      </c>
      <c r="S4089" s="13">
        <f t="shared" si="268"/>
        <v>42538.742893518516</v>
      </c>
      <c r="T4089">
        <f t="shared" si="269"/>
        <v>2016</v>
      </c>
      <c r="U4089" t="str">
        <f t="shared" si="270"/>
        <v>theater</v>
      </c>
    </row>
    <row r="4090" spans="1:21" ht="42.75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 s="10">
        <f t="shared" si="267"/>
        <v>72</v>
      </c>
      <c r="Q4090" t="s">
        <v>8316</v>
      </c>
      <c r="R4090" t="s">
        <v>8317</v>
      </c>
      <c r="S4090" s="13">
        <f t="shared" si="268"/>
        <v>41990.612546296295</v>
      </c>
      <c r="T4090">
        <f t="shared" si="269"/>
        <v>2014</v>
      </c>
      <c r="U4090" t="str">
        <f t="shared" si="270"/>
        <v>theater</v>
      </c>
    </row>
    <row r="4091" spans="1:21" ht="42.75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 s="10">
        <f t="shared" si="267"/>
        <v>30</v>
      </c>
      <c r="Q4091" t="s">
        <v>8316</v>
      </c>
      <c r="R4091" t="s">
        <v>8317</v>
      </c>
      <c r="S4091" s="13">
        <f t="shared" si="268"/>
        <v>42122.732499999998</v>
      </c>
      <c r="T4091">
        <f t="shared" si="269"/>
        <v>2015</v>
      </c>
      <c r="U4091" t="str">
        <f t="shared" si="270"/>
        <v>theater</v>
      </c>
    </row>
    <row r="4092" spans="1:21" ht="42.75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 s="10">
        <f t="shared" si="267"/>
        <v>10.67</v>
      </c>
      <c r="Q4092" t="s">
        <v>8316</v>
      </c>
      <c r="R4092" t="s">
        <v>8317</v>
      </c>
      <c r="S4092" s="13">
        <f t="shared" si="268"/>
        <v>42209.67288194444</v>
      </c>
      <c r="T4092">
        <f t="shared" si="269"/>
        <v>2015</v>
      </c>
      <c r="U4092" t="str">
        <f t="shared" si="270"/>
        <v>theater</v>
      </c>
    </row>
    <row r="4093" spans="1:21" ht="42.75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 s="10">
        <f t="shared" si="267"/>
        <v>25.5</v>
      </c>
      <c r="Q4093" t="s">
        <v>8316</v>
      </c>
      <c r="R4093" t="s">
        <v>8317</v>
      </c>
      <c r="S4093" s="13">
        <f t="shared" si="268"/>
        <v>41990.506377314814</v>
      </c>
      <c r="T4093">
        <f t="shared" si="269"/>
        <v>2014</v>
      </c>
      <c r="U4093" t="str">
        <f t="shared" si="270"/>
        <v>theater</v>
      </c>
    </row>
    <row r="4094" spans="1:21" ht="42.75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 s="10">
        <f t="shared" si="267"/>
        <v>20</v>
      </c>
      <c r="Q4094" t="s">
        <v>8316</v>
      </c>
      <c r="R4094" t="s">
        <v>8317</v>
      </c>
      <c r="S4094" s="13">
        <f t="shared" si="268"/>
        <v>42039.194988425923</v>
      </c>
      <c r="T4094">
        <f t="shared" si="269"/>
        <v>2015</v>
      </c>
      <c r="U4094" t="str">
        <f t="shared" si="270"/>
        <v>theater</v>
      </c>
    </row>
    <row r="4095" spans="1:21" ht="42.75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 s="10">
        <f t="shared" si="267"/>
        <v>15</v>
      </c>
      <c r="Q4095" t="s">
        <v>8316</v>
      </c>
      <c r="R4095" t="s">
        <v>8317</v>
      </c>
      <c r="S4095" s="13">
        <f t="shared" si="268"/>
        <v>42178.815891203703</v>
      </c>
      <c r="T4095">
        <f t="shared" si="269"/>
        <v>2015</v>
      </c>
      <c r="U4095" t="str">
        <f t="shared" si="270"/>
        <v>theater</v>
      </c>
    </row>
    <row r="4096" spans="1:21" ht="42.75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 s="10">
        <f t="shared" si="267"/>
        <v>91.25</v>
      </c>
      <c r="Q4096" t="s">
        <v>8316</v>
      </c>
      <c r="R4096" t="s">
        <v>8317</v>
      </c>
      <c r="S4096" s="13">
        <f t="shared" si="268"/>
        <v>41890.086805555555</v>
      </c>
      <c r="T4096">
        <f t="shared" si="269"/>
        <v>2014</v>
      </c>
      <c r="U4096" t="str">
        <f t="shared" si="270"/>
        <v>theater</v>
      </c>
    </row>
    <row r="4097" spans="1:21" ht="28.5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 s="10">
        <f t="shared" si="267"/>
        <v>800</v>
      </c>
      <c r="Q4097" t="s">
        <v>8316</v>
      </c>
      <c r="R4097" t="s">
        <v>8317</v>
      </c>
      <c r="S4097" s="13">
        <f t="shared" si="268"/>
        <v>42693.031828703708</v>
      </c>
      <c r="T4097">
        <f t="shared" si="269"/>
        <v>2016</v>
      </c>
      <c r="U4097" t="str">
        <f t="shared" si="270"/>
        <v>theater</v>
      </c>
    </row>
    <row r="4098" spans="1:21" ht="42.75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 s="10">
        <f t="shared" si="267"/>
        <v>80</v>
      </c>
      <c r="Q4098" t="s">
        <v>8316</v>
      </c>
      <c r="R4098" t="s">
        <v>8317</v>
      </c>
      <c r="S4098" s="13">
        <f t="shared" si="268"/>
        <v>42750.530312499999</v>
      </c>
      <c r="T4098">
        <f t="shared" si="269"/>
        <v>2017</v>
      </c>
      <c r="U4098" t="str">
        <f t="shared" si="270"/>
        <v>theater</v>
      </c>
    </row>
    <row r="4099" spans="1:21" ht="42.75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 s="10" t="e">
        <f t="shared" ref="P4099:P4115" si="271">ROUND(E4099/L4099,2)</f>
        <v>#DIV/0!</v>
      </c>
      <c r="Q4099" t="s">
        <v>8316</v>
      </c>
      <c r="R4099" t="s">
        <v>8317</v>
      </c>
      <c r="S4099" s="13">
        <f t="shared" ref="S4099:S4115" si="272">(((J4099/60)/60)/24)+DATE(1970,1,1)</f>
        <v>42344.824502314819</v>
      </c>
      <c r="T4099">
        <f t="shared" ref="T4099:T4115" si="273">YEAR(S4099)</f>
        <v>2015</v>
      </c>
      <c r="U4099" t="str">
        <f t="shared" ref="U4099:U4115" si="274">LEFT(N4099,SEARCH("/",N4099)-1)</f>
        <v>theater</v>
      </c>
    </row>
    <row r="4100" spans="1:21" ht="42.75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 s="10" t="e">
        <f t="shared" si="271"/>
        <v>#DIV/0!</v>
      </c>
      <c r="Q4100" t="s">
        <v>8316</v>
      </c>
      <c r="R4100" t="s">
        <v>8317</v>
      </c>
      <c r="S4100" s="13">
        <f t="shared" si="272"/>
        <v>42495.722187499996</v>
      </c>
      <c r="T4100">
        <f t="shared" si="273"/>
        <v>2016</v>
      </c>
      <c r="U4100" t="str">
        <f t="shared" si="274"/>
        <v>theater</v>
      </c>
    </row>
    <row r="4101" spans="1:21" ht="42.75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 s="10">
        <f t="shared" si="271"/>
        <v>50</v>
      </c>
      <c r="Q4101" t="s">
        <v>8316</v>
      </c>
      <c r="R4101" t="s">
        <v>8317</v>
      </c>
      <c r="S4101" s="13">
        <f t="shared" si="272"/>
        <v>42570.850381944445</v>
      </c>
      <c r="T4101">
        <f t="shared" si="273"/>
        <v>2016</v>
      </c>
      <c r="U4101" t="str">
        <f t="shared" si="274"/>
        <v>theater</v>
      </c>
    </row>
    <row r="4102" spans="1:21" ht="28.5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 s="10" t="e">
        <f t="shared" si="271"/>
        <v>#DIV/0!</v>
      </c>
      <c r="Q4102" t="s">
        <v>8316</v>
      </c>
      <c r="R4102" t="s">
        <v>8317</v>
      </c>
      <c r="S4102" s="13">
        <f t="shared" si="272"/>
        <v>41927.124884259261</v>
      </c>
      <c r="T4102">
        <f t="shared" si="273"/>
        <v>2014</v>
      </c>
      <c r="U4102" t="str">
        <f t="shared" si="274"/>
        <v>theater</v>
      </c>
    </row>
    <row r="4103" spans="1:21" ht="42.75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 s="10" t="e">
        <f t="shared" si="271"/>
        <v>#DIV/0!</v>
      </c>
      <c r="Q4103" t="s">
        <v>8316</v>
      </c>
      <c r="R4103" t="s">
        <v>8317</v>
      </c>
      <c r="S4103" s="13">
        <f t="shared" si="272"/>
        <v>42730.903726851851</v>
      </c>
      <c r="T4103">
        <f t="shared" si="273"/>
        <v>2016</v>
      </c>
      <c r="U4103" t="str">
        <f t="shared" si="274"/>
        <v>theater</v>
      </c>
    </row>
    <row r="4104" spans="1:21" ht="42.75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 s="10">
        <f t="shared" si="271"/>
        <v>22.83</v>
      </c>
      <c r="Q4104" t="s">
        <v>8316</v>
      </c>
      <c r="R4104" t="s">
        <v>8317</v>
      </c>
      <c r="S4104" s="13">
        <f t="shared" si="272"/>
        <v>42475.848067129627</v>
      </c>
      <c r="T4104">
        <f t="shared" si="273"/>
        <v>2016</v>
      </c>
      <c r="U4104" t="str">
        <f t="shared" si="274"/>
        <v>theater</v>
      </c>
    </row>
    <row r="4105" spans="1:21" ht="42.75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 s="10">
        <f t="shared" si="271"/>
        <v>16.670000000000002</v>
      </c>
      <c r="Q4105" t="s">
        <v>8316</v>
      </c>
      <c r="R4105" t="s">
        <v>8317</v>
      </c>
      <c r="S4105" s="13">
        <f t="shared" si="272"/>
        <v>42188.83293981482</v>
      </c>
      <c r="T4105">
        <f t="shared" si="273"/>
        <v>2015</v>
      </c>
      <c r="U4105" t="str">
        <f t="shared" si="274"/>
        <v>theater</v>
      </c>
    </row>
    <row r="4106" spans="1:21" ht="42.75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 s="10">
        <f t="shared" si="271"/>
        <v>45.79</v>
      </c>
      <c r="Q4106" t="s">
        <v>8316</v>
      </c>
      <c r="R4106" t="s">
        <v>8317</v>
      </c>
      <c r="S4106" s="13">
        <f t="shared" si="272"/>
        <v>42640.278171296297</v>
      </c>
      <c r="T4106">
        <f t="shared" si="273"/>
        <v>2016</v>
      </c>
      <c r="U4106" t="str">
        <f t="shared" si="274"/>
        <v>theater</v>
      </c>
    </row>
    <row r="4107" spans="1:21" ht="42.75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 s="10">
        <f t="shared" si="271"/>
        <v>383.33</v>
      </c>
      <c r="Q4107" t="s">
        <v>8316</v>
      </c>
      <c r="R4107" t="s">
        <v>8317</v>
      </c>
      <c r="S4107" s="13">
        <f t="shared" si="272"/>
        <v>42697.010520833333</v>
      </c>
      <c r="T4107">
        <f t="shared" si="273"/>
        <v>2016</v>
      </c>
      <c r="U4107" t="str">
        <f t="shared" si="274"/>
        <v>theater</v>
      </c>
    </row>
    <row r="4108" spans="1:21" ht="42.75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 s="10">
        <f t="shared" si="271"/>
        <v>106.97</v>
      </c>
      <c r="Q4108" t="s">
        <v>8316</v>
      </c>
      <c r="R4108" t="s">
        <v>8317</v>
      </c>
      <c r="S4108" s="13">
        <f t="shared" si="272"/>
        <v>42053.049375000002</v>
      </c>
      <c r="T4108">
        <f t="shared" si="273"/>
        <v>2015</v>
      </c>
      <c r="U4108" t="str">
        <f t="shared" si="274"/>
        <v>theater</v>
      </c>
    </row>
    <row r="4109" spans="1:21" ht="42.75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 s="10">
        <f t="shared" si="271"/>
        <v>10.25</v>
      </c>
      <c r="Q4109" t="s">
        <v>8316</v>
      </c>
      <c r="R4109" t="s">
        <v>8317</v>
      </c>
      <c r="S4109" s="13">
        <f t="shared" si="272"/>
        <v>41883.916678240741</v>
      </c>
      <c r="T4109">
        <f t="shared" si="273"/>
        <v>2014</v>
      </c>
      <c r="U4109" t="str">
        <f t="shared" si="274"/>
        <v>theater</v>
      </c>
    </row>
    <row r="4110" spans="1:21" ht="42.75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 s="10">
        <f t="shared" si="271"/>
        <v>59</v>
      </c>
      <c r="Q4110" t="s">
        <v>8316</v>
      </c>
      <c r="R4110" t="s">
        <v>8317</v>
      </c>
      <c r="S4110" s="13">
        <f t="shared" si="272"/>
        <v>42767.031678240746</v>
      </c>
      <c r="T4110">
        <f t="shared" si="273"/>
        <v>2017</v>
      </c>
      <c r="U4110" t="str">
        <f t="shared" si="274"/>
        <v>theater</v>
      </c>
    </row>
    <row r="4111" spans="1:21" ht="42.75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 s="10" t="e">
        <f t="shared" si="271"/>
        <v>#DIV/0!</v>
      </c>
      <c r="Q4111" t="s">
        <v>8316</v>
      </c>
      <c r="R4111" t="s">
        <v>8317</v>
      </c>
      <c r="S4111" s="13">
        <f t="shared" si="272"/>
        <v>42307.539398148147</v>
      </c>
      <c r="T4111">
        <f t="shared" si="273"/>
        <v>2015</v>
      </c>
      <c r="U4111" t="str">
        <f t="shared" si="274"/>
        <v>theater</v>
      </c>
    </row>
    <row r="4112" spans="1:21" ht="42.75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 s="10">
        <f t="shared" si="271"/>
        <v>14.33</v>
      </c>
      <c r="Q4112" t="s">
        <v>8316</v>
      </c>
      <c r="R4112" t="s">
        <v>8317</v>
      </c>
      <c r="S4112" s="13">
        <f t="shared" si="272"/>
        <v>42512.626747685179</v>
      </c>
      <c r="T4112">
        <f t="shared" si="273"/>
        <v>2016</v>
      </c>
      <c r="U4112" t="str">
        <f t="shared" si="274"/>
        <v>theater</v>
      </c>
    </row>
    <row r="4113" spans="1:21" ht="42.75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 s="10">
        <f t="shared" si="271"/>
        <v>15.67</v>
      </c>
      <c r="Q4113" t="s">
        <v>8316</v>
      </c>
      <c r="R4113" t="s">
        <v>8317</v>
      </c>
      <c r="S4113" s="13">
        <f t="shared" si="272"/>
        <v>42029.135879629626</v>
      </c>
      <c r="T4113">
        <f t="shared" si="273"/>
        <v>2015</v>
      </c>
      <c r="U4113" t="str">
        <f t="shared" si="274"/>
        <v>theater</v>
      </c>
    </row>
    <row r="4114" spans="1:21" ht="42.75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 s="10">
        <f t="shared" si="271"/>
        <v>1</v>
      </c>
      <c r="Q4114" t="s">
        <v>8316</v>
      </c>
      <c r="R4114" t="s">
        <v>8317</v>
      </c>
      <c r="S4114" s="13">
        <f t="shared" si="272"/>
        <v>42400.946597222224</v>
      </c>
      <c r="T4114">
        <f t="shared" si="273"/>
        <v>2016</v>
      </c>
      <c r="U4114" t="str">
        <f t="shared" si="274"/>
        <v>theater</v>
      </c>
    </row>
    <row r="4115" spans="1:21" ht="42.75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 s="10">
        <f t="shared" si="271"/>
        <v>1</v>
      </c>
      <c r="Q4115" t="s">
        <v>8316</v>
      </c>
      <c r="R4115" t="s">
        <v>8317</v>
      </c>
      <c r="S4115" s="13">
        <f t="shared" si="272"/>
        <v>42358.573182870372</v>
      </c>
      <c r="T4115">
        <f t="shared" si="273"/>
        <v>2015</v>
      </c>
      <c r="U4115" t="str">
        <f t="shared" si="274"/>
        <v>theater</v>
      </c>
    </row>
  </sheetData>
  <conditionalFormatting sqref="O1:O1048576">
    <cfRule type="colorScale" priority="1">
      <colorScale>
        <cfvo type="min"/>
        <cfvo type="percent" val="10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17E94-7065-441D-8B36-E3C759CF8055}">
  <dimension ref="A1:R79"/>
  <sheetViews>
    <sheetView workbookViewId="0">
      <selection sqref="A1:R79"/>
    </sheetView>
  </sheetViews>
  <sheetFormatPr defaultRowHeight="14.25" x14ac:dyDescent="0.2"/>
  <cols>
    <col min="5" max="5" width="10.375" customWidth="1"/>
    <col min="6" max="6" width="11.75" customWidth="1"/>
    <col min="7" max="7" width="9.75" customWidth="1"/>
    <col min="8" max="8" width="10.625" customWidth="1"/>
    <col min="9" max="9" width="10.875" customWidth="1"/>
    <col min="10" max="10" width="13.875" customWidth="1"/>
    <col min="11" max="11" width="11.625" customWidth="1"/>
    <col min="12" max="12" width="15.75" customWidth="1"/>
    <col min="13" max="13" width="10.875" customWidth="1"/>
    <col min="14" max="14" width="25.875" customWidth="1"/>
    <col min="15" max="15" width="20.75" customWidth="1"/>
    <col min="16" max="16" width="18.875" customWidth="1"/>
    <col min="17" max="17" width="26.875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8365</v>
      </c>
      <c r="R1" t="s">
        <v>8359</v>
      </c>
    </row>
    <row r="2" spans="1:18" x14ac:dyDescent="0.2">
      <c r="A2">
        <v>519</v>
      </c>
      <c r="B2" t="s">
        <v>520</v>
      </c>
      <c r="C2" t="s">
        <v>4629</v>
      </c>
      <c r="D2">
        <v>12001</v>
      </c>
      <c r="E2">
        <v>2746</v>
      </c>
      <c r="F2" t="s">
        <v>8220</v>
      </c>
      <c r="G2" t="s">
        <v>8223</v>
      </c>
      <c r="H2" t="s">
        <v>8245</v>
      </c>
      <c r="I2">
        <v>1354699421</v>
      </c>
      <c r="J2">
        <v>1352107421</v>
      </c>
      <c r="K2" t="b">
        <v>0</v>
      </c>
      <c r="L2">
        <v>70</v>
      </c>
      <c r="M2" t="b">
        <v>0</v>
      </c>
      <c r="N2" t="s">
        <v>8268</v>
      </c>
      <c r="O2">
        <v>23</v>
      </c>
      <c r="P2">
        <v>39.229999999999997</v>
      </c>
      <c r="Q2" t="s">
        <v>8309</v>
      </c>
      <c r="R2" t="s">
        <v>8315</v>
      </c>
    </row>
    <row r="3" spans="1:18" x14ac:dyDescent="0.2">
      <c r="A3">
        <v>518</v>
      </c>
      <c r="B3" t="s">
        <v>519</v>
      </c>
      <c r="C3" t="s">
        <v>4628</v>
      </c>
      <c r="D3">
        <v>7175</v>
      </c>
      <c r="E3">
        <v>0</v>
      </c>
      <c r="F3" t="s">
        <v>8220</v>
      </c>
      <c r="G3" t="s">
        <v>8223</v>
      </c>
      <c r="H3" t="s">
        <v>8245</v>
      </c>
      <c r="I3">
        <v>1441550760</v>
      </c>
      <c r="J3">
        <v>1438958824</v>
      </c>
      <c r="K3" t="b">
        <v>0</v>
      </c>
      <c r="L3">
        <v>0</v>
      </c>
      <c r="M3" t="b">
        <v>0</v>
      </c>
      <c r="N3" t="s">
        <v>8268</v>
      </c>
      <c r="O3">
        <v>0</v>
      </c>
      <c r="P3" t="e">
        <v>#DIV/0!</v>
      </c>
      <c r="Q3" t="s">
        <v>8309</v>
      </c>
      <c r="R3" t="s">
        <v>8315</v>
      </c>
    </row>
    <row r="4" spans="1:18" x14ac:dyDescent="0.2">
      <c r="A4">
        <v>517</v>
      </c>
      <c r="B4" t="s">
        <v>518</v>
      </c>
      <c r="C4" t="s">
        <v>4627</v>
      </c>
      <c r="D4">
        <v>15000</v>
      </c>
      <c r="E4">
        <v>205</v>
      </c>
      <c r="F4" t="s">
        <v>8220</v>
      </c>
      <c r="G4" t="s">
        <v>8223</v>
      </c>
      <c r="H4" t="s">
        <v>8245</v>
      </c>
      <c r="I4">
        <v>1486046761</v>
      </c>
      <c r="J4">
        <v>1483454761</v>
      </c>
      <c r="K4" t="b">
        <v>0</v>
      </c>
      <c r="L4">
        <v>3</v>
      </c>
      <c r="M4" t="b">
        <v>0</v>
      </c>
      <c r="N4" t="s">
        <v>8268</v>
      </c>
      <c r="O4">
        <v>1</v>
      </c>
      <c r="P4">
        <v>68.33</v>
      </c>
      <c r="Q4" t="s">
        <v>8309</v>
      </c>
      <c r="R4" t="s">
        <v>8315</v>
      </c>
    </row>
    <row r="5" spans="1:18" x14ac:dyDescent="0.2">
      <c r="A5">
        <v>515</v>
      </c>
      <c r="B5" t="s">
        <v>516</v>
      </c>
      <c r="C5" t="s">
        <v>4625</v>
      </c>
      <c r="D5">
        <v>97000</v>
      </c>
      <c r="E5">
        <v>24651</v>
      </c>
      <c r="F5" t="s">
        <v>8220</v>
      </c>
      <c r="G5" t="s">
        <v>8223</v>
      </c>
      <c r="H5" t="s">
        <v>8245</v>
      </c>
      <c r="I5">
        <v>1451389601</v>
      </c>
      <c r="J5">
        <v>1447933601</v>
      </c>
      <c r="K5" t="b">
        <v>0</v>
      </c>
      <c r="L5">
        <v>34</v>
      </c>
      <c r="M5" t="b">
        <v>0</v>
      </c>
      <c r="N5" t="s">
        <v>8268</v>
      </c>
      <c r="O5">
        <v>25</v>
      </c>
      <c r="P5">
        <v>725.03</v>
      </c>
      <c r="Q5" t="s">
        <v>8309</v>
      </c>
      <c r="R5" t="s">
        <v>8315</v>
      </c>
    </row>
    <row r="6" spans="1:18" x14ac:dyDescent="0.2">
      <c r="A6">
        <v>513</v>
      </c>
      <c r="B6" t="s">
        <v>514</v>
      </c>
      <c r="C6" t="s">
        <v>4623</v>
      </c>
      <c r="D6">
        <v>50000</v>
      </c>
      <c r="E6">
        <v>6962</v>
      </c>
      <c r="F6" t="s">
        <v>8220</v>
      </c>
      <c r="G6" t="s">
        <v>8223</v>
      </c>
      <c r="H6" t="s">
        <v>8245</v>
      </c>
      <c r="I6">
        <v>1471244400</v>
      </c>
      <c r="J6">
        <v>1467387705</v>
      </c>
      <c r="K6" t="b">
        <v>0</v>
      </c>
      <c r="L6">
        <v>68</v>
      </c>
      <c r="M6" t="b">
        <v>0</v>
      </c>
      <c r="N6" t="s">
        <v>8268</v>
      </c>
      <c r="O6">
        <v>14</v>
      </c>
      <c r="P6">
        <v>102.38</v>
      </c>
      <c r="Q6" t="s">
        <v>8309</v>
      </c>
      <c r="R6" t="s">
        <v>8315</v>
      </c>
    </row>
    <row r="7" spans="1:18" x14ac:dyDescent="0.2">
      <c r="A7">
        <v>512</v>
      </c>
      <c r="B7" t="s">
        <v>513</v>
      </c>
      <c r="C7" t="s">
        <v>4622</v>
      </c>
      <c r="D7">
        <v>8000</v>
      </c>
      <c r="E7">
        <v>11</v>
      </c>
      <c r="F7" t="s">
        <v>8220</v>
      </c>
      <c r="G7" t="s">
        <v>8223</v>
      </c>
      <c r="H7" t="s">
        <v>8245</v>
      </c>
      <c r="I7">
        <v>1479667727</v>
      </c>
      <c r="J7">
        <v>1475776127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5.5</v>
      </c>
      <c r="Q7" t="s">
        <v>8309</v>
      </c>
      <c r="R7" t="s">
        <v>8315</v>
      </c>
    </row>
    <row r="8" spans="1:18" x14ac:dyDescent="0.2">
      <c r="A8">
        <v>511</v>
      </c>
      <c r="B8" t="s">
        <v>512</v>
      </c>
      <c r="C8" t="s">
        <v>4621</v>
      </c>
      <c r="D8">
        <v>5000</v>
      </c>
      <c r="E8">
        <v>150</v>
      </c>
      <c r="F8" t="s">
        <v>8220</v>
      </c>
      <c r="G8" t="s">
        <v>8223</v>
      </c>
      <c r="H8" t="s">
        <v>8245</v>
      </c>
      <c r="I8">
        <v>1365228982</v>
      </c>
      <c r="J8">
        <v>1362640582</v>
      </c>
      <c r="K8" t="b">
        <v>0</v>
      </c>
      <c r="L8">
        <v>5</v>
      </c>
      <c r="M8" t="b">
        <v>0</v>
      </c>
      <c r="N8" t="s">
        <v>8268</v>
      </c>
      <c r="O8">
        <v>3</v>
      </c>
      <c r="P8">
        <v>30</v>
      </c>
      <c r="Q8" t="s">
        <v>8309</v>
      </c>
      <c r="R8" t="s">
        <v>8315</v>
      </c>
    </row>
    <row r="9" spans="1:18" x14ac:dyDescent="0.2">
      <c r="A9">
        <v>510</v>
      </c>
      <c r="B9" t="s">
        <v>511</v>
      </c>
      <c r="C9" t="s">
        <v>4620</v>
      </c>
      <c r="D9">
        <v>14000</v>
      </c>
      <c r="E9">
        <v>0</v>
      </c>
      <c r="F9" t="s">
        <v>8220</v>
      </c>
      <c r="G9" t="s">
        <v>8223</v>
      </c>
      <c r="H9" t="s">
        <v>8245</v>
      </c>
      <c r="I9">
        <v>1456805639</v>
      </c>
      <c r="J9">
        <v>1454213639</v>
      </c>
      <c r="K9" t="b">
        <v>0</v>
      </c>
      <c r="L9">
        <v>0</v>
      </c>
      <c r="M9" t="b">
        <v>0</v>
      </c>
      <c r="N9" t="s">
        <v>8268</v>
      </c>
      <c r="O9">
        <v>0</v>
      </c>
      <c r="P9" t="e">
        <v>#DIV/0!</v>
      </c>
      <c r="Q9" t="s">
        <v>8309</v>
      </c>
      <c r="R9" t="s">
        <v>8315</v>
      </c>
    </row>
    <row r="10" spans="1:18" x14ac:dyDescent="0.2">
      <c r="A10">
        <v>508</v>
      </c>
      <c r="B10" t="s">
        <v>509</v>
      </c>
      <c r="C10" t="s">
        <v>4618</v>
      </c>
      <c r="D10">
        <v>50000</v>
      </c>
      <c r="E10">
        <v>400</v>
      </c>
      <c r="F10" t="s">
        <v>8220</v>
      </c>
      <c r="G10" t="s">
        <v>8223</v>
      </c>
      <c r="H10" t="s">
        <v>8245</v>
      </c>
      <c r="I10">
        <v>1337955240</v>
      </c>
      <c r="J10">
        <v>1332808501</v>
      </c>
      <c r="K10" t="b">
        <v>0</v>
      </c>
      <c r="L10">
        <v>3</v>
      </c>
      <c r="M10" t="b">
        <v>0</v>
      </c>
      <c r="N10" t="s">
        <v>8268</v>
      </c>
      <c r="O10">
        <v>1</v>
      </c>
      <c r="P10">
        <v>133.33000000000001</v>
      </c>
      <c r="Q10" t="s">
        <v>8309</v>
      </c>
      <c r="R10" t="s">
        <v>8315</v>
      </c>
    </row>
    <row r="11" spans="1:18" x14ac:dyDescent="0.2">
      <c r="A11">
        <v>507</v>
      </c>
      <c r="B11" t="s">
        <v>508</v>
      </c>
      <c r="C11" t="s">
        <v>4617</v>
      </c>
      <c r="D11">
        <v>20000</v>
      </c>
      <c r="E11">
        <v>640</v>
      </c>
      <c r="F11" t="s">
        <v>8220</v>
      </c>
      <c r="G11" t="s">
        <v>8223</v>
      </c>
      <c r="H11" t="s">
        <v>8245</v>
      </c>
      <c r="I11">
        <v>1350687657</v>
      </c>
      <c r="J11">
        <v>1346799657</v>
      </c>
      <c r="K11" t="b">
        <v>0</v>
      </c>
      <c r="L11">
        <v>10</v>
      </c>
      <c r="M11" t="b">
        <v>0</v>
      </c>
      <c r="N11" t="s">
        <v>8268</v>
      </c>
      <c r="O11">
        <v>3</v>
      </c>
      <c r="P11">
        <v>64</v>
      </c>
      <c r="Q11" t="s">
        <v>8309</v>
      </c>
      <c r="R11" t="s">
        <v>8315</v>
      </c>
    </row>
    <row r="12" spans="1:18" x14ac:dyDescent="0.2">
      <c r="A12">
        <v>506</v>
      </c>
      <c r="B12" t="s">
        <v>507</v>
      </c>
      <c r="C12" t="s">
        <v>4616</v>
      </c>
      <c r="D12">
        <v>200000</v>
      </c>
      <c r="E12">
        <v>250</v>
      </c>
      <c r="F12" t="s">
        <v>8220</v>
      </c>
      <c r="G12" t="s">
        <v>8223</v>
      </c>
      <c r="H12" t="s">
        <v>8245</v>
      </c>
      <c r="I12">
        <v>1376140520</v>
      </c>
      <c r="J12">
        <v>1373548520</v>
      </c>
      <c r="K12" t="b">
        <v>0</v>
      </c>
      <c r="L12">
        <v>1</v>
      </c>
      <c r="M12" t="b">
        <v>0</v>
      </c>
      <c r="N12" t="s">
        <v>8268</v>
      </c>
      <c r="O12">
        <v>0</v>
      </c>
      <c r="P12">
        <v>250</v>
      </c>
      <c r="Q12" t="s">
        <v>8309</v>
      </c>
      <c r="R12" t="s">
        <v>8315</v>
      </c>
    </row>
    <row r="13" spans="1:18" x14ac:dyDescent="0.2">
      <c r="A13">
        <v>505</v>
      </c>
      <c r="B13" t="s">
        <v>506</v>
      </c>
      <c r="C13" t="s">
        <v>4615</v>
      </c>
      <c r="D13">
        <v>12000</v>
      </c>
      <c r="E13">
        <v>52</v>
      </c>
      <c r="F13" t="s">
        <v>8220</v>
      </c>
      <c r="G13" t="s">
        <v>8223</v>
      </c>
      <c r="H13" t="s">
        <v>8245</v>
      </c>
      <c r="I13">
        <v>1451010086</v>
      </c>
      <c r="J13">
        <v>1447122086</v>
      </c>
      <c r="K13" t="b">
        <v>0</v>
      </c>
      <c r="L13">
        <v>14</v>
      </c>
      <c r="M13" t="b">
        <v>0</v>
      </c>
      <c r="N13" t="s">
        <v>8268</v>
      </c>
      <c r="O13">
        <v>0</v>
      </c>
      <c r="P13">
        <v>3.71</v>
      </c>
      <c r="Q13" t="s">
        <v>8309</v>
      </c>
      <c r="R13" t="s">
        <v>8315</v>
      </c>
    </row>
    <row r="14" spans="1:18" x14ac:dyDescent="0.2">
      <c r="A14">
        <v>504</v>
      </c>
      <c r="B14" t="s">
        <v>505</v>
      </c>
      <c r="C14" t="s">
        <v>4614</v>
      </c>
      <c r="D14">
        <v>24500</v>
      </c>
      <c r="E14">
        <v>335</v>
      </c>
      <c r="F14" t="s">
        <v>8220</v>
      </c>
      <c r="G14" t="s">
        <v>8223</v>
      </c>
      <c r="H14" t="s">
        <v>8245</v>
      </c>
      <c r="I14">
        <v>1334097387</v>
      </c>
      <c r="J14">
        <v>1328916987</v>
      </c>
      <c r="K14" t="b">
        <v>0</v>
      </c>
      <c r="L14">
        <v>5</v>
      </c>
      <c r="M14" t="b">
        <v>0</v>
      </c>
      <c r="N14" t="s">
        <v>8268</v>
      </c>
      <c r="O14">
        <v>1</v>
      </c>
      <c r="P14">
        <v>67</v>
      </c>
      <c r="Q14" t="s">
        <v>8309</v>
      </c>
      <c r="R14" t="s">
        <v>8315</v>
      </c>
    </row>
    <row r="15" spans="1:18" x14ac:dyDescent="0.2">
      <c r="A15">
        <v>502</v>
      </c>
      <c r="B15" t="s">
        <v>503</v>
      </c>
      <c r="C15" t="s">
        <v>4612</v>
      </c>
      <c r="D15">
        <v>20000</v>
      </c>
      <c r="E15">
        <v>230</v>
      </c>
      <c r="F15" t="s">
        <v>8220</v>
      </c>
      <c r="G15" t="s">
        <v>8223</v>
      </c>
      <c r="H15" t="s">
        <v>8245</v>
      </c>
      <c r="I15">
        <v>1332073025</v>
      </c>
      <c r="J15">
        <v>1329484625</v>
      </c>
      <c r="K15" t="b">
        <v>0</v>
      </c>
      <c r="L15">
        <v>4</v>
      </c>
      <c r="M15" t="b">
        <v>0</v>
      </c>
      <c r="N15" t="s">
        <v>8268</v>
      </c>
      <c r="O15">
        <v>1</v>
      </c>
      <c r="P15">
        <v>57.5</v>
      </c>
      <c r="Q15" t="s">
        <v>8309</v>
      </c>
      <c r="R15" t="s">
        <v>8315</v>
      </c>
    </row>
    <row r="16" spans="1:18" x14ac:dyDescent="0.2">
      <c r="A16">
        <v>501</v>
      </c>
      <c r="B16" t="s">
        <v>502</v>
      </c>
      <c r="C16" t="s">
        <v>4611</v>
      </c>
      <c r="D16">
        <v>10000</v>
      </c>
      <c r="E16">
        <v>0</v>
      </c>
      <c r="F16" t="s">
        <v>8220</v>
      </c>
      <c r="G16" t="s">
        <v>8223</v>
      </c>
      <c r="H16" t="s">
        <v>8245</v>
      </c>
      <c r="I16">
        <v>1310189851</v>
      </c>
      <c r="J16">
        <v>1307597851</v>
      </c>
      <c r="K16" t="b">
        <v>0</v>
      </c>
      <c r="L16">
        <v>0</v>
      </c>
      <c r="M16" t="b">
        <v>0</v>
      </c>
      <c r="N16" t="s">
        <v>8268</v>
      </c>
      <c r="O16">
        <v>0</v>
      </c>
      <c r="P16" t="e">
        <v>#DIV/0!</v>
      </c>
      <c r="Q16" t="s">
        <v>8309</v>
      </c>
      <c r="R16" t="s">
        <v>8315</v>
      </c>
    </row>
    <row r="17" spans="1:18" x14ac:dyDescent="0.2">
      <c r="A17">
        <v>500</v>
      </c>
      <c r="B17" t="s">
        <v>501</v>
      </c>
      <c r="C17" t="s">
        <v>4610</v>
      </c>
      <c r="D17">
        <v>6500</v>
      </c>
      <c r="E17">
        <v>215</v>
      </c>
      <c r="F17" t="s">
        <v>8220</v>
      </c>
      <c r="G17" t="s">
        <v>8223</v>
      </c>
      <c r="H17" t="s">
        <v>8245</v>
      </c>
      <c r="I17">
        <v>1273356960</v>
      </c>
      <c r="J17">
        <v>1268255751</v>
      </c>
      <c r="K17" t="b">
        <v>0</v>
      </c>
      <c r="L17">
        <v>4</v>
      </c>
      <c r="M17" t="b">
        <v>0</v>
      </c>
      <c r="N17" t="s">
        <v>8268</v>
      </c>
      <c r="O17">
        <v>3</v>
      </c>
      <c r="P17">
        <v>53.75</v>
      </c>
      <c r="Q17" t="s">
        <v>8309</v>
      </c>
      <c r="R17" t="s">
        <v>8315</v>
      </c>
    </row>
    <row r="18" spans="1:18" ht="228" x14ac:dyDescent="0.2">
      <c r="A18">
        <v>499</v>
      </c>
      <c r="B18" t="s">
        <v>500</v>
      </c>
      <c r="C18" s="3" t="s">
        <v>4609</v>
      </c>
      <c r="D18">
        <v>20000</v>
      </c>
      <c r="E18">
        <v>1910</v>
      </c>
      <c r="F18" t="s">
        <v>8220</v>
      </c>
      <c r="G18" t="s">
        <v>8223</v>
      </c>
      <c r="H18" t="s">
        <v>8245</v>
      </c>
      <c r="I18">
        <v>1255381140</v>
      </c>
      <c r="J18">
        <v>1250630968</v>
      </c>
      <c r="K18" t="b">
        <v>0</v>
      </c>
      <c r="L18">
        <v>26</v>
      </c>
      <c r="M18" t="b">
        <v>0</v>
      </c>
      <c r="N18" t="s">
        <v>8268</v>
      </c>
      <c r="O18">
        <v>10</v>
      </c>
      <c r="P18">
        <v>73.459999999999994</v>
      </c>
      <c r="Q18" t="s">
        <v>8309</v>
      </c>
      <c r="R18" t="s">
        <v>8315</v>
      </c>
    </row>
    <row r="19" spans="1:18" x14ac:dyDescent="0.2">
      <c r="A19">
        <v>498</v>
      </c>
      <c r="B19" t="s">
        <v>499</v>
      </c>
      <c r="C19" t="s">
        <v>4608</v>
      </c>
      <c r="D19">
        <v>65108</v>
      </c>
      <c r="E19">
        <v>2994</v>
      </c>
      <c r="F19" t="s">
        <v>8220</v>
      </c>
      <c r="G19" t="s">
        <v>8223</v>
      </c>
      <c r="H19" t="s">
        <v>8245</v>
      </c>
      <c r="I19">
        <v>1324664249</v>
      </c>
      <c r="J19">
        <v>1321035449</v>
      </c>
      <c r="K19" t="b">
        <v>0</v>
      </c>
      <c r="L19">
        <v>22</v>
      </c>
      <c r="M19" t="b">
        <v>0</v>
      </c>
      <c r="N19" t="s">
        <v>8268</v>
      </c>
      <c r="O19">
        <v>5</v>
      </c>
      <c r="P19">
        <v>136.09</v>
      </c>
      <c r="Q19" t="s">
        <v>8309</v>
      </c>
      <c r="R19" t="s">
        <v>8315</v>
      </c>
    </row>
    <row r="20" spans="1:18" x14ac:dyDescent="0.2">
      <c r="A20">
        <v>497</v>
      </c>
      <c r="B20" t="s">
        <v>498</v>
      </c>
      <c r="C20" t="s">
        <v>4607</v>
      </c>
      <c r="D20">
        <v>4480</v>
      </c>
      <c r="E20">
        <v>30</v>
      </c>
      <c r="F20" t="s">
        <v>8220</v>
      </c>
      <c r="G20" t="s">
        <v>8223</v>
      </c>
      <c r="H20" t="s">
        <v>8245</v>
      </c>
      <c r="I20">
        <v>1419483600</v>
      </c>
      <c r="J20">
        <v>1414889665</v>
      </c>
      <c r="K20" t="b">
        <v>0</v>
      </c>
      <c r="L20">
        <v>3</v>
      </c>
      <c r="M20" t="b">
        <v>0</v>
      </c>
      <c r="N20" t="s">
        <v>8268</v>
      </c>
      <c r="O20">
        <v>1</v>
      </c>
      <c r="P20">
        <v>10</v>
      </c>
      <c r="Q20" t="s">
        <v>8309</v>
      </c>
      <c r="R20" t="s">
        <v>8315</v>
      </c>
    </row>
    <row r="21" spans="1:18" x14ac:dyDescent="0.2">
      <c r="A21">
        <v>496</v>
      </c>
      <c r="B21" t="s">
        <v>497</v>
      </c>
      <c r="C21" t="s">
        <v>4606</v>
      </c>
      <c r="D21">
        <v>60000</v>
      </c>
      <c r="E21">
        <v>1</v>
      </c>
      <c r="F21" t="s">
        <v>8220</v>
      </c>
      <c r="G21" t="s">
        <v>8223</v>
      </c>
      <c r="H21" t="s">
        <v>8245</v>
      </c>
      <c r="I21">
        <v>1392070874</v>
      </c>
      <c r="J21">
        <v>1386886874</v>
      </c>
      <c r="K21" t="b">
        <v>0</v>
      </c>
      <c r="L21">
        <v>1</v>
      </c>
      <c r="M21" t="b">
        <v>0</v>
      </c>
      <c r="N21" t="s">
        <v>8268</v>
      </c>
      <c r="O21">
        <v>0</v>
      </c>
      <c r="P21">
        <v>1</v>
      </c>
      <c r="Q21" t="s">
        <v>8309</v>
      </c>
      <c r="R21" t="s">
        <v>8315</v>
      </c>
    </row>
    <row r="22" spans="1:18" x14ac:dyDescent="0.2">
      <c r="A22">
        <v>495</v>
      </c>
      <c r="B22" t="s">
        <v>496</v>
      </c>
      <c r="C22" t="s">
        <v>4605</v>
      </c>
      <c r="D22">
        <v>7000</v>
      </c>
      <c r="E22">
        <v>0</v>
      </c>
      <c r="F22" t="s">
        <v>8220</v>
      </c>
      <c r="G22" t="s">
        <v>8223</v>
      </c>
      <c r="H22" t="s">
        <v>8245</v>
      </c>
      <c r="I22">
        <v>1437076305</v>
      </c>
      <c r="J22">
        <v>1434484305</v>
      </c>
      <c r="K22" t="b">
        <v>0</v>
      </c>
      <c r="L22">
        <v>0</v>
      </c>
      <c r="M22" t="b">
        <v>0</v>
      </c>
      <c r="N22" t="s">
        <v>8268</v>
      </c>
      <c r="O22">
        <v>0</v>
      </c>
      <c r="P22" t="e">
        <v>#DIV/0!</v>
      </c>
      <c r="Q22" t="s">
        <v>8309</v>
      </c>
      <c r="R22" t="s">
        <v>8315</v>
      </c>
    </row>
    <row r="23" spans="1:18" x14ac:dyDescent="0.2">
      <c r="A23">
        <v>494</v>
      </c>
      <c r="B23" t="s">
        <v>495</v>
      </c>
      <c r="C23" t="s">
        <v>4604</v>
      </c>
      <c r="D23">
        <v>20000</v>
      </c>
      <c r="E23">
        <v>31</v>
      </c>
      <c r="F23" t="s">
        <v>8220</v>
      </c>
      <c r="G23" t="s">
        <v>8223</v>
      </c>
      <c r="H23" t="s">
        <v>8245</v>
      </c>
      <c r="I23">
        <v>1404356400</v>
      </c>
      <c r="J23">
        <v>1402343765</v>
      </c>
      <c r="K23" t="b">
        <v>0</v>
      </c>
      <c r="L23">
        <v>3</v>
      </c>
      <c r="M23" t="b">
        <v>0</v>
      </c>
      <c r="N23" t="s">
        <v>8268</v>
      </c>
      <c r="O23">
        <v>0</v>
      </c>
      <c r="P23">
        <v>10.33</v>
      </c>
      <c r="Q23" t="s">
        <v>8309</v>
      </c>
      <c r="R23" t="s">
        <v>8315</v>
      </c>
    </row>
    <row r="24" spans="1:18" x14ac:dyDescent="0.2">
      <c r="A24">
        <v>491</v>
      </c>
      <c r="B24" t="s">
        <v>492</v>
      </c>
      <c r="C24" t="s">
        <v>4601</v>
      </c>
      <c r="D24">
        <v>10000</v>
      </c>
      <c r="E24">
        <v>0</v>
      </c>
      <c r="F24" t="s">
        <v>8220</v>
      </c>
      <c r="G24" t="s">
        <v>8223</v>
      </c>
      <c r="H24" t="s">
        <v>8245</v>
      </c>
      <c r="I24">
        <v>1453937699</v>
      </c>
      <c r="J24">
        <v>1451345699</v>
      </c>
      <c r="K24" t="b">
        <v>0</v>
      </c>
      <c r="L24">
        <v>0</v>
      </c>
      <c r="M24" t="b">
        <v>0</v>
      </c>
      <c r="N24" t="s">
        <v>8268</v>
      </c>
      <c r="O24">
        <v>0</v>
      </c>
      <c r="P24" t="e">
        <v>#DIV/0!</v>
      </c>
      <c r="Q24" t="s">
        <v>8309</v>
      </c>
      <c r="R24" t="s">
        <v>8315</v>
      </c>
    </row>
    <row r="25" spans="1:18" x14ac:dyDescent="0.2">
      <c r="A25">
        <v>490</v>
      </c>
      <c r="B25" t="s">
        <v>491</v>
      </c>
      <c r="C25" t="s">
        <v>4600</v>
      </c>
      <c r="D25">
        <v>1000</v>
      </c>
      <c r="E25">
        <v>0</v>
      </c>
      <c r="F25" t="s">
        <v>8220</v>
      </c>
      <c r="G25" t="s">
        <v>8223</v>
      </c>
      <c r="H25" t="s">
        <v>8245</v>
      </c>
      <c r="I25">
        <v>1345677285</v>
      </c>
      <c r="J25">
        <v>1343085285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 t="e">
        <v>#DIV/0!</v>
      </c>
      <c r="Q25" t="s">
        <v>8309</v>
      </c>
      <c r="R25" t="s">
        <v>8315</v>
      </c>
    </row>
    <row r="26" spans="1:18" x14ac:dyDescent="0.2">
      <c r="A26">
        <v>489</v>
      </c>
      <c r="B26" t="s">
        <v>490</v>
      </c>
      <c r="C26" t="s">
        <v>4599</v>
      </c>
      <c r="D26">
        <v>74997</v>
      </c>
      <c r="E26">
        <v>215</v>
      </c>
      <c r="F26" t="s">
        <v>8220</v>
      </c>
      <c r="G26" t="s">
        <v>8223</v>
      </c>
      <c r="H26" t="s">
        <v>8245</v>
      </c>
      <c r="I26">
        <v>1325763180</v>
      </c>
      <c r="J26">
        <v>1323084816</v>
      </c>
      <c r="K26" t="b">
        <v>0</v>
      </c>
      <c r="L26">
        <v>3</v>
      </c>
      <c r="M26" t="b">
        <v>0</v>
      </c>
      <c r="N26" t="s">
        <v>8268</v>
      </c>
      <c r="O26">
        <v>0</v>
      </c>
      <c r="P26">
        <v>71.67</v>
      </c>
      <c r="Q26" t="s">
        <v>8309</v>
      </c>
      <c r="R26" t="s">
        <v>8315</v>
      </c>
    </row>
    <row r="27" spans="1:18" x14ac:dyDescent="0.2">
      <c r="A27">
        <v>488</v>
      </c>
      <c r="B27" t="s">
        <v>489</v>
      </c>
      <c r="C27" t="s">
        <v>4598</v>
      </c>
      <c r="D27">
        <v>12000</v>
      </c>
      <c r="E27">
        <v>0</v>
      </c>
      <c r="F27" t="s">
        <v>8220</v>
      </c>
      <c r="G27" t="s">
        <v>8223</v>
      </c>
      <c r="H27" t="s">
        <v>8245</v>
      </c>
      <c r="I27">
        <v>1483924700</v>
      </c>
      <c r="J27">
        <v>1481332700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 t="e">
        <v>#DIV/0!</v>
      </c>
      <c r="Q27" t="s">
        <v>8309</v>
      </c>
      <c r="R27" t="s">
        <v>8315</v>
      </c>
    </row>
    <row r="28" spans="1:18" x14ac:dyDescent="0.2">
      <c r="A28">
        <v>482</v>
      </c>
      <c r="B28" t="s">
        <v>483</v>
      </c>
      <c r="C28" t="s">
        <v>4592</v>
      </c>
      <c r="D28">
        <v>10000</v>
      </c>
      <c r="E28">
        <v>10</v>
      </c>
      <c r="F28" t="s">
        <v>8220</v>
      </c>
      <c r="G28" t="s">
        <v>8223</v>
      </c>
      <c r="H28" t="s">
        <v>8245</v>
      </c>
      <c r="I28">
        <v>1460644440</v>
      </c>
      <c r="J28">
        <v>1458336690</v>
      </c>
      <c r="K28" t="b">
        <v>0</v>
      </c>
      <c r="L28">
        <v>1</v>
      </c>
      <c r="M28" t="b">
        <v>0</v>
      </c>
      <c r="N28" t="s">
        <v>8268</v>
      </c>
      <c r="O28">
        <v>0</v>
      </c>
      <c r="P28">
        <v>10</v>
      </c>
      <c r="Q28" t="s">
        <v>8309</v>
      </c>
      <c r="R28" t="s">
        <v>8315</v>
      </c>
    </row>
    <row r="29" spans="1:18" x14ac:dyDescent="0.2">
      <c r="A29">
        <v>481</v>
      </c>
      <c r="B29" t="s">
        <v>482</v>
      </c>
      <c r="C29" t="s">
        <v>4591</v>
      </c>
      <c r="D29">
        <v>30000</v>
      </c>
      <c r="E29">
        <v>1830</v>
      </c>
      <c r="F29" t="s">
        <v>8220</v>
      </c>
      <c r="G29" t="s">
        <v>8223</v>
      </c>
      <c r="H29" t="s">
        <v>8245</v>
      </c>
      <c r="I29">
        <v>1349885289</v>
      </c>
      <c r="J29">
        <v>1347293289</v>
      </c>
      <c r="K29" t="b">
        <v>0</v>
      </c>
      <c r="L29">
        <v>21</v>
      </c>
      <c r="M29" t="b">
        <v>0</v>
      </c>
      <c r="N29" t="s">
        <v>8268</v>
      </c>
      <c r="O29">
        <v>6</v>
      </c>
      <c r="P29">
        <v>87.14</v>
      </c>
      <c r="Q29" t="s">
        <v>8309</v>
      </c>
      <c r="R29" t="s">
        <v>8315</v>
      </c>
    </row>
    <row r="30" spans="1:18" x14ac:dyDescent="0.2">
      <c r="A30">
        <v>480</v>
      </c>
      <c r="B30" t="s">
        <v>481</v>
      </c>
      <c r="C30" t="s">
        <v>4590</v>
      </c>
      <c r="D30">
        <v>40000</v>
      </c>
      <c r="E30">
        <v>7764</v>
      </c>
      <c r="F30" t="s">
        <v>8220</v>
      </c>
      <c r="G30" t="s">
        <v>8223</v>
      </c>
      <c r="H30" t="s">
        <v>8245</v>
      </c>
      <c r="I30">
        <v>1376049615</v>
      </c>
      <c r="J30">
        <v>1373457615</v>
      </c>
      <c r="K30" t="b">
        <v>0</v>
      </c>
      <c r="L30">
        <v>140</v>
      </c>
      <c r="M30" t="b">
        <v>0</v>
      </c>
      <c r="N30" t="s">
        <v>8268</v>
      </c>
      <c r="O30">
        <v>19</v>
      </c>
      <c r="P30">
        <v>55.46</v>
      </c>
      <c r="Q30" t="s">
        <v>8309</v>
      </c>
      <c r="R30" t="s">
        <v>8315</v>
      </c>
    </row>
    <row r="31" spans="1:18" x14ac:dyDescent="0.2">
      <c r="A31">
        <v>479</v>
      </c>
      <c r="B31" t="s">
        <v>480</v>
      </c>
      <c r="C31" t="s">
        <v>4589</v>
      </c>
      <c r="D31">
        <v>15000</v>
      </c>
      <c r="E31">
        <v>4884</v>
      </c>
      <c r="F31" t="s">
        <v>8220</v>
      </c>
      <c r="G31" t="s">
        <v>8223</v>
      </c>
      <c r="H31" t="s">
        <v>8245</v>
      </c>
      <c r="I31">
        <v>1416566835</v>
      </c>
      <c r="J31">
        <v>1411379235</v>
      </c>
      <c r="K31" t="b">
        <v>0</v>
      </c>
      <c r="L31">
        <v>55</v>
      </c>
      <c r="M31" t="b">
        <v>0</v>
      </c>
      <c r="N31" t="s">
        <v>8268</v>
      </c>
      <c r="O31">
        <v>33</v>
      </c>
      <c r="P31">
        <v>88.8</v>
      </c>
      <c r="Q31" t="s">
        <v>8309</v>
      </c>
      <c r="R31" t="s">
        <v>8315</v>
      </c>
    </row>
    <row r="32" spans="1:18" x14ac:dyDescent="0.2">
      <c r="A32">
        <v>478</v>
      </c>
      <c r="B32" t="s">
        <v>479</v>
      </c>
      <c r="C32" t="s">
        <v>4588</v>
      </c>
      <c r="D32">
        <v>10000</v>
      </c>
      <c r="E32">
        <v>0</v>
      </c>
      <c r="F32" t="s">
        <v>8220</v>
      </c>
      <c r="G32" t="s">
        <v>8223</v>
      </c>
      <c r="H32" t="s">
        <v>8245</v>
      </c>
      <c r="I32">
        <v>1427921509</v>
      </c>
      <c r="J32">
        <v>1425333109</v>
      </c>
      <c r="K32" t="b">
        <v>0</v>
      </c>
      <c r="L32">
        <v>0</v>
      </c>
      <c r="M32" t="b">
        <v>0</v>
      </c>
      <c r="N32" t="s">
        <v>8268</v>
      </c>
      <c r="O32">
        <v>0</v>
      </c>
      <c r="P32" t="e">
        <v>#DIV/0!</v>
      </c>
      <c r="Q32" t="s">
        <v>8309</v>
      </c>
      <c r="R32" t="s">
        <v>8315</v>
      </c>
    </row>
    <row r="33" spans="1:18" x14ac:dyDescent="0.2">
      <c r="A33">
        <v>477</v>
      </c>
      <c r="B33" t="s">
        <v>478</v>
      </c>
      <c r="C33" t="s">
        <v>4587</v>
      </c>
      <c r="D33">
        <v>1500</v>
      </c>
      <c r="E33">
        <v>0</v>
      </c>
      <c r="F33" t="s">
        <v>8220</v>
      </c>
      <c r="G33" t="s">
        <v>8223</v>
      </c>
      <c r="H33" t="s">
        <v>8245</v>
      </c>
      <c r="I33">
        <v>1337371334</v>
      </c>
      <c r="J33">
        <v>1332187334</v>
      </c>
      <c r="K33" t="b">
        <v>0</v>
      </c>
      <c r="L33">
        <v>0</v>
      </c>
      <c r="M33" t="b">
        <v>0</v>
      </c>
      <c r="N33" t="s">
        <v>8268</v>
      </c>
      <c r="O33">
        <v>0</v>
      </c>
      <c r="P33" t="e">
        <v>#DIV/0!</v>
      </c>
      <c r="Q33" t="s">
        <v>8309</v>
      </c>
      <c r="R33" t="s">
        <v>8315</v>
      </c>
    </row>
    <row r="34" spans="1:18" x14ac:dyDescent="0.2">
      <c r="A34">
        <v>476</v>
      </c>
      <c r="B34" t="s">
        <v>477</v>
      </c>
      <c r="C34" t="s">
        <v>4586</v>
      </c>
      <c r="D34">
        <v>220000</v>
      </c>
      <c r="E34">
        <v>4906.59</v>
      </c>
      <c r="F34" t="s">
        <v>8220</v>
      </c>
      <c r="G34" t="s">
        <v>8223</v>
      </c>
      <c r="H34" t="s">
        <v>8245</v>
      </c>
      <c r="I34">
        <v>1401767940</v>
      </c>
      <c r="J34">
        <v>1398727441</v>
      </c>
      <c r="K34" t="b">
        <v>0</v>
      </c>
      <c r="L34">
        <v>124</v>
      </c>
      <c r="M34" t="b">
        <v>0</v>
      </c>
      <c r="N34" t="s">
        <v>8268</v>
      </c>
      <c r="O34">
        <v>2</v>
      </c>
      <c r="P34">
        <v>39.57</v>
      </c>
      <c r="Q34" t="s">
        <v>8309</v>
      </c>
      <c r="R34" t="s">
        <v>8315</v>
      </c>
    </row>
    <row r="35" spans="1:18" x14ac:dyDescent="0.2">
      <c r="A35">
        <v>475</v>
      </c>
      <c r="B35" t="s">
        <v>476</v>
      </c>
      <c r="C35" t="s">
        <v>4585</v>
      </c>
      <c r="D35">
        <v>2000</v>
      </c>
      <c r="E35">
        <v>0</v>
      </c>
      <c r="F35" t="s">
        <v>8220</v>
      </c>
      <c r="G35" t="s">
        <v>8223</v>
      </c>
      <c r="H35" t="s">
        <v>8245</v>
      </c>
      <c r="I35">
        <v>1430877843</v>
      </c>
      <c r="J35">
        <v>1428285843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 t="e">
        <v>#DIV/0!</v>
      </c>
      <c r="Q35" t="s">
        <v>8309</v>
      </c>
      <c r="R35" t="s">
        <v>8315</v>
      </c>
    </row>
    <row r="36" spans="1:18" x14ac:dyDescent="0.2">
      <c r="A36">
        <v>474</v>
      </c>
      <c r="B36" t="s">
        <v>475</v>
      </c>
      <c r="C36" t="s">
        <v>4584</v>
      </c>
      <c r="D36">
        <v>3300</v>
      </c>
      <c r="E36">
        <v>1</v>
      </c>
      <c r="F36" t="s">
        <v>8220</v>
      </c>
      <c r="G36" t="s">
        <v>8223</v>
      </c>
      <c r="H36" t="s">
        <v>8245</v>
      </c>
      <c r="I36">
        <v>1487318029</v>
      </c>
      <c r="J36">
        <v>1484726029</v>
      </c>
      <c r="K36" t="b">
        <v>0</v>
      </c>
      <c r="L36">
        <v>1</v>
      </c>
      <c r="M36" t="b">
        <v>0</v>
      </c>
      <c r="N36" t="s">
        <v>8268</v>
      </c>
      <c r="O36">
        <v>0</v>
      </c>
      <c r="P36">
        <v>1</v>
      </c>
      <c r="Q36" t="s">
        <v>8309</v>
      </c>
      <c r="R36" t="s">
        <v>8315</v>
      </c>
    </row>
    <row r="37" spans="1:18" x14ac:dyDescent="0.2">
      <c r="A37">
        <v>473</v>
      </c>
      <c r="B37" t="s">
        <v>474</v>
      </c>
      <c r="C37" t="s">
        <v>4583</v>
      </c>
      <c r="D37">
        <v>30000</v>
      </c>
      <c r="E37">
        <v>861</v>
      </c>
      <c r="F37" t="s">
        <v>8220</v>
      </c>
      <c r="G37" t="s">
        <v>8223</v>
      </c>
      <c r="H37" t="s">
        <v>8245</v>
      </c>
      <c r="I37">
        <v>1410972319</v>
      </c>
      <c r="J37">
        <v>1408380319</v>
      </c>
      <c r="K37" t="b">
        <v>0</v>
      </c>
      <c r="L37">
        <v>14</v>
      </c>
      <c r="M37" t="b">
        <v>0</v>
      </c>
      <c r="N37" t="s">
        <v>8268</v>
      </c>
      <c r="O37">
        <v>3</v>
      </c>
      <c r="P37">
        <v>61.5</v>
      </c>
      <c r="Q37" t="s">
        <v>8309</v>
      </c>
      <c r="R37" t="s">
        <v>8315</v>
      </c>
    </row>
    <row r="38" spans="1:18" x14ac:dyDescent="0.2">
      <c r="A38">
        <v>472</v>
      </c>
      <c r="B38" t="s">
        <v>473</v>
      </c>
      <c r="C38" t="s">
        <v>4582</v>
      </c>
      <c r="D38">
        <v>800</v>
      </c>
      <c r="E38">
        <v>141</v>
      </c>
      <c r="F38" t="s">
        <v>8220</v>
      </c>
      <c r="G38" t="s">
        <v>8223</v>
      </c>
      <c r="H38" t="s">
        <v>8245</v>
      </c>
      <c r="I38">
        <v>1408831718</v>
      </c>
      <c r="J38">
        <v>1406239718</v>
      </c>
      <c r="K38" t="b">
        <v>0</v>
      </c>
      <c r="L38">
        <v>5</v>
      </c>
      <c r="M38" t="b">
        <v>0</v>
      </c>
      <c r="N38" t="s">
        <v>8268</v>
      </c>
      <c r="O38">
        <v>18</v>
      </c>
      <c r="P38">
        <v>28.2</v>
      </c>
      <c r="Q38" t="s">
        <v>8309</v>
      </c>
      <c r="R38" t="s">
        <v>8315</v>
      </c>
    </row>
    <row r="39" spans="1:18" ht="213.75" x14ac:dyDescent="0.2">
      <c r="A39">
        <v>471</v>
      </c>
      <c r="B39" t="s">
        <v>472</v>
      </c>
      <c r="C39" s="3" t="s">
        <v>4581</v>
      </c>
      <c r="D39">
        <v>55000</v>
      </c>
      <c r="E39">
        <v>6541</v>
      </c>
      <c r="F39" t="s">
        <v>8220</v>
      </c>
      <c r="G39" t="s">
        <v>8223</v>
      </c>
      <c r="H39" t="s">
        <v>8245</v>
      </c>
      <c r="I39">
        <v>1397924379</v>
      </c>
      <c r="J39">
        <v>1394039979</v>
      </c>
      <c r="K39" t="b">
        <v>0</v>
      </c>
      <c r="L39">
        <v>170</v>
      </c>
      <c r="M39" t="b">
        <v>0</v>
      </c>
      <c r="N39" t="s">
        <v>8268</v>
      </c>
      <c r="O39">
        <v>12</v>
      </c>
      <c r="P39">
        <v>38.479999999999997</v>
      </c>
      <c r="Q39" t="s">
        <v>8309</v>
      </c>
      <c r="R39" t="s">
        <v>8315</v>
      </c>
    </row>
    <row r="40" spans="1:18" x14ac:dyDescent="0.2">
      <c r="A40">
        <v>470</v>
      </c>
      <c r="B40" t="s">
        <v>471</v>
      </c>
      <c r="C40" t="s">
        <v>4580</v>
      </c>
      <c r="D40">
        <v>5000</v>
      </c>
      <c r="E40">
        <v>51</v>
      </c>
      <c r="F40" t="s">
        <v>8220</v>
      </c>
      <c r="G40" t="s">
        <v>8223</v>
      </c>
      <c r="H40" t="s">
        <v>8245</v>
      </c>
      <c r="I40">
        <v>1389844800</v>
      </c>
      <c r="J40">
        <v>1385524889</v>
      </c>
      <c r="K40" t="b">
        <v>0</v>
      </c>
      <c r="L40">
        <v>2</v>
      </c>
      <c r="M40" t="b">
        <v>0</v>
      </c>
      <c r="N40" t="s">
        <v>8268</v>
      </c>
      <c r="O40">
        <v>1</v>
      </c>
      <c r="P40">
        <v>25.5</v>
      </c>
      <c r="Q40" t="s">
        <v>8309</v>
      </c>
      <c r="R40" t="s">
        <v>8315</v>
      </c>
    </row>
    <row r="41" spans="1:18" x14ac:dyDescent="0.2">
      <c r="A41">
        <v>468</v>
      </c>
      <c r="B41" t="s">
        <v>469</v>
      </c>
      <c r="C41" t="s">
        <v>4578</v>
      </c>
      <c r="D41">
        <v>7500</v>
      </c>
      <c r="E41">
        <v>0</v>
      </c>
      <c r="F41" t="s">
        <v>8220</v>
      </c>
      <c r="G41" t="s">
        <v>8223</v>
      </c>
      <c r="H41" t="s">
        <v>8245</v>
      </c>
      <c r="I41">
        <v>1341978665</v>
      </c>
      <c r="J41">
        <v>1336795283</v>
      </c>
      <c r="K41" t="b">
        <v>0</v>
      </c>
      <c r="L41">
        <v>0</v>
      </c>
      <c r="M41" t="b">
        <v>0</v>
      </c>
      <c r="N41" t="s">
        <v>8268</v>
      </c>
      <c r="O41">
        <v>0</v>
      </c>
      <c r="P41" t="e">
        <v>#DIV/0!</v>
      </c>
      <c r="Q41" t="s">
        <v>8309</v>
      </c>
      <c r="R41" t="s">
        <v>8315</v>
      </c>
    </row>
    <row r="42" spans="1:18" x14ac:dyDescent="0.2">
      <c r="A42">
        <v>467</v>
      </c>
      <c r="B42" t="s">
        <v>468</v>
      </c>
      <c r="C42" t="s">
        <v>4577</v>
      </c>
      <c r="D42">
        <v>20000</v>
      </c>
      <c r="E42">
        <v>4315</v>
      </c>
      <c r="F42" t="s">
        <v>8220</v>
      </c>
      <c r="G42" t="s">
        <v>8223</v>
      </c>
      <c r="H42" t="s">
        <v>8245</v>
      </c>
      <c r="I42">
        <v>1348849134</v>
      </c>
      <c r="J42">
        <v>1344961134</v>
      </c>
      <c r="K42" t="b">
        <v>0</v>
      </c>
      <c r="L42">
        <v>39</v>
      </c>
      <c r="M42" t="b">
        <v>0</v>
      </c>
      <c r="N42" t="s">
        <v>8268</v>
      </c>
      <c r="O42">
        <v>22</v>
      </c>
      <c r="P42">
        <v>110.64</v>
      </c>
      <c r="Q42" t="s">
        <v>8309</v>
      </c>
      <c r="R42" t="s">
        <v>8315</v>
      </c>
    </row>
    <row r="43" spans="1:18" x14ac:dyDescent="0.2">
      <c r="A43">
        <v>466</v>
      </c>
      <c r="B43" t="s">
        <v>467</v>
      </c>
      <c r="C43" t="s">
        <v>4576</v>
      </c>
      <c r="D43">
        <v>10000</v>
      </c>
      <c r="E43">
        <v>76</v>
      </c>
      <c r="F43" t="s">
        <v>8220</v>
      </c>
      <c r="G43" t="s">
        <v>8223</v>
      </c>
      <c r="H43" t="s">
        <v>8245</v>
      </c>
      <c r="I43">
        <v>1347057464</v>
      </c>
      <c r="J43">
        <v>1344465464</v>
      </c>
      <c r="K43" t="b">
        <v>0</v>
      </c>
      <c r="L43">
        <v>5</v>
      </c>
      <c r="M43" t="b">
        <v>0</v>
      </c>
      <c r="N43" t="s">
        <v>8268</v>
      </c>
      <c r="O43">
        <v>1</v>
      </c>
      <c r="P43">
        <v>15.2</v>
      </c>
      <c r="Q43" t="s">
        <v>8309</v>
      </c>
      <c r="R43" t="s">
        <v>8315</v>
      </c>
    </row>
    <row r="44" spans="1:18" x14ac:dyDescent="0.2">
      <c r="A44">
        <v>465</v>
      </c>
      <c r="B44" t="s">
        <v>466</v>
      </c>
      <c r="C44" t="s">
        <v>4575</v>
      </c>
      <c r="D44">
        <v>512</v>
      </c>
      <c r="E44">
        <v>138</v>
      </c>
      <c r="F44" t="s">
        <v>8220</v>
      </c>
      <c r="G44" t="s">
        <v>8223</v>
      </c>
      <c r="H44" t="s">
        <v>8245</v>
      </c>
      <c r="I44">
        <v>1403837574</v>
      </c>
      <c r="J44">
        <v>1402455174</v>
      </c>
      <c r="K44" t="b">
        <v>0</v>
      </c>
      <c r="L44">
        <v>8</v>
      </c>
      <c r="M44" t="b">
        <v>0</v>
      </c>
      <c r="N44" t="s">
        <v>8268</v>
      </c>
      <c r="O44">
        <v>27</v>
      </c>
      <c r="P44">
        <v>17.25</v>
      </c>
      <c r="Q44" t="s">
        <v>8309</v>
      </c>
      <c r="R44" t="s">
        <v>8315</v>
      </c>
    </row>
    <row r="45" spans="1:18" x14ac:dyDescent="0.2">
      <c r="A45">
        <v>463</v>
      </c>
      <c r="B45" t="s">
        <v>464</v>
      </c>
      <c r="C45" t="s">
        <v>4573</v>
      </c>
      <c r="D45">
        <v>55000</v>
      </c>
      <c r="E45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>
        <v>2</v>
      </c>
      <c r="P45">
        <v>113.64</v>
      </c>
      <c r="Q45" t="s">
        <v>8309</v>
      </c>
      <c r="R45" t="s">
        <v>8315</v>
      </c>
    </row>
    <row r="46" spans="1:18" x14ac:dyDescent="0.2">
      <c r="A46">
        <v>462</v>
      </c>
      <c r="B46" t="s">
        <v>463</v>
      </c>
      <c r="C46" t="s">
        <v>4572</v>
      </c>
      <c r="D46">
        <v>100000</v>
      </c>
      <c r="E46">
        <v>0</v>
      </c>
      <c r="F46" t="s">
        <v>8220</v>
      </c>
      <c r="G46" t="s">
        <v>8223</v>
      </c>
      <c r="H46" t="s">
        <v>8245</v>
      </c>
      <c r="I46">
        <v>1312945341</v>
      </c>
      <c r="J46">
        <v>1307761341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 t="e">
        <v>#DIV/0!</v>
      </c>
      <c r="Q46" t="s">
        <v>8309</v>
      </c>
      <c r="R46" t="s">
        <v>8315</v>
      </c>
    </row>
    <row r="47" spans="1:18" x14ac:dyDescent="0.2">
      <c r="A47">
        <v>460</v>
      </c>
      <c r="B47" t="s">
        <v>461</v>
      </c>
      <c r="C47" t="s">
        <v>4570</v>
      </c>
      <c r="D47">
        <v>8500</v>
      </c>
      <c r="E47">
        <v>25</v>
      </c>
      <c r="F47" t="s">
        <v>8220</v>
      </c>
      <c r="G47" t="s">
        <v>8223</v>
      </c>
      <c r="H47" t="s">
        <v>8245</v>
      </c>
      <c r="I47">
        <v>1401595200</v>
      </c>
      <c r="J47">
        <v>1398862875</v>
      </c>
      <c r="K47" t="b">
        <v>0</v>
      </c>
      <c r="L47">
        <v>2</v>
      </c>
      <c r="M47" t="b">
        <v>0</v>
      </c>
      <c r="N47" t="s">
        <v>8268</v>
      </c>
      <c r="O47">
        <v>0</v>
      </c>
      <c r="P47">
        <v>12.5</v>
      </c>
      <c r="Q47" t="s">
        <v>8309</v>
      </c>
      <c r="R47" t="s">
        <v>8315</v>
      </c>
    </row>
    <row r="48" spans="1:18" x14ac:dyDescent="0.2">
      <c r="A48">
        <v>459</v>
      </c>
      <c r="B48" t="s">
        <v>460</v>
      </c>
      <c r="C48" t="s">
        <v>4569</v>
      </c>
      <c r="D48">
        <v>39000</v>
      </c>
      <c r="E48">
        <v>25</v>
      </c>
      <c r="F48" t="s">
        <v>8220</v>
      </c>
      <c r="G48" t="s">
        <v>8223</v>
      </c>
      <c r="H48" t="s">
        <v>8245</v>
      </c>
      <c r="I48">
        <v>1321201327</v>
      </c>
      <c r="J48">
        <v>1316013727</v>
      </c>
      <c r="K48" t="b">
        <v>0</v>
      </c>
      <c r="L48">
        <v>1</v>
      </c>
      <c r="M48" t="b">
        <v>0</v>
      </c>
      <c r="N48" t="s">
        <v>8268</v>
      </c>
      <c r="O48">
        <v>0</v>
      </c>
      <c r="P48">
        <v>25</v>
      </c>
      <c r="Q48" t="s">
        <v>8309</v>
      </c>
      <c r="R48" t="s">
        <v>8315</v>
      </c>
    </row>
    <row r="49" spans="1:18" x14ac:dyDescent="0.2">
      <c r="A49">
        <v>456</v>
      </c>
      <c r="B49" t="s">
        <v>457</v>
      </c>
      <c r="C49" t="s">
        <v>4566</v>
      </c>
      <c r="D49">
        <v>8888</v>
      </c>
      <c r="E49">
        <v>61</v>
      </c>
      <c r="F49" t="s">
        <v>8220</v>
      </c>
      <c r="G49" t="s">
        <v>8223</v>
      </c>
      <c r="H49" t="s">
        <v>8245</v>
      </c>
      <c r="I49">
        <v>1382414340</v>
      </c>
      <c r="J49">
        <v>1380559201</v>
      </c>
      <c r="K49" t="b">
        <v>0</v>
      </c>
      <c r="L49">
        <v>3</v>
      </c>
      <c r="M49" t="b">
        <v>0</v>
      </c>
      <c r="N49" t="s">
        <v>8268</v>
      </c>
      <c r="O49">
        <v>1</v>
      </c>
      <c r="P49">
        <v>20.329999999999998</v>
      </c>
      <c r="Q49" t="s">
        <v>8309</v>
      </c>
      <c r="R49" t="s">
        <v>8315</v>
      </c>
    </row>
    <row r="50" spans="1:18" x14ac:dyDescent="0.2">
      <c r="A50">
        <v>455</v>
      </c>
      <c r="B50" t="s">
        <v>456</v>
      </c>
      <c r="C50" t="s">
        <v>4565</v>
      </c>
      <c r="D50">
        <v>65000</v>
      </c>
      <c r="E50">
        <v>45</v>
      </c>
      <c r="F50" t="s">
        <v>8220</v>
      </c>
      <c r="G50" t="s">
        <v>8223</v>
      </c>
      <c r="H50" t="s">
        <v>8245</v>
      </c>
      <c r="I50">
        <v>1334622660</v>
      </c>
      <c r="J50">
        <v>1330733022</v>
      </c>
      <c r="K50" t="b">
        <v>0</v>
      </c>
      <c r="L50">
        <v>2</v>
      </c>
      <c r="M50" t="b">
        <v>0</v>
      </c>
      <c r="N50" t="s">
        <v>8268</v>
      </c>
      <c r="O50">
        <v>0</v>
      </c>
      <c r="P50">
        <v>22.5</v>
      </c>
      <c r="Q50" t="s">
        <v>8309</v>
      </c>
      <c r="R50" t="s">
        <v>8315</v>
      </c>
    </row>
    <row r="51" spans="1:18" x14ac:dyDescent="0.2">
      <c r="A51">
        <v>454</v>
      </c>
      <c r="B51" t="s">
        <v>455</v>
      </c>
      <c r="C51" t="s">
        <v>4564</v>
      </c>
      <c r="D51">
        <v>10000</v>
      </c>
      <c r="E51">
        <v>82</v>
      </c>
      <c r="F51" t="s">
        <v>8220</v>
      </c>
      <c r="G51" t="s">
        <v>8223</v>
      </c>
      <c r="H51" t="s">
        <v>8245</v>
      </c>
      <c r="I51">
        <v>1417007640</v>
      </c>
      <c r="J51">
        <v>1414343571</v>
      </c>
      <c r="K51" t="b">
        <v>0</v>
      </c>
      <c r="L51">
        <v>5</v>
      </c>
      <c r="M51" t="b">
        <v>0</v>
      </c>
      <c r="N51" t="s">
        <v>8268</v>
      </c>
      <c r="O51">
        <v>1</v>
      </c>
      <c r="P51">
        <v>16.399999999999999</v>
      </c>
      <c r="Q51" t="s">
        <v>8309</v>
      </c>
      <c r="R51" t="s">
        <v>8315</v>
      </c>
    </row>
    <row r="52" spans="1:18" x14ac:dyDescent="0.2">
      <c r="A52">
        <v>453</v>
      </c>
      <c r="B52" t="s">
        <v>454</v>
      </c>
      <c r="C52" t="s">
        <v>4563</v>
      </c>
      <c r="D52">
        <v>94875</v>
      </c>
      <c r="E52">
        <v>26</v>
      </c>
      <c r="F52" t="s">
        <v>8220</v>
      </c>
      <c r="G52" t="s">
        <v>8223</v>
      </c>
      <c r="H52" t="s">
        <v>8245</v>
      </c>
      <c r="I52">
        <v>1424375279</v>
      </c>
      <c r="J52">
        <v>1422992879</v>
      </c>
      <c r="K52" t="b">
        <v>0</v>
      </c>
      <c r="L52">
        <v>2</v>
      </c>
      <c r="M52" t="b">
        <v>0</v>
      </c>
      <c r="N52" t="s">
        <v>8268</v>
      </c>
      <c r="O52">
        <v>0</v>
      </c>
      <c r="P52">
        <v>13</v>
      </c>
      <c r="Q52" t="s">
        <v>8309</v>
      </c>
      <c r="R52" t="s">
        <v>8315</v>
      </c>
    </row>
    <row r="53" spans="1:18" x14ac:dyDescent="0.2">
      <c r="A53">
        <v>452</v>
      </c>
      <c r="B53" t="s">
        <v>453</v>
      </c>
      <c r="C53" t="s">
        <v>4562</v>
      </c>
      <c r="D53">
        <v>750</v>
      </c>
      <c r="E53">
        <v>480</v>
      </c>
      <c r="F53" t="s">
        <v>8220</v>
      </c>
      <c r="G53" t="s">
        <v>8223</v>
      </c>
      <c r="H53" t="s">
        <v>8245</v>
      </c>
      <c r="I53">
        <v>1431536015</v>
      </c>
      <c r="J53">
        <v>1428944015</v>
      </c>
      <c r="K53" t="b">
        <v>0</v>
      </c>
      <c r="L53">
        <v>12</v>
      </c>
      <c r="M53" t="b">
        <v>0</v>
      </c>
      <c r="N53" t="s">
        <v>8268</v>
      </c>
      <c r="O53">
        <v>64</v>
      </c>
      <c r="P53">
        <v>40</v>
      </c>
      <c r="Q53" t="s">
        <v>8309</v>
      </c>
      <c r="R53" t="s">
        <v>8315</v>
      </c>
    </row>
    <row r="54" spans="1:18" x14ac:dyDescent="0.2">
      <c r="A54">
        <v>451</v>
      </c>
      <c r="B54" t="s">
        <v>452</v>
      </c>
      <c r="C54" t="s">
        <v>4561</v>
      </c>
      <c r="D54">
        <v>20000</v>
      </c>
      <c r="E54">
        <v>0</v>
      </c>
      <c r="F54" t="s">
        <v>8220</v>
      </c>
      <c r="G54" t="s">
        <v>8223</v>
      </c>
      <c r="H54" t="s">
        <v>8245</v>
      </c>
      <c r="I54">
        <v>1390669791</v>
      </c>
      <c r="J54">
        <v>1388077791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 t="e">
        <v>#DIV/0!</v>
      </c>
      <c r="Q54" t="s">
        <v>8309</v>
      </c>
      <c r="R54" t="s">
        <v>8315</v>
      </c>
    </row>
    <row r="55" spans="1:18" x14ac:dyDescent="0.2">
      <c r="A55">
        <v>450</v>
      </c>
      <c r="B55" t="s">
        <v>451</v>
      </c>
      <c r="C55" t="s">
        <v>4560</v>
      </c>
      <c r="D55">
        <v>50000</v>
      </c>
      <c r="E55">
        <v>396</v>
      </c>
      <c r="F55" t="s">
        <v>8220</v>
      </c>
      <c r="G55" t="s">
        <v>8223</v>
      </c>
      <c r="H55" t="s">
        <v>8245</v>
      </c>
      <c r="I55">
        <v>1392417800</v>
      </c>
      <c r="J55">
        <v>1389825800</v>
      </c>
      <c r="K55" t="b">
        <v>0</v>
      </c>
      <c r="L55">
        <v>7</v>
      </c>
      <c r="M55" t="b">
        <v>0</v>
      </c>
      <c r="N55" t="s">
        <v>8268</v>
      </c>
      <c r="O55">
        <v>1</v>
      </c>
      <c r="P55">
        <v>56.57</v>
      </c>
      <c r="Q55" t="s">
        <v>8309</v>
      </c>
      <c r="R55" t="s">
        <v>8315</v>
      </c>
    </row>
    <row r="56" spans="1:18" x14ac:dyDescent="0.2">
      <c r="A56">
        <v>448</v>
      </c>
      <c r="B56" t="s">
        <v>449</v>
      </c>
      <c r="C56" t="s">
        <v>4558</v>
      </c>
      <c r="D56">
        <v>2500</v>
      </c>
      <c r="E56">
        <v>82.01</v>
      </c>
      <c r="F56" t="s">
        <v>8220</v>
      </c>
      <c r="G56" t="s">
        <v>8223</v>
      </c>
      <c r="H56" t="s">
        <v>8245</v>
      </c>
      <c r="I56">
        <v>1400091095</v>
      </c>
      <c r="J56">
        <v>1398363095</v>
      </c>
      <c r="K56" t="b">
        <v>0</v>
      </c>
      <c r="L56">
        <v>4</v>
      </c>
      <c r="M56" t="b">
        <v>0</v>
      </c>
      <c r="N56" t="s">
        <v>8268</v>
      </c>
      <c r="O56">
        <v>3</v>
      </c>
      <c r="P56">
        <v>20.5</v>
      </c>
      <c r="Q56" t="s">
        <v>8309</v>
      </c>
      <c r="R56" t="s">
        <v>8315</v>
      </c>
    </row>
    <row r="57" spans="1:18" x14ac:dyDescent="0.2">
      <c r="A57">
        <v>446</v>
      </c>
      <c r="B57" t="s">
        <v>447</v>
      </c>
      <c r="C57" t="s">
        <v>4556</v>
      </c>
      <c r="D57">
        <v>10500</v>
      </c>
      <c r="E57">
        <v>766</v>
      </c>
      <c r="F57" t="s">
        <v>8220</v>
      </c>
      <c r="G57" t="s">
        <v>8223</v>
      </c>
      <c r="H57" t="s">
        <v>8245</v>
      </c>
      <c r="I57">
        <v>1425434420</v>
      </c>
      <c r="J57">
        <v>1422842420</v>
      </c>
      <c r="K57" t="b">
        <v>0</v>
      </c>
      <c r="L57">
        <v>16</v>
      </c>
      <c r="M57" t="b">
        <v>0</v>
      </c>
      <c r="N57" t="s">
        <v>8268</v>
      </c>
      <c r="O57">
        <v>7</v>
      </c>
      <c r="P57">
        <v>47.88</v>
      </c>
      <c r="Q57" t="s">
        <v>8309</v>
      </c>
      <c r="R57" t="s">
        <v>8315</v>
      </c>
    </row>
    <row r="58" spans="1:18" x14ac:dyDescent="0.2">
      <c r="A58">
        <v>445</v>
      </c>
      <c r="B58" t="s">
        <v>446</v>
      </c>
      <c r="C58" t="s">
        <v>4555</v>
      </c>
      <c r="D58">
        <v>60000</v>
      </c>
      <c r="E58">
        <v>2</v>
      </c>
      <c r="F58" t="s">
        <v>8220</v>
      </c>
      <c r="G58" t="s">
        <v>8223</v>
      </c>
      <c r="H58" t="s">
        <v>8245</v>
      </c>
      <c r="I58">
        <v>1432195375</v>
      </c>
      <c r="J58">
        <v>1430899375</v>
      </c>
      <c r="K58" t="b">
        <v>0</v>
      </c>
      <c r="L58">
        <v>2</v>
      </c>
      <c r="M58" t="b">
        <v>0</v>
      </c>
      <c r="N58" t="s">
        <v>8268</v>
      </c>
      <c r="O58">
        <v>0</v>
      </c>
      <c r="P58">
        <v>1</v>
      </c>
      <c r="Q58" t="s">
        <v>8309</v>
      </c>
      <c r="R58" t="s">
        <v>8315</v>
      </c>
    </row>
    <row r="59" spans="1:18" x14ac:dyDescent="0.2">
      <c r="A59">
        <v>444</v>
      </c>
      <c r="B59" t="s">
        <v>445</v>
      </c>
      <c r="C59" t="s">
        <v>4554</v>
      </c>
      <c r="D59">
        <v>1000</v>
      </c>
      <c r="E59">
        <v>50</v>
      </c>
      <c r="F59" t="s">
        <v>8220</v>
      </c>
      <c r="G59" t="s">
        <v>8223</v>
      </c>
      <c r="H59" t="s">
        <v>8245</v>
      </c>
      <c r="I59">
        <v>1329342361</v>
      </c>
      <c r="J59">
        <v>1324158361</v>
      </c>
      <c r="K59" t="b">
        <v>0</v>
      </c>
      <c r="L59">
        <v>1</v>
      </c>
      <c r="M59" t="b">
        <v>0</v>
      </c>
      <c r="N59" t="s">
        <v>8268</v>
      </c>
      <c r="O59">
        <v>5</v>
      </c>
      <c r="P59">
        <v>50</v>
      </c>
      <c r="Q59" t="s">
        <v>8309</v>
      </c>
      <c r="R59" t="s">
        <v>8315</v>
      </c>
    </row>
    <row r="60" spans="1:18" x14ac:dyDescent="0.2">
      <c r="A60">
        <v>442</v>
      </c>
      <c r="B60" t="s">
        <v>443</v>
      </c>
      <c r="C60" t="s">
        <v>4552</v>
      </c>
      <c r="D60">
        <v>17000</v>
      </c>
      <c r="E60">
        <v>6691</v>
      </c>
      <c r="F60" t="s">
        <v>8220</v>
      </c>
      <c r="G60" t="s">
        <v>8223</v>
      </c>
      <c r="H60" t="s">
        <v>8245</v>
      </c>
      <c r="I60">
        <v>1424380783</v>
      </c>
      <c r="J60">
        <v>1421788783</v>
      </c>
      <c r="K60" t="b">
        <v>0</v>
      </c>
      <c r="L60">
        <v>17</v>
      </c>
      <c r="M60" t="b">
        <v>0</v>
      </c>
      <c r="N60" t="s">
        <v>8268</v>
      </c>
      <c r="O60">
        <v>39</v>
      </c>
      <c r="P60">
        <v>393.59</v>
      </c>
      <c r="Q60" t="s">
        <v>8309</v>
      </c>
      <c r="R60" t="s">
        <v>8315</v>
      </c>
    </row>
    <row r="61" spans="1:18" x14ac:dyDescent="0.2">
      <c r="A61">
        <v>440</v>
      </c>
      <c r="B61" t="s">
        <v>441</v>
      </c>
      <c r="C61" t="s">
        <v>4550</v>
      </c>
      <c r="D61">
        <v>5000</v>
      </c>
      <c r="E61">
        <v>5</v>
      </c>
      <c r="F61" t="s">
        <v>8220</v>
      </c>
      <c r="G61" t="s">
        <v>8223</v>
      </c>
      <c r="H61" t="s">
        <v>8245</v>
      </c>
      <c r="I61">
        <v>1458859153</v>
      </c>
      <c r="J61">
        <v>1456270753</v>
      </c>
      <c r="K61" t="b">
        <v>0</v>
      </c>
      <c r="L61">
        <v>1</v>
      </c>
      <c r="M61" t="b">
        <v>0</v>
      </c>
      <c r="N61" t="s">
        <v>8268</v>
      </c>
      <c r="O61">
        <v>0</v>
      </c>
      <c r="P61">
        <v>5</v>
      </c>
      <c r="Q61" t="s">
        <v>8309</v>
      </c>
      <c r="R61" t="s">
        <v>8315</v>
      </c>
    </row>
    <row r="62" spans="1:18" x14ac:dyDescent="0.2">
      <c r="A62">
        <v>439</v>
      </c>
      <c r="B62" t="s">
        <v>440</v>
      </c>
      <c r="C62" t="s">
        <v>4549</v>
      </c>
      <c r="D62">
        <v>450</v>
      </c>
      <c r="E62">
        <v>0</v>
      </c>
      <c r="F62" t="s">
        <v>8220</v>
      </c>
      <c r="G62" t="s">
        <v>8223</v>
      </c>
      <c r="H62" t="s">
        <v>8245</v>
      </c>
      <c r="I62">
        <v>1413569818</v>
      </c>
      <c r="J62">
        <v>1412705818</v>
      </c>
      <c r="K62" t="b">
        <v>0</v>
      </c>
      <c r="L62">
        <v>0</v>
      </c>
      <c r="M62" t="b">
        <v>0</v>
      </c>
      <c r="N62" t="s">
        <v>8268</v>
      </c>
      <c r="O62">
        <v>0</v>
      </c>
      <c r="P62" t="e">
        <v>#DIV/0!</v>
      </c>
      <c r="Q62" t="s">
        <v>8309</v>
      </c>
      <c r="R62" t="s">
        <v>8315</v>
      </c>
    </row>
    <row r="63" spans="1:18" x14ac:dyDescent="0.2">
      <c r="A63">
        <v>438</v>
      </c>
      <c r="B63" t="s">
        <v>439</v>
      </c>
      <c r="C63" t="s">
        <v>4548</v>
      </c>
      <c r="D63">
        <v>20000</v>
      </c>
      <c r="E63">
        <v>1876</v>
      </c>
      <c r="F63" t="s">
        <v>8220</v>
      </c>
      <c r="G63" t="s">
        <v>8223</v>
      </c>
      <c r="H63" t="s">
        <v>8245</v>
      </c>
      <c r="I63">
        <v>1447830958</v>
      </c>
      <c r="J63">
        <v>1445235358</v>
      </c>
      <c r="K63" t="b">
        <v>0</v>
      </c>
      <c r="L63">
        <v>11</v>
      </c>
      <c r="M63" t="b">
        <v>0</v>
      </c>
      <c r="N63" t="s">
        <v>8268</v>
      </c>
      <c r="O63">
        <v>9</v>
      </c>
      <c r="P63">
        <v>170.55</v>
      </c>
      <c r="Q63" t="s">
        <v>8309</v>
      </c>
      <c r="R63" t="s">
        <v>8315</v>
      </c>
    </row>
    <row r="64" spans="1:18" x14ac:dyDescent="0.2">
      <c r="A64">
        <v>436</v>
      </c>
      <c r="B64" t="s">
        <v>437</v>
      </c>
      <c r="C64" t="s">
        <v>4546</v>
      </c>
      <c r="D64">
        <v>1000</v>
      </c>
      <c r="E64">
        <v>0</v>
      </c>
      <c r="F64" t="s">
        <v>8220</v>
      </c>
      <c r="G64" t="s">
        <v>8223</v>
      </c>
      <c r="H64" t="s">
        <v>8245</v>
      </c>
      <c r="I64">
        <v>1375260113</v>
      </c>
      <c r="J64">
        <v>1372668113</v>
      </c>
      <c r="K64" t="b">
        <v>0</v>
      </c>
      <c r="L64">
        <v>0</v>
      </c>
      <c r="M64" t="b">
        <v>0</v>
      </c>
      <c r="N64" t="s">
        <v>8268</v>
      </c>
      <c r="O64">
        <v>0</v>
      </c>
      <c r="P64" t="e">
        <v>#DIV/0!</v>
      </c>
      <c r="Q64" t="s">
        <v>8309</v>
      </c>
      <c r="R64" t="s">
        <v>8315</v>
      </c>
    </row>
    <row r="65" spans="1:18" x14ac:dyDescent="0.2">
      <c r="A65">
        <v>435</v>
      </c>
      <c r="B65" t="s">
        <v>436</v>
      </c>
      <c r="C65" t="s">
        <v>4545</v>
      </c>
      <c r="D65">
        <v>110000</v>
      </c>
      <c r="E65">
        <v>3</v>
      </c>
      <c r="F65" t="s">
        <v>8220</v>
      </c>
      <c r="G65" t="s">
        <v>8223</v>
      </c>
      <c r="H65" t="s">
        <v>8245</v>
      </c>
      <c r="I65">
        <v>1379094980</v>
      </c>
      <c r="J65">
        <v>1376502980</v>
      </c>
      <c r="K65" t="b">
        <v>0</v>
      </c>
      <c r="L65">
        <v>3</v>
      </c>
      <c r="M65" t="b">
        <v>0</v>
      </c>
      <c r="N65" t="s">
        <v>8268</v>
      </c>
      <c r="O65">
        <v>0</v>
      </c>
      <c r="P65">
        <v>1</v>
      </c>
      <c r="Q65" t="s">
        <v>8309</v>
      </c>
      <c r="R65" t="s">
        <v>8315</v>
      </c>
    </row>
    <row r="66" spans="1:18" x14ac:dyDescent="0.2">
      <c r="A66">
        <v>434</v>
      </c>
      <c r="B66" t="s">
        <v>435</v>
      </c>
      <c r="C66" t="s">
        <v>4544</v>
      </c>
      <c r="D66">
        <v>2500</v>
      </c>
      <c r="E66">
        <v>125</v>
      </c>
      <c r="F66" t="s">
        <v>8220</v>
      </c>
      <c r="G66" t="s">
        <v>8223</v>
      </c>
      <c r="H66" t="s">
        <v>8245</v>
      </c>
      <c r="I66">
        <v>1385931702</v>
      </c>
      <c r="J66">
        <v>1383076902</v>
      </c>
      <c r="K66" t="b">
        <v>0</v>
      </c>
      <c r="L66">
        <v>2</v>
      </c>
      <c r="M66" t="b">
        <v>0</v>
      </c>
      <c r="N66" t="s">
        <v>8268</v>
      </c>
      <c r="O66">
        <v>5</v>
      </c>
      <c r="P66">
        <v>62.5</v>
      </c>
      <c r="Q66" t="s">
        <v>8309</v>
      </c>
      <c r="R66" t="s">
        <v>8315</v>
      </c>
    </row>
    <row r="67" spans="1:18" ht="242.25" x14ac:dyDescent="0.2">
      <c r="A67">
        <v>433</v>
      </c>
      <c r="B67" t="s">
        <v>434</v>
      </c>
      <c r="C67" s="3" t="s">
        <v>4543</v>
      </c>
      <c r="D67">
        <v>3000</v>
      </c>
      <c r="E67">
        <v>0</v>
      </c>
      <c r="F67" t="s">
        <v>8220</v>
      </c>
      <c r="G67" t="s">
        <v>8223</v>
      </c>
      <c r="H67" t="s">
        <v>8245</v>
      </c>
      <c r="I67">
        <v>1444576022</v>
      </c>
      <c r="J67">
        <v>1439392022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 t="e">
        <v>#DIV/0!</v>
      </c>
      <c r="Q67" t="s">
        <v>8309</v>
      </c>
      <c r="R67" t="s">
        <v>8315</v>
      </c>
    </row>
    <row r="68" spans="1:18" x14ac:dyDescent="0.2">
      <c r="A68">
        <v>432</v>
      </c>
      <c r="B68" t="s">
        <v>433</v>
      </c>
      <c r="C68" t="s">
        <v>4542</v>
      </c>
      <c r="D68">
        <v>6000</v>
      </c>
      <c r="E68">
        <v>570</v>
      </c>
      <c r="F68" t="s">
        <v>8220</v>
      </c>
      <c r="G68" t="s">
        <v>8223</v>
      </c>
      <c r="H68" t="s">
        <v>8245</v>
      </c>
      <c r="I68">
        <v>1445448381</v>
      </c>
      <c r="J68">
        <v>1440264381</v>
      </c>
      <c r="K68" t="b">
        <v>0</v>
      </c>
      <c r="L68">
        <v>8</v>
      </c>
      <c r="M68" t="b">
        <v>0</v>
      </c>
      <c r="N68" t="s">
        <v>8268</v>
      </c>
      <c r="O68">
        <v>10</v>
      </c>
      <c r="P68">
        <v>71.25</v>
      </c>
      <c r="Q68" t="s">
        <v>8309</v>
      </c>
      <c r="R68" t="s">
        <v>8315</v>
      </c>
    </row>
    <row r="69" spans="1:18" x14ac:dyDescent="0.2">
      <c r="A69">
        <v>430</v>
      </c>
      <c r="B69" t="s">
        <v>431</v>
      </c>
      <c r="C69" t="s">
        <v>4540</v>
      </c>
      <c r="D69">
        <v>1000</v>
      </c>
      <c r="E69">
        <v>24</v>
      </c>
      <c r="F69" t="s">
        <v>8220</v>
      </c>
      <c r="G69" t="s">
        <v>8223</v>
      </c>
      <c r="H69" t="s">
        <v>8245</v>
      </c>
      <c r="I69">
        <v>1378866867</v>
      </c>
      <c r="J69">
        <v>1377570867</v>
      </c>
      <c r="K69" t="b">
        <v>0</v>
      </c>
      <c r="L69">
        <v>5</v>
      </c>
      <c r="M69" t="b">
        <v>0</v>
      </c>
      <c r="N69" t="s">
        <v>8268</v>
      </c>
      <c r="O69">
        <v>2</v>
      </c>
      <c r="P69">
        <v>4.8</v>
      </c>
      <c r="Q69" t="s">
        <v>8309</v>
      </c>
      <c r="R69" t="s">
        <v>8315</v>
      </c>
    </row>
    <row r="70" spans="1:18" x14ac:dyDescent="0.2">
      <c r="A70">
        <v>429</v>
      </c>
      <c r="B70" t="s">
        <v>430</v>
      </c>
      <c r="C70" t="s">
        <v>4539</v>
      </c>
      <c r="D70">
        <v>5000</v>
      </c>
      <c r="E70">
        <v>0</v>
      </c>
      <c r="F70" t="s">
        <v>8220</v>
      </c>
      <c r="G70" t="s">
        <v>8223</v>
      </c>
      <c r="H70" t="s">
        <v>8245</v>
      </c>
      <c r="I70">
        <v>1259297940</v>
      </c>
      <c r="J70">
        <v>1252964282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 t="e">
        <v>#DIV/0!</v>
      </c>
      <c r="Q70" t="s">
        <v>8309</v>
      </c>
      <c r="R70" t="s">
        <v>8315</v>
      </c>
    </row>
    <row r="71" spans="1:18" x14ac:dyDescent="0.2">
      <c r="A71">
        <v>428</v>
      </c>
      <c r="B71" t="s">
        <v>429</v>
      </c>
      <c r="C71" t="s">
        <v>4538</v>
      </c>
      <c r="D71">
        <v>12000</v>
      </c>
      <c r="E71">
        <v>676</v>
      </c>
      <c r="F71" t="s">
        <v>8220</v>
      </c>
      <c r="G71" t="s">
        <v>8223</v>
      </c>
      <c r="H71" t="s">
        <v>8245</v>
      </c>
      <c r="I71">
        <v>1402956000</v>
      </c>
      <c r="J71">
        <v>1400523845</v>
      </c>
      <c r="K71" t="b">
        <v>0</v>
      </c>
      <c r="L71">
        <v>13</v>
      </c>
      <c r="M71" t="b">
        <v>0</v>
      </c>
      <c r="N71" t="s">
        <v>8268</v>
      </c>
      <c r="O71">
        <v>6</v>
      </c>
      <c r="P71">
        <v>52</v>
      </c>
      <c r="Q71" t="s">
        <v>8309</v>
      </c>
      <c r="R71" t="s">
        <v>8315</v>
      </c>
    </row>
    <row r="72" spans="1:18" x14ac:dyDescent="0.2">
      <c r="A72">
        <v>427</v>
      </c>
      <c r="B72" t="s">
        <v>428</v>
      </c>
      <c r="C72" t="s">
        <v>4537</v>
      </c>
      <c r="D72">
        <v>6500</v>
      </c>
      <c r="E72">
        <v>0</v>
      </c>
      <c r="F72" t="s">
        <v>8220</v>
      </c>
      <c r="G72" t="s">
        <v>8223</v>
      </c>
      <c r="H72" t="s">
        <v>8245</v>
      </c>
      <c r="I72">
        <v>1445540340</v>
      </c>
      <c r="J72">
        <v>1444340940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 t="e">
        <v>#DIV/0!</v>
      </c>
      <c r="Q72" t="s">
        <v>8309</v>
      </c>
      <c r="R72" t="s">
        <v>8315</v>
      </c>
    </row>
    <row r="73" spans="1:18" x14ac:dyDescent="0.2">
      <c r="A73">
        <v>426</v>
      </c>
      <c r="B73" t="s">
        <v>427</v>
      </c>
      <c r="C73" t="s">
        <v>4536</v>
      </c>
      <c r="D73">
        <v>10000</v>
      </c>
      <c r="E73">
        <v>133</v>
      </c>
      <c r="F73" t="s">
        <v>8220</v>
      </c>
      <c r="G73" t="s">
        <v>8223</v>
      </c>
      <c r="H73" t="s">
        <v>8245</v>
      </c>
      <c r="I73">
        <v>1456851914</v>
      </c>
      <c r="J73">
        <v>1454259914</v>
      </c>
      <c r="K73" t="b">
        <v>0</v>
      </c>
      <c r="L73">
        <v>8</v>
      </c>
      <c r="M73" t="b">
        <v>0</v>
      </c>
      <c r="N73" t="s">
        <v>8268</v>
      </c>
      <c r="O73">
        <v>1</v>
      </c>
      <c r="P73">
        <v>16.63</v>
      </c>
      <c r="Q73" t="s">
        <v>8309</v>
      </c>
      <c r="R73" t="s">
        <v>8315</v>
      </c>
    </row>
    <row r="74" spans="1:18" x14ac:dyDescent="0.2">
      <c r="A74">
        <v>425</v>
      </c>
      <c r="B74" t="s">
        <v>426</v>
      </c>
      <c r="C74" t="s">
        <v>4535</v>
      </c>
      <c r="D74">
        <v>50000</v>
      </c>
      <c r="E74">
        <v>6</v>
      </c>
      <c r="F74" t="s">
        <v>8220</v>
      </c>
      <c r="G74" t="s">
        <v>8223</v>
      </c>
      <c r="H74" t="s">
        <v>8245</v>
      </c>
      <c r="I74">
        <v>1448660404</v>
      </c>
      <c r="J74">
        <v>1443472804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3</v>
      </c>
      <c r="Q74" t="s">
        <v>8309</v>
      </c>
      <c r="R74" t="s">
        <v>8315</v>
      </c>
    </row>
    <row r="75" spans="1:18" x14ac:dyDescent="0.2">
      <c r="A75">
        <v>424</v>
      </c>
      <c r="B75" t="s">
        <v>425</v>
      </c>
      <c r="C75" t="s">
        <v>4534</v>
      </c>
      <c r="D75">
        <v>3000</v>
      </c>
      <c r="E75">
        <v>203.9</v>
      </c>
      <c r="F75" t="s">
        <v>8220</v>
      </c>
      <c r="G75" t="s">
        <v>8223</v>
      </c>
      <c r="H75" t="s">
        <v>8245</v>
      </c>
      <c r="I75">
        <v>1332748899</v>
      </c>
      <c r="J75">
        <v>1327568499</v>
      </c>
      <c r="K75" t="b">
        <v>0</v>
      </c>
      <c r="L75">
        <v>5</v>
      </c>
      <c r="M75" t="b">
        <v>0</v>
      </c>
      <c r="N75" t="s">
        <v>8268</v>
      </c>
      <c r="O75">
        <v>7</v>
      </c>
      <c r="P75">
        <v>40.78</v>
      </c>
      <c r="Q75" t="s">
        <v>8309</v>
      </c>
      <c r="R75" t="s">
        <v>8315</v>
      </c>
    </row>
    <row r="76" spans="1:18" x14ac:dyDescent="0.2">
      <c r="A76">
        <v>423</v>
      </c>
      <c r="B76" t="s">
        <v>424</v>
      </c>
      <c r="C76" t="s">
        <v>4533</v>
      </c>
      <c r="D76">
        <v>20000</v>
      </c>
      <c r="E76">
        <v>153</v>
      </c>
      <c r="F76" t="s">
        <v>8220</v>
      </c>
      <c r="G76" t="s">
        <v>8223</v>
      </c>
      <c r="H76" t="s">
        <v>8245</v>
      </c>
      <c r="I76">
        <v>1370470430</v>
      </c>
      <c r="J76">
        <v>1367878430</v>
      </c>
      <c r="K76" t="b">
        <v>0</v>
      </c>
      <c r="L76">
        <v>13</v>
      </c>
      <c r="M76" t="b">
        <v>0</v>
      </c>
      <c r="N76" t="s">
        <v>8268</v>
      </c>
      <c r="O76">
        <v>1</v>
      </c>
      <c r="P76">
        <v>11.77</v>
      </c>
      <c r="Q76" t="s">
        <v>8309</v>
      </c>
      <c r="R76" t="s">
        <v>8315</v>
      </c>
    </row>
    <row r="77" spans="1:18" x14ac:dyDescent="0.2">
      <c r="A77">
        <v>422</v>
      </c>
      <c r="B77" t="s">
        <v>423</v>
      </c>
      <c r="C77" t="s">
        <v>4532</v>
      </c>
      <c r="D77">
        <v>40000</v>
      </c>
      <c r="E77">
        <v>430</v>
      </c>
      <c r="F77" t="s">
        <v>8220</v>
      </c>
      <c r="G77" t="s">
        <v>8223</v>
      </c>
      <c r="H77" t="s">
        <v>8245</v>
      </c>
      <c r="I77">
        <v>1410416097</v>
      </c>
      <c r="J77">
        <v>1407824097</v>
      </c>
      <c r="K77" t="b">
        <v>0</v>
      </c>
      <c r="L77">
        <v>12</v>
      </c>
      <c r="M77" t="b">
        <v>0</v>
      </c>
      <c r="N77" t="s">
        <v>8268</v>
      </c>
      <c r="O77">
        <v>1</v>
      </c>
      <c r="P77">
        <v>35.83</v>
      </c>
      <c r="Q77" t="s">
        <v>8309</v>
      </c>
      <c r="R77" t="s">
        <v>8315</v>
      </c>
    </row>
    <row r="78" spans="1:18" x14ac:dyDescent="0.2">
      <c r="A78">
        <v>421</v>
      </c>
      <c r="B78" t="s">
        <v>422</v>
      </c>
      <c r="C78" t="s">
        <v>4531</v>
      </c>
      <c r="D78">
        <v>15000</v>
      </c>
      <c r="E78">
        <v>301</v>
      </c>
      <c r="F78" t="s">
        <v>8220</v>
      </c>
      <c r="G78" t="s">
        <v>8223</v>
      </c>
      <c r="H78" t="s">
        <v>8245</v>
      </c>
      <c r="I78">
        <v>1440157656</v>
      </c>
      <c r="J78">
        <v>1434973656</v>
      </c>
      <c r="K78" t="b">
        <v>0</v>
      </c>
      <c r="L78">
        <v>6</v>
      </c>
      <c r="M78" t="b">
        <v>0</v>
      </c>
      <c r="N78" t="s">
        <v>8268</v>
      </c>
      <c r="O78">
        <v>2</v>
      </c>
      <c r="P78">
        <v>50.17</v>
      </c>
      <c r="Q78" t="s">
        <v>8309</v>
      </c>
      <c r="R78" t="s">
        <v>8315</v>
      </c>
    </row>
    <row r="79" spans="1:18" x14ac:dyDescent="0.2">
      <c r="A79">
        <v>420</v>
      </c>
      <c r="B79" t="s">
        <v>421</v>
      </c>
      <c r="C79" t="s">
        <v>4530</v>
      </c>
      <c r="D79">
        <v>3300</v>
      </c>
      <c r="E79">
        <v>14.5</v>
      </c>
      <c r="F79" t="s">
        <v>8220</v>
      </c>
      <c r="G79" t="s">
        <v>8223</v>
      </c>
      <c r="H79" t="s">
        <v>8245</v>
      </c>
      <c r="I79">
        <v>1394772031</v>
      </c>
      <c r="J79">
        <v>1392183631</v>
      </c>
      <c r="K79" t="b">
        <v>0</v>
      </c>
      <c r="L79">
        <v>3</v>
      </c>
      <c r="M79" t="b">
        <v>0</v>
      </c>
      <c r="N79" t="s">
        <v>8268</v>
      </c>
      <c r="O79">
        <v>0</v>
      </c>
      <c r="P79">
        <v>4.83</v>
      </c>
      <c r="Q79" t="s">
        <v>8309</v>
      </c>
      <c r="R79" t="s">
        <v>8315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3779-0DD0-46E4-8C40-AA79D318626F}">
  <sheetPr>
    <tabColor rgb="FFFFFF00"/>
  </sheetPr>
  <dimension ref="A1:F46"/>
  <sheetViews>
    <sheetView workbookViewId="0">
      <selection activeCell="A4" sqref="A4"/>
    </sheetView>
  </sheetViews>
  <sheetFormatPr defaultRowHeight="14.25" x14ac:dyDescent="0.2"/>
  <cols>
    <col min="1" max="1" width="27.875" customWidth="1"/>
    <col min="2" max="2" width="16.25" customWidth="1"/>
    <col min="3" max="3" width="6" customWidth="1"/>
    <col min="4" max="4" width="4.25" customWidth="1"/>
    <col min="5" max="5" width="9.875" customWidth="1"/>
    <col min="6" max="6" width="11.25" customWidth="1"/>
    <col min="7" max="7" width="10.25" customWidth="1"/>
    <col min="8" max="8" width="8.75" bestFit="1" customWidth="1"/>
    <col min="9" max="9" width="9" bestFit="1" customWidth="1"/>
    <col min="10" max="10" width="12.5" bestFit="1" customWidth="1"/>
    <col min="11" max="11" width="13.37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8268</v>
      </c>
      <c r="C5">
        <v>78</v>
      </c>
      <c r="F5">
        <v>78</v>
      </c>
    </row>
    <row r="6" spans="1:6" x14ac:dyDescent="0.2">
      <c r="A6" s="12" t="s">
        <v>8267</v>
      </c>
      <c r="E6">
        <v>164</v>
      </c>
      <c r="F6">
        <v>164</v>
      </c>
    </row>
    <row r="7" spans="1:6" x14ac:dyDescent="0.2">
      <c r="A7" s="12" t="s">
        <v>8266</v>
      </c>
      <c r="C7">
        <v>52</v>
      </c>
      <c r="F7">
        <v>52</v>
      </c>
    </row>
    <row r="8" spans="1:6" x14ac:dyDescent="0.2">
      <c r="A8" s="12" t="s">
        <v>8265</v>
      </c>
      <c r="B8">
        <v>31</v>
      </c>
      <c r="F8">
        <v>31</v>
      </c>
    </row>
    <row r="9" spans="1:6" x14ac:dyDescent="0.2">
      <c r="A9" s="12" t="s">
        <v>8264</v>
      </c>
      <c r="E9">
        <v>48</v>
      </c>
      <c r="F9">
        <v>48</v>
      </c>
    </row>
    <row r="10" spans="1:6" x14ac:dyDescent="0.2">
      <c r="A10" s="12" t="s">
        <v>8263</v>
      </c>
      <c r="E10">
        <v>49</v>
      </c>
      <c r="F10">
        <v>49</v>
      </c>
    </row>
    <row r="11" spans="1:6" x14ac:dyDescent="0.2">
      <c r="A11" s="12" t="s">
        <v>8282</v>
      </c>
      <c r="B11">
        <v>15</v>
      </c>
      <c r="C11">
        <v>101</v>
      </c>
      <c r="F11">
        <v>116</v>
      </c>
    </row>
    <row r="12" spans="1:6" x14ac:dyDescent="0.2">
      <c r="A12" s="12" t="s">
        <v>8297</v>
      </c>
      <c r="C12">
        <v>14</v>
      </c>
      <c r="F12">
        <v>14</v>
      </c>
    </row>
    <row r="13" spans="1:6" x14ac:dyDescent="0.2">
      <c r="A13" s="12" t="s">
        <v>8296</v>
      </c>
      <c r="D13">
        <v>4</v>
      </c>
      <c r="E13">
        <v>34</v>
      </c>
      <c r="F13">
        <v>38</v>
      </c>
    </row>
    <row r="14" spans="1:6" x14ac:dyDescent="0.2">
      <c r="A14" s="12" t="s">
        <v>8281</v>
      </c>
      <c r="C14">
        <v>23</v>
      </c>
      <c r="F14">
        <v>23</v>
      </c>
    </row>
    <row r="15" spans="1:6" x14ac:dyDescent="0.2">
      <c r="A15" s="12" t="s">
        <v>8295</v>
      </c>
      <c r="E15">
        <v>52</v>
      </c>
      <c r="F15">
        <v>52</v>
      </c>
    </row>
    <row r="16" spans="1:6" x14ac:dyDescent="0.2">
      <c r="A16" s="12" t="s">
        <v>8280</v>
      </c>
      <c r="C16">
        <v>73</v>
      </c>
      <c r="F16">
        <v>73</v>
      </c>
    </row>
    <row r="17" spans="1:6" x14ac:dyDescent="0.2">
      <c r="A17" s="12" t="s">
        <v>8279</v>
      </c>
      <c r="B17">
        <v>23</v>
      </c>
      <c r="F17">
        <v>23</v>
      </c>
    </row>
    <row r="18" spans="1:6" x14ac:dyDescent="0.2">
      <c r="A18" s="12" t="s">
        <v>8298</v>
      </c>
      <c r="E18">
        <v>33</v>
      </c>
      <c r="F18">
        <v>33</v>
      </c>
    </row>
    <row r="19" spans="1:6" x14ac:dyDescent="0.2">
      <c r="A19" s="12" t="s">
        <v>8278</v>
      </c>
      <c r="E19">
        <v>30</v>
      </c>
      <c r="F19">
        <v>30</v>
      </c>
    </row>
    <row r="20" spans="1:6" x14ac:dyDescent="0.2">
      <c r="A20" s="12" t="s">
        <v>8291</v>
      </c>
      <c r="C20">
        <v>37</v>
      </c>
      <c r="D20">
        <v>17</v>
      </c>
      <c r="F20">
        <v>54</v>
      </c>
    </row>
    <row r="21" spans="1:6" x14ac:dyDescent="0.2">
      <c r="A21" s="12" t="s">
        <v>8277</v>
      </c>
      <c r="C21">
        <v>20</v>
      </c>
      <c r="E21">
        <v>138</v>
      </c>
      <c r="F21">
        <v>158</v>
      </c>
    </row>
    <row r="22" spans="1:6" x14ac:dyDescent="0.2">
      <c r="A22" s="12" t="s">
        <v>8276</v>
      </c>
      <c r="C22">
        <v>53</v>
      </c>
      <c r="F22">
        <v>53</v>
      </c>
    </row>
    <row r="23" spans="1:6" x14ac:dyDescent="0.2">
      <c r="A23" s="12" t="s">
        <v>8275</v>
      </c>
      <c r="E23">
        <v>14</v>
      </c>
      <c r="F23">
        <v>14</v>
      </c>
    </row>
    <row r="24" spans="1:6" x14ac:dyDescent="0.2">
      <c r="A24" s="12" t="s">
        <v>8290</v>
      </c>
      <c r="E24">
        <v>35</v>
      </c>
      <c r="F24">
        <v>35</v>
      </c>
    </row>
    <row r="25" spans="1:6" x14ac:dyDescent="0.2">
      <c r="A25" s="12" t="s">
        <v>8274</v>
      </c>
      <c r="E25">
        <v>240</v>
      </c>
      <c r="F25">
        <v>240</v>
      </c>
    </row>
    <row r="26" spans="1:6" x14ac:dyDescent="0.2">
      <c r="A26" s="12" t="s">
        <v>8284</v>
      </c>
      <c r="B26">
        <v>19</v>
      </c>
      <c r="F26">
        <v>19</v>
      </c>
    </row>
    <row r="27" spans="1:6" x14ac:dyDescent="0.2">
      <c r="A27" s="12" t="s">
        <v>8287</v>
      </c>
      <c r="C27">
        <v>14</v>
      </c>
      <c r="F27">
        <v>14</v>
      </c>
    </row>
    <row r="28" spans="1:6" x14ac:dyDescent="0.2">
      <c r="A28" s="12" t="s">
        <v>8294</v>
      </c>
      <c r="C28">
        <v>11</v>
      </c>
      <c r="F28">
        <v>11</v>
      </c>
    </row>
    <row r="29" spans="1:6" x14ac:dyDescent="0.2">
      <c r="A29" s="12" t="s">
        <v>8283</v>
      </c>
      <c r="C29">
        <v>34</v>
      </c>
      <c r="E29">
        <v>62</v>
      </c>
      <c r="F29">
        <v>96</v>
      </c>
    </row>
    <row r="30" spans="1:6" x14ac:dyDescent="0.2">
      <c r="A30" s="12" t="s">
        <v>8289</v>
      </c>
      <c r="C30">
        <v>13</v>
      </c>
      <c r="F30">
        <v>13</v>
      </c>
    </row>
    <row r="31" spans="1:6" x14ac:dyDescent="0.2">
      <c r="A31" s="12" t="s">
        <v>8288</v>
      </c>
      <c r="B31">
        <v>16</v>
      </c>
      <c r="F31">
        <v>16</v>
      </c>
    </row>
    <row r="32" spans="1:6" x14ac:dyDescent="0.2">
      <c r="A32" s="12" t="s">
        <v>8302</v>
      </c>
      <c r="C32">
        <v>32</v>
      </c>
      <c r="F32">
        <v>32</v>
      </c>
    </row>
    <row r="33" spans="1:6" x14ac:dyDescent="0.2">
      <c r="A33" s="12" t="s">
        <v>8273</v>
      </c>
      <c r="C33">
        <v>34</v>
      </c>
      <c r="F33">
        <v>34</v>
      </c>
    </row>
    <row r="34" spans="1:6" x14ac:dyDescent="0.2">
      <c r="A34" s="12" t="s">
        <v>8272</v>
      </c>
      <c r="E34">
        <v>49</v>
      </c>
      <c r="F34">
        <v>49</v>
      </c>
    </row>
    <row r="35" spans="1:6" x14ac:dyDescent="0.2">
      <c r="A35" s="12" t="s">
        <v>8286</v>
      </c>
      <c r="E35">
        <v>20</v>
      </c>
      <c r="F35">
        <v>20</v>
      </c>
    </row>
    <row r="36" spans="1:6" x14ac:dyDescent="0.2">
      <c r="A36" s="12" t="s">
        <v>8285</v>
      </c>
      <c r="B36">
        <v>6</v>
      </c>
      <c r="C36">
        <v>21</v>
      </c>
      <c r="F36">
        <v>27</v>
      </c>
    </row>
    <row r="37" spans="1:6" x14ac:dyDescent="0.2">
      <c r="A37" s="12" t="s">
        <v>8292</v>
      </c>
      <c r="C37">
        <v>13</v>
      </c>
      <c r="F37">
        <v>13</v>
      </c>
    </row>
    <row r="38" spans="1:6" x14ac:dyDescent="0.2">
      <c r="A38" s="12" t="s">
        <v>8293</v>
      </c>
      <c r="E38">
        <v>103</v>
      </c>
      <c r="F38">
        <v>103</v>
      </c>
    </row>
    <row r="39" spans="1:6" x14ac:dyDescent="0.2">
      <c r="A39" s="12" t="s">
        <v>8300</v>
      </c>
      <c r="C39">
        <v>7</v>
      </c>
      <c r="E39">
        <v>7</v>
      </c>
      <c r="F39">
        <v>14</v>
      </c>
    </row>
    <row r="40" spans="1:6" x14ac:dyDescent="0.2">
      <c r="A40" s="12" t="s">
        <v>8299</v>
      </c>
      <c r="B40">
        <v>15</v>
      </c>
      <c r="C40">
        <v>1</v>
      </c>
      <c r="E40">
        <v>31</v>
      </c>
      <c r="F40">
        <v>47</v>
      </c>
    </row>
    <row r="41" spans="1:6" x14ac:dyDescent="0.2">
      <c r="A41" s="12" t="s">
        <v>8271</v>
      </c>
      <c r="B41">
        <v>47</v>
      </c>
      <c r="C41">
        <v>81</v>
      </c>
      <c r="E41">
        <v>17</v>
      </c>
      <c r="F41">
        <v>145</v>
      </c>
    </row>
    <row r="42" spans="1:6" x14ac:dyDescent="0.2">
      <c r="A42" s="12" t="s">
        <v>8270</v>
      </c>
      <c r="B42">
        <v>59</v>
      </c>
      <c r="C42">
        <v>36</v>
      </c>
      <c r="F42">
        <v>95</v>
      </c>
    </row>
    <row r="43" spans="1:6" x14ac:dyDescent="0.2">
      <c r="A43" s="12" t="s">
        <v>8303</v>
      </c>
      <c r="B43">
        <v>11</v>
      </c>
      <c r="C43">
        <v>40</v>
      </c>
      <c r="E43">
        <v>45</v>
      </c>
      <c r="F43">
        <v>96</v>
      </c>
    </row>
    <row r="44" spans="1:6" x14ac:dyDescent="0.2">
      <c r="A44" s="12" t="s">
        <v>8269</v>
      </c>
      <c r="C44">
        <v>250</v>
      </c>
      <c r="D44">
        <v>9</v>
      </c>
      <c r="E44">
        <v>412</v>
      </c>
      <c r="F44">
        <v>671</v>
      </c>
    </row>
    <row r="45" spans="1:6" x14ac:dyDescent="0.2">
      <c r="A45" s="12" t="s">
        <v>8301</v>
      </c>
      <c r="B45">
        <v>15</v>
      </c>
      <c r="C45">
        <v>59</v>
      </c>
      <c r="D45">
        <v>3</v>
      </c>
      <c r="E45">
        <v>68</v>
      </c>
      <c r="F45">
        <v>145</v>
      </c>
    </row>
    <row r="46" spans="1:6" x14ac:dyDescent="0.2">
      <c r="A46" s="12" t="s">
        <v>8361</v>
      </c>
      <c r="B46">
        <v>257</v>
      </c>
      <c r="C46">
        <v>1097</v>
      </c>
      <c r="D46">
        <v>33</v>
      </c>
      <c r="E46">
        <v>1651</v>
      </c>
      <c r="F46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Pivot attemt.2</vt:lpstr>
      <vt:lpstr>Outcomes Based on Goals</vt:lpstr>
      <vt:lpstr>Sheet1</vt:lpstr>
      <vt:lpstr>Sheet5</vt:lpstr>
      <vt:lpstr>Cat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O'Brien</cp:lastModifiedBy>
  <dcterms:created xsi:type="dcterms:W3CDTF">2017-04-20T15:17:24Z</dcterms:created>
  <dcterms:modified xsi:type="dcterms:W3CDTF">2022-11-02T02:00:44Z</dcterms:modified>
</cp:coreProperties>
</file>