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lin2/Documents/school/CPSC641/project/android-np/make_it_stop/"/>
    </mc:Choice>
  </mc:AlternateContent>
  <xr:revisionPtr revIDLastSave="0" documentId="13_ncr:1_{3A693EF8-0292-F24F-A456-EE84A68C8B81}" xr6:coauthVersionLast="43" xr6:coauthVersionMax="43" xr10:uidLastSave="{00000000-0000-0000-0000-000000000000}"/>
  <bookViews>
    <workbookView xWindow="0" yWindow="460" windowWidth="33600" windowHeight="19220" xr2:uid="{00000000-000D-0000-FFFF-FFFF00000000}"/>
  </bookViews>
  <sheets>
    <sheet name="summary_ga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" i="1" l="1"/>
  <c r="AI72" i="1"/>
  <c r="AH72" i="1"/>
  <c r="AH34" i="1"/>
  <c r="Y71" i="1"/>
  <c r="Y33" i="1"/>
  <c r="S71" i="1"/>
  <c r="S33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2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2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  <c r="AB67" i="1"/>
  <c r="AB68" i="1"/>
  <c r="AB69" i="1"/>
  <c r="AB42" i="1"/>
  <c r="AB50" i="1"/>
  <c r="AB57" i="1"/>
  <c r="AB28" i="1"/>
  <c r="AB29" i="1"/>
  <c r="AB2" i="1"/>
  <c r="V57" i="1"/>
  <c r="V67" i="1"/>
  <c r="V68" i="1"/>
  <c r="V69" i="1"/>
  <c r="V2" i="1"/>
  <c r="P40" i="1"/>
  <c r="P53" i="1"/>
  <c r="P58" i="1"/>
  <c r="P60" i="1"/>
  <c r="P65" i="1"/>
  <c r="P67" i="1"/>
  <c r="P68" i="1"/>
  <c r="P69" i="1"/>
  <c r="P2" i="1"/>
  <c r="AA40" i="1"/>
  <c r="AB40" i="1" s="1"/>
  <c r="AA41" i="1"/>
  <c r="AB41" i="1" s="1"/>
  <c r="AA42" i="1"/>
  <c r="AA43" i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A51" i="1"/>
  <c r="AB51" i="1" s="1"/>
  <c r="AA52" i="1"/>
  <c r="AB52" i="1" s="1"/>
  <c r="AA54" i="1"/>
  <c r="AB54" i="1" s="1"/>
  <c r="AA55" i="1"/>
  <c r="AB55" i="1" s="1"/>
  <c r="AA56" i="1"/>
  <c r="AB56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A68" i="1"/>
  <c r="AA69" i="1"/>
  <c r="AA3" i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A13" i="1"/>
  <c r="AB13" i="1" s="1"/>
  <c r="AA14" i="1"/>
  <c r="AB14" i="1" s="1"/>
  <c r="AA15" i="1"/>
  <c r="AB15" i="1" s="1"/>
  <c r="AA16" i="1"/>
  <c r="AB16" i="1" s="1"/>
  <c r="AA17" i="1"/>
  <c r="AA18" i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A26" i="1"/>
  <c r="AB26" i="1" s="1"/>
  <c r="AA27" i="1"/>
  <c r="AB27" i="1" s="1"/>
  <c r="AA28" i="1"/>
  <c r="AA29" i="1"/>
  <c r="AA30" i="1"/>
  <c r="AB30" i="1" s="1"/>
  <c r="AA31" i="1"/>
  <c r="AB31" i="1" s="1"/>
  <c r="AA2" i="1"/>
  <c r="U40" i="1"/>
  <c r="V40" i="1" s="1"/>
  <c r="U41" i="1"/>
  <c r="V41" i="1" s="1"/>
  <c r="U42" i="1"/>
  <c r="V42" i="1" s="1"/>
  <c r="U43" i="1"/>
  <c r="U44" i="1"/>
  <c r="V44" i="1" s="1"/>
  <c r="U45" i="1"/>
  <c r="V45" i="1" s="1"/>
  <c r="U46" i="1"/>
  <c r="V46" i="1" s="1"/>
  <c r="U47" i="1"/>
  <c r="U48" i="1"/>
  <c r="V48" i="1" s="1"/>
  <c r="U49" i="1"/>
  <c r="V49" i="1" s="1"/>
  <c r="U50" i="1"/>
  <c r="V50" i="1" s="1"/>
  <c r="U51" i="1"/>
  <c r="V51" i="1" s="1"/>
  <c r="U52" i="1"/>
  <c r="V52" i="1" s="1"/>
  <c r="U54" i="1"/>
  <c r="V54" i="1" s="1"/>
  <c r="U55" i="1"/>
  <c r="V55" i="1" s="1"/>
  <c r="U56" i="1"/>
  <c r="V56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U68" i="1"/>
  <c r="U69" i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U18" i="1"/>
  <c r="U19" i="1"/>
  <c r="V19" i="1" s="1"/>
  <c r="U20" i="1"/>
  <c r="V20" i="1" s="1"/>
  <c r="U21" i="1"/>
  <c r="V21" i="1" s="1"/>
  <c r="U22" i="1"/>
  <c r="U23" i="1"/>
  <c r="V23" i="1" s="1"/>
  <c r="U24" i="1"/>
  <c r="V24" i="1" s="1"/>
  <c r="U25" i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2" i="1"/>
  <c r="O60" i="1"/>
  <c r="O61" i="1"/>
  <c r="P61" i="1" s="1"/>
  <c r="O62" i="1"/>
  <c r="P62" i="1" s="1"/>
  <c r="O63" i="1"/>
  <c r="P63" i="1" s="1"/>
  <c r="O64" i="1"/>
  <c r="P64" i="1" s="1"/>
  <c r="O66" i="1"/>
  <c r="P66" i="1" s="1"/>
  <c r="O67" i="1"/>
  <c r="O68" i="1"/>
  <c r="O69" i="1"/>
  <c r="O40" i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4" i="1"/>
  <c r="P54" i="1" s="1"/>
  <c r="O55" i="1"/>
  <c r="P55" i="1" s="1"/>
  <c r="O56" i="1"/>
  <c r="P56" i="1" s="1"/>
  <c r="O57" i="1"/>
  <c r="P57" i="1" s="1"/>
  <c r="O59" i="1"/>
  <c r="P59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2" i="1"/>
  <c r="G43" i="1"/>
  <c r="G47" i="1"/>
  <c r="G55" i="1"/>
  <c r="K43" i="1"/>
  <c r="K7" i="1"/>
  <c r="K12" i="1"/>
  <c r="AB12" i="1" s="1"/>
  <c r="K17" i="1"/>
  <c r="K18" i="1"/>
  <c r="K22" i="1"/>
  <c r="K25" i="1"/>
  <c r="G17" i="1"/>
  <c r="G18" i="1"/>
  <c r="G22" i="1"/>
  <c r="G25" i="1"/>
  <c r="G12" i="1"/>
  <c r="G7" i="1"/>
  <c r="AB43" i="1" l="1"/>
  <c r="AB18" i="1"/>
  <c r="AB25" i="1"/>
  <c r="AB17" i="1"/>
  <c r="V47" i="1"/>
  <c r="V22" i="1"/>
  <c r="V18" i="1"/>
  <c r="V43" i="1"/>
  <c r="V25" i="1"/>
  <c r="V17" i="1"/>
  <c r="C61" i="1"/>
  <c r="C41" i="1"/>
  <c r="C43" i="1"/>
  <c r="C45" i="1"/>
  <c r="C50" i="1"/>
  <c r="C52" i="1"/>
  <c r="C56" i="1"/>
  <c r="C63" i="1"/>
  <c r="C6" i="1"/>
  <c r="C7" i="1"/>
  <c r="C12" i="1"/>
  <c r="C17" i="1"/>
  <c r="C22" i="1"/>
  <c r="C25" i="1"/>
  <c r="C26" i="1"/>
  <c r="C3" i="1"/>
  <c r="AD72" i="1"/>
  <c r="X72" i="1"/>
  <c r="R72" i="1"/>
  <c r="M72" i="1"/>
  <c r="I72" i="1"/>
  <c r="E72" i="1"/>
  <c r="AD34" i="1"/>
  <c r="AG34" i="1" s="1"/>
  <c r="X34" i="1"/>
  <c r="R34" i="1"/>
  <c r="M34" i="1"/>
  <c r="I34" i="1"/>
  <c r="E34" i="1"/>
  <c r="AG72" i="1" l="1"/>
  <c r="AL72" i="1" s="1"/>
  <c r="AG76" i="1"/>
  <c r="AL76" i="1" s="1"/>
</calcChain>
</file>

<file path=xl/sharedStrings.xml><?xml version="1.0" encoding="utf-8"?>
<sst xmlns="http://schemas.openxmlformats.org/spreadsheetml/2006/main" count="342" uniqueCount="281">
  <si>
    <t>Package Name</t>
  </si>
  <si>
    <t>Benign Domains</t>
  </si>
  <si>
    <t>Benign IPs</t>
  </si>
  <si>
    <t>Benign Traffic</t>
  </si>
  <si>
    <t>Ad Domains</t>
  </si>
  <si>
    <t>Ad IPs</t>
  </si>
  <si>
    <t>Ad Traffic</t>
  </si>
  <si>
    <t>Tracking Domains</t>
  </si>
  <si>
    <t>Tracking IPs</t>
  </si>
  <si>
    <t>Tracking Traffic</t>
  </si>
  <si>
    <t>HTTPS Benign Domains</t>
  </si>
  <si>
    <t>HTTPS Benign IPs</t>
  </si>
  <si>
    <t>HTTPS Benign Traffic</t>
  </si>
  <si>
    <t>HTTPS Ad Domains</t>
  </si>
  <si>
    <t>HTTPS Ad IPs</t>
  </si>
  <si>
    <t>HTTPS Ad Traffic</t>
  </si>
  <si>
    <t>HTTPS Tracking Domains</t>
  </si>
  <si>
    <t>HTTPS Tracking IPs</t>
  </si>
  <si>
    <t>HTTPS Tracking Traffic</t>
  </si>
  <si>
    <t>com.peoplefun.wordcross.apk</t>
  </si>
  <si>
    <t>31.3.237.190,52.84.50.251,52.84.50.201,52.50.247.190,31.3.237.180,word-cross.appspot.com,173.194.203.188</t>
  </si>
  <si>
    <t>e.crashlytics.com</t>
  </si>
  <si>
    <t>com.youmusic.magictiles.apk</t>
  </si>
  <si>
    <t>52.71.9.24:1341,d25l8ybundaqcq.cloudfront.net,superpowered.com</t>
  </si>
  <si>
    <t>52.71.9.24,init.supersonicads.com,outcome-ssp.supersonicads.com,api.tapstream.com,13.32.205.144,www.ssacdn.com.edgekey.net,70.32.80.158,cx.ssacdn.com,r1---sn-ni5f-ttjz.gvt1.com,publisher-config-gcp.unityads.unity3d.com,ssl-spire.aarki.net.c.footprint.net,r4.sn-ni5f-ttjs.gvt1.com,r3.sn-ni5f-ttjz.googlevideo.com,guc-api.sonic-us.supersonicads.com,events.iap.unity3d.com,r3.sn-nx5s7n7s.c.2mdn.net,lookaside.facebook.com,scontent.fyyc2-1.fna.fbcdn.net,173.194.203.188</t>
  </si>
  <si>
    <t>supersonicads-a.akamaihd.net,events.appsflyer.com,graph.accountkit.com,ecommerce.iap.unity3d.com,api.appsflyer.com,z.moatads.com,d2ubx2mpeq0x2u.cloudfront.net,rv-gateway.supersonicads.com,ow-gateway.supersonicads.com,api-gdpr.voodoo-tech.io,www.bitmoji.com,photos-ugc.l.googleusercontent.com,d3r454g9v5s33k.cloudfront.net,play-games.googleusercontent.com,rt.applovin.com,csi.gstatic.com,webview.unityads.unity3d.com,auction.unityads.unity3d.com,thind-prd-knob.data.ie.unity3d.com,stage-pdn.applovin.com,stats.appsflyer.com,outcome-cdn.supersonicads.com,e.crashlytics.com,bid.g.doubleclick.net,click-haproxy.supersonicads.com,td.thebrighttag.com,pagead.l.doubleclick.net,t.appsflyer.com</t>
  </si>
  <si>
    <t>supersonicads-a.akamaihd.net,events.appsflyer.com,graph.accountkit.com,z.moatads.com,photos-ugc.l.googleusercontent.com,play-games.googleusercontent.com,rt.applovin.com,csi.gstatic.com,stats.appsflyer.com,e.crashlytics.com,bid.g.doubleclick.net,pagead.l.doubleclick.net,t.appsflyer.com</t>
  </si>
  <si>
    <t>com.luckyday.app.apk</t>
  </si>
  <si>
    <t>54.191.162.81,lookaside.facebook.com,scontent.fyyc2-1.fna.fbcdn.net,static.qriously.com,23.59.157.47,173.194.203.188,d1elnzx3kkedhp.cloudfront.net</t>
  </si>
  <si>
    <t>api.segment.io,graph.accountkit.com,api.leanplum.com,ads.mopub.com,api.safedk.com,e.crashlytics.com,ads.api.vungle.com,rt.applovin.com,api.amplitude.com,reports.crashlytics.com</t>
  </si>
  <si>
    <t>graph.accountkit.com,api.leanplum.com,ads.mopub.com,e.crashlytics.com,ads.api.vungle.com,rt.applovin.com,reports.crashlytics.com</t>
  </si>
  <si>
    <t>com.love.poly.puzzle.game.apk</t>
  </si>
  <si>
    <t>203.119.215.106,173.194.203.188</t>
  </si>
  <si>
    <t>settings.crashlytics.com,e.crashlytics.com</t>
  </si>
  <si>
    <t>com.word.game.fun.puzzle.prison.escape.captain.apk</t>
  </si>
  <si>
    <t>trans.globalnetworkad.com,sda.wordgameplay.com,market.wordgameplay.com</t>
  </si>
  <si>
    <t>18.206.2.146,trans.globalnetworkad.com,sa.unionstatistics.com,52.45.238.77,r2.sn-ni5f-ttjz.googlevideo.com,173.194.203.188,r1---sn-ni5f-ttjz.gvt1.com</t>
  </si>
  <si>
    <t>graph.accountkit.com,thind-prd-knob.data.ie.unity3d.com,e.crashlytics.com,t.appsflyer.com,config.uca.cloud.unity3d.com,api.appsflyer.com,pagead.l.doubleclick.net,play-games.googleusercontent.com,csi.gstatic.com,googleads.g.doubleclick.net,perf-events.cloud.unity3d.com</t>
  </si>
  <si>
    <t>graph.accountkit.com,e.crashlytics.com,t.appsflyer.com,pagead.l.doubleclick.net,play-games.googleusercontent.com,csi.gstatic.com,googleads.g.doubleclick.net</t>
  </si>
  <si>
    <t>com.fullfat.bw.apk</t>
  </si>
  <si>
    <t>cdn.liftoff.io,impression-east.liftoff.io,stage-a.applovin.com</t>
  </si>
  <si>
    <t>ads.mopub.com,prod-a.applovin.com</t>
  </si>
  <si>
    <t>ads.mopub.com</t>
  </si>
  <si>
    <t>api-gdpr.voodoo-tech.io,pool.ntp.org,d2ium2hn268ivg.cloudfront.net,init.supersonicads.com,outcome-ssp.supersonicads.com,www.ssacdn.com.edgekey.net,rpc-tapjoy-com-lb-1378811527.us-east-1.elb.amazonaws.com,view.adjust.com,224.0.0.22,173.194.203.188,events.iap.unity3d.com,outcome-cdn.supersonicads.com,impression-east.liftoff.io,cdn.liftoff.io,r4.sn-ni5f-ttjs.gvt1.com,i.singular.net,qserve-2042873985.us-east-1.elb.amazonaws.com</t>
  </si>
  <si>
    <t>track.tenjin.io,config.uca.cloud.unity3d.com,graph.accountkit.com,ecommerce.iap.unity3d.com,thind-prd-knob.data.ie.unity3d.com,settings.crashlytics.com,crosspromo.voodoo.io,connect.tapjoy.com,ads.mopub.com,rt.applovin.com,supersonicads-a.akamaihd.net,googleads.g.doubleclick.net,stage-pdn.applovin.com,rubick.gameanalytics.com,z.moatads.com,api.gameanalytics.com,choices.trustarc.com,is-gateway.supersonicads.com,impression.appsflyer.com,d3r454g9v5s33k.cloudfront.net,ws.tapjoyads.com,content.tapjoy.com,app.adjust.com,pagead.l.doubleclick.net,googlehosted.l.googleusercontent.com,lh3.ggpht.com,csi.gstatic.com,click-haproxy.supersonicads.com,track.atom-data.io,clicks-516220843.eu-west-1.elb.amazonaws.com,pagead-googlehosted.l.google.com,play-games.googleusercontent.com,native.sharethrough.com,www.bitmoji.com</t>
  </si>
  <si>
    <t>graph.accountkit.com,settings.crashlytics.com,connect.tapjoy.com,ads.mopub.com,rt.applovin.com,supersonicads-a.akamaihd.net,googleads.g.doubleclick.net,z.moatads.com,api.gameanalytics.com,ws.tapjoyads.com,app.adjust.com,pagead.l.doubleclick.net,googlehosted.l.googleusercontent.com,lh3.ggpht.com,csi.gstatic.com,track.atom-data.io,pagead-googlehosted.l.google.com,play-games.googleusercontent.com</t>
  </si>
  <si>
    <t>com.roblox.client.apk</t>
  </si>
  <si>
    <t>209.206.41.152,clientsettingscdn.roblox.com.edgekey.net,www.roblox.com,209.206.41.26,locale.roblox.com,ecsv2.roblox.com,ephemeralcounters.api.roblox.com,auth.roblox.com,209.206.41.148,cs22.wpc.v0cdn.net,staticak.rbxcdn.com,roblox-api.arkoselabs.com,static-fc.s3.amazonaws.com,assetgame.roblox.com,captcha.roblox.com,tubitvhelp.zendesk.com,p14.zdassets.com,173.194.203.188,prod-oregon.arkoselabs.com</t>
  </si>
  <si>
    <t>t.appsflyer.com,api.appsflyer.com,stats.appsflyer.com,events.appsflyer.com</t>
  </si>
  <si>
    <t>t.appsflyer.com,stats.appsflyer.com,events.appsflyer.com</t>
  </si>
  <si>
    <t>com.mindy.grap1.apk</t>
  </si>
  <si>
    <t>publisher-config-gcp.unityads.unity3d.com,35.226.172.250,cdn.liftoff.io,init.supersonicads.com,outcome-ssp.supersonicads.com,www.ssacdn.com.edgekey.net,events.iap.unity3d.com,view.adjust.com,r3---sn-ni5f-ttjs.googlevideo.com,r4---sn-ni5f-ttjz.gvt1.com,r1---sn-ni5f-ttjz.gvt1.com,r3.sn-ni5f-ttjz.googlevideo.com,173.194.203.188,cx.ssacdn.com,impression-east.liftoff.io</t>
  </si>
  <si>
    <t>cdn-highwinds.unityads.unity3d.com,config.uca.cloud.unity3d.com,rubick.gameanalytics.com,ads.mopub.com,ecommerce.iap.unity3d.com,track.tenjin.io,api.gameanalytics.com,thind-prd-knob.data.ie.unity3d.com,graph.accountkit.com,rt.applovin.com,supersonicads-a.akamaihd.net,z.moatads.com,d2ubx2mpeq0x2u.cloudfront.net,is-gateway.supersonicads.com,api-gdpr.voodoo-tech.io,www.bitmoji.com,pagead-googlehosted.l.google.com,static.ssacdn.com,photos-ugc.l.googleusercontent.com,csi.gstatic.com,stage-pdn.applovin.com,app.adjust.com,rules.quantcount.com,pagead.l.doubleclick.net,gum.criteo.com,choices.truste.com,click-haproxy.supersonicads.com,ads.api.vungle.com,googleads.g.doubleclick.net,impression.appsflyer.com,clicks-516220843.eu-west-1.elb.amazonaws.com</t>
  </si>
  <si>
    <t>ads.mopub.com,api.gameanalytics.com,graph.accountkit.com,rt.applovin.com,supersonicads-a.akamaihd.net,z.moatads.com,pagead-googlehosted.l.google.com,photos-ugc.l.googleusercontent.com,csi.gstatic.com,app.adjust.com,pagead.l.doubleclick.net,ads.api.vungle.com,googleads.g.doubleclick.net</t>
  </si>
  <si>
    <t>com.amanotes.beathopper.apk</t>
  </si>
  <si>
    <t>52.84.50.10,adc-ad-assets.adtilt.com,outcome-ssp.supersonicads.com,publisher-config-gcp.unityads.unity3d.com,cx.ssacdn.com,r3---sn-ni5f-ttjs.googlevideo.com,r1.sn-ni5f-ttjs.googlevideo.com,35.201.97.85,224.0.0.22,173.194.203.188,www.ssacdn.com.edgekey.net,lookaside.facebook.com,outcome-cdn.supersonicads.com,s3-1.amazonaws.com</t>
  </si>
  <si>
    <t>is-gateway.supersonicads.com,graph.accountkit.com,d2ubx2mpeq0x2u.cloudfront.net,rt.applovin.com,z.moatads.com,adc3-launch.adcolony.com,supersonicads-a.akamaihd.net,webview.unityads.unity3d.com,director.adcolony.com,c4d-cdn.adcolony.com,events3alt.adcolony.com,rules.quantcount.com,auction.unityads.unity3d.com,wd.adcolony.com,cdn-highwinds.unityads.unity3d.com,play-games.googleusercontent.com,thind-prd-knob.data.ie.unity3d.com,pagead-googlehosted.l.google.com,t.appsflyer.com,csi.gstatic.com,events.appsflyer.com,click-haproxy.supersonicads.com,static.ssacdn.com,track.atom-data.io,photos-ugc.l.googleusercontent.com</t>
  </si>
  <si>
    <t>graph.accountkit.com,rt.applovin.com,z.moatads.com,adc3-launch.adcolony.com,supersonicads-a.akamaihd.net,events3alt.adcolony.com,wd.adcolony.com,play-games.googleusercontent.com,pagead-googlehosted.l.google.com,t.appsflyer.com,csi.gstatic.com,events.appsflyer.com,track.atom-data.io,photos-ugc.l.googleusercontent.com</t>
  </si>
  <si>
    <t>com.playrix.gardenscapes.apk</t>
  </si>
  <si>
    <t>gardenscapes-cdn.playrix.com.edgekey.net,township-ios.playrix.com,3790.api.swrve.com,4699.content.swrve.com,init.supersonicads.com,playrix.helpshift.com,outcome-ssp.supersonicads.com,static.hyprmx.com,www.ssacdn.com.edgekey.net,cx.ssacdn.com,firecraft-studios.helpshift.com,r4.sn-ni5f-ttjs.gvt1.com,r1---sn-ni5f-ttjz.gvt1.com,r4---sn-ni5f-ttjz.gvt1.com,173.194.203.188,inbox.google.com</t>
  </si>
  <si>
    <t>graph.accountkit.com,live.hyprmx.com,supersonicads-a.akamaihd.net,z.moatads.com,rv-gateway.supersonicads.com,d2ubx2mpeq0x2u.cloudfront.net,d3r454g9v5s33k.cloudfront.net,onesignal.com</t>
  </si>
  <si>
    <t>graph.accountkit.com,supersonicads-a.akamaihd.net,z.moatads.com</t>
  </si>
  <si>
    <t>io.voodoo.holeio.apk</t>
  </si>
  <si>
    <t>adserver.vidcoin.com,cmp.vidcoin.com,cdn.liftoff.io,impression-east.liftoff.io</t>
  </si>
  <si>
    <t>54.174.238.64,adserver.vidcoin.com,rpc-tapjoy-com-lb-1378811527.us-east-1.elb.amazonaws.com,cmp.vidcoin.com,init.supersonicads.com,outcome-ssp.supersonicads.com,www.ssacdn.com.edgekey.net,www.bitmoji.com,cx.ssacdn.com,medias.fcacanada.ca,account.fcacanada.ca,173.194.203.188,s3-1.amazonaws.com,adserver-elasticl-d4w3p12p0d2b-1404757519.us-east-1.elb.amazonaws.com,api-gdpr.voodoo-tech.io,impression-east.liftoff.io,cdn.liftoff.io,outcome-cdn.supersonicads.com</t>
  </si>
  <si>
    <t>ws.tapjoyads.com,ads.mopub.com,content.tapjoy.com,rubick.gameanalytics.com,track.tenjin.io,api.gameanalytics.com,pagead.l.doubleclick.net,rt.applovin.com,graph.accountkit.com,supersonicads-a.akamaihd.net,z.moatads.com,api-gdpr.voodoo-tech.io,is-gateway.supersonicads.com,play-games.googleusercontent.com,ad.doubleclick.net,d3r454g9v5s33k.cloudfront.net,thind-prd-knob.data.ie.unity3d.com,csi.gstatic.com,wsback2b.prod.cloud.ogury.io,pr.ybp.yahoo.com,beap-bc.yahoo.com,googleads.g.doubleclick.net,ssl.google-analytics.com,geo.yahoo.com,lh3.ggpht.com,e.crashlytics.com,cmp.vidcoin.com,stage-pdn.applovin.com,impression.appsflyer.com,www.bitmoji.com,static.hyprmx.com,click-haproxy.supersonicads.com,cdn.ampproject.org</t>
  </si>
  <si>
    <t>ws.tapjoyads.com,ads.mopub.com,api.gameanalytics.com,pagead.l.doubleclick.net,rt.applovin.com,graph.accountkit.com,supersonicads-a.akamaihd.net,z.moatads.com,play-games.googleusercontent.com,ad.doubleclick.net,csi.gstatic.com,beap-bc.yahoo.com,googleads.g.doubleclick.net,ssl.google-analytics.com,geo.yahoo.com,lh3.ggpht.com,e.crashlytics.com,cdn.ampproject.org</t>
  </si>
  <si>
    <t>com.matchington.mansion.apk</t>
  </si>
  <si>
    <t>52.52.240.97,firecraft-studios.helpshift.com,173.194.203.188,playrix.helpshift.com,static.qriously.com</t>
  </si>
  <si>
    <t>graph.accountkit.com,thind-prd-knob.data.ie.unity3d.com,e.crashlytics.com,pagead.l.doubleclick.net</t>
  </si>
  <si>
    <t>graph.accountkit.com,e.crashlytics.com,pagead.l.doubleclick.net</t>
  </si>
  <si>
    <t>com.playrix.township.apk</t>
  </si>
  <si>
    <t>playrix.helpshift.com,18.234.166.237,township-ios.playrix.com,gardenscapes-cdn.playrix.com.edgekey.net,1170.api.swrve.com,lookaside.facebook.com,4699.content.swrve.com,173.194.203.188</t>
  </si>
  <si>
    <t>graph.accountkit.com</t>
  </si>
  <si>
    <t>com.colorup.game.apk</t>
  </si>
  <si>
    <t>23.21.184.118,init.supersonicads.com,outcome-ssp.supersonicads.com,www.ssacdn.com.edgekey.net,abs.twimg.com,platform.twitter.com,tdbankfinancialgroup.tt.omtrdc.net,cdn.cms-twdigitalassets.com,173.194.203.188</t>
  </si>
  <si>
    <t>app.adjust.com,config.uca.cloud.unity3d.com,graph.accountkit.com,pad-v3.presage.io,wsback2b.prod.cloud.ogury.io,ads.mopub.com,thind-prd-knob.data.ie.unity3d.com,e.crashlytics.com,supersonicads-a.akamaihd.net,play-games.googleusercontent.com,photos-ugc.l.googleusercontent.com,z.moatads.com,ecommerce.iap.unity3d.com,csi.gstatic.com,pagead.l.doubleclick.net,d2ubx2mpeq0x2u.cloudfront.net,is-gateway.supersonicads.com,rt.applovin.com,d3r454g9v5s33k.cloudfront.net,ads.twitter.com,cdn.tt.omtrdc.net,ssl.google-analytics.com,stats.l.doubleclick.net,syndication.twitter.com,googleads.g.doubleclick.net</t>
  </si>
  <si>
    <t>app.adjust.com,graph.accountkit.com,ads.mopub.com,e.crashlytics.com,supersonicads-a.akamaihd.net,play-games.googleusercontent.com,photos-ugc.l.googleusercontent.com,z.moatads.com,csi.gstatic.com,pagead.l.doubleclick.net,rt.applovin.com,ads.twitter.com,cdn.tt.omtrdc.net,ssl.google-analytics.com,stats.l.doubleclick.net,googleads.g.doubleclick.net</t>
  </si>
  <si>
    <t>com.ohbibi.fps.apk</t>
  </si>
  <si>
    <t>ingress-prod.obb.cloud,52.216.20.173,vss-ns-usw.westus.cloudapp.azure.com,publisher-config-gcp.unityads.unity3d.com,s3-1.amazonaws.com,92.38.154.8,92.223.82.18,92.38.183.6,5.188.239.5,92.223.103.75,173.194.203.188,events.iap.unity3d.com</t>
  </si>
  <si>
    <t>thind-prd-knob.data.ie.unity3d.com,onesignal.com,ecommerce.iap.unity3d.com,webview.unityads.unity3d.com,app.adjust.com,auction.unityads.unity3d.com,cdn-highwinds.unityads.unity3d.com,api.amplitude.com,gate.hockeyapp.net,e.crashlytics.com,graph.accountkit.com</t>
  </si>
  <si>
    <t>app.adjust.com,gate.hockeyapp.net,e.crashlytics.com,graph.accountkit.com</t>
  </si>
  <si>
    <t>io.voodoo.paper2.apk</t>
  </si>
  <si>
    <t>ads.mopub.com,assets.applovin.com,prod-a.applovin.com</t>
  </si>
  <si>
    <t>www.bitmoji.com,rpc-tapjoy-com-lb-1378811527.us-east-1.elb.amazonaws.com,cmp.vidcoin.com,init.supersonicads.com,outcome-ssp.supersonicads.com,www.ssacdn.com.edgekey.net,pxj-0.tlnk.io,events.iap.unity3d.com,s3-1.amazonaws.com,adserver-elasticl-d4w3p12p0d2b-1404757519.us-east-1.elb.amazonaws.com,www.freedommobile.ca,e7100.g.akamaiedge.net,ips-invite.iperceptions.com,lookaside.facebook.com,d3htn85c6cao65.cloudfront.net,ads.connectedinteractive.com,siteintercept.qprod2.net,locations.freedommobile.ca,freedom.wysdom.com,173.194.203.188,tps11036.doubleverify.com,api-gdpr.voodoo-tech.io,i.singular.net,cdn.liftoff.io,impression-east.liftoff.io,serve-west.acuityplatform.com,cdn.acuityplatform.com,tps-wlb-uswest.dvgtm.akadns.net</t>
  </si>
  <si>
    <t>e.crashlytics.com,ads.mopub.com,content.tapjoy.com,ws.tapjoyads.com,track.tenjin.io,choices.truste.com,pagead.l.doubleclick.net,rt.applovin.com,supersonicads-a.akamaihd.net,api.gameanalytics.com,z.moatads.com,d2ubx2mpeq0x2u.cloudfront.net,stage-pdn.applovin.com,is-gateway.supersonicads.com,play-games.googleusercontent.com,csi.gstatic.com,thind-prd-knob.data.ie.unity3d.com,ads.api.vungle.com,beap-bc.yahoo.com,api-gdpr.voodoo-tech.io,d3r454g9v5s33k.cloudfront.net,wsback2b.prod.cloud.ogury.io,ad.doubleclick.net,ssl.google-analytics.com,platform.twitter.map.fastly.net,acuityplatform.com,ad.turn.com,stats.l.doubleclick.net,td.crwdcntrl.net,ads.twitter.com,ad.crwdcntrl.net,vars.hotjar.com.c.section.io,rules.quantcount.com,click-haproxy.supersonicads.com,outcome-cdn.supersonicads.com,bip.prod.cloud.ogury.io,impression.appsflyer.com,track.atom-data.io,cmp.vidcoin.com,graph.accountkit.com,p.adsymptotic.com,u.acuityplatform.com,www.bitmoji.com,photos-ugc.l.googleusercontent.com,googleads.g.doubleclick.net</t>
  </si>
  <si>
    <t>e.crashlytics.com,ads.mopub.com,ws.tapjoyads.com,pagead.l.doubleclick.net,rt.applovin.com,supersonicads-a.akamaihd.net,api.gameanalytics.com,z.moatads.com,play-games.googleusercontent.com,csi.gstatic.com,ads.api.vungle.com,beap-bc.yahoo.com,ad.doubleclick.net,ssl.google-analytics.com,acuityplatform.com,stats.l.doubleclick.net,td.crwdcntrl.net,ads.twitter.com,ad.crwdcntrl.net,track.atom-data.io,graph.accountkit.com,photos-ugc.l.googleusercontent.com,googleads.g.doubleclick.net</t>
  </si>
  <si>
    <t>com.h8games.helixjump.apk</t>
  </si>
  <si>
    <t>cmp.vidcoin.com</t>
  </si>
  <si>
    <t>insight.adsrvr.org,tpc.googlesyndication.com,ads.mopub.com,use-tor.adsrvr.org,choices.trustarc.com</t>
  </si>
  <si>
    <t>init.supersonicads.com,outcome-ssp.supersonicads.com,www.ssacdn.com.edgekey.net,pxj-0.tlnk.io,173.194.203.188,view.adjust.com</t>
  </si>
  <si>
    <t>rt.applovin.com,static.ssacdn.com,ads.mopub.com,photos-ugc.l.googleusercontent.com,supersonicads-a.akamaihd.net,graph.accountkit.com,z.moatads.com,csi.gstatic.com,d2ubx2mpeq0x2u.cloudfront.net,www.bitmoji.com,content.tapjoy.com,api.gameanalytics.com,thind-prd-knob.data.ie.unity3d.com,ads.api.vungle.com,track.tenjin.io,wsback2b.prod.cloud.ogury.io,stage-pdn.applovin.com,impression.appsflyer.com,e.crashlytics.com,rv-gateway.supersonicads.com,ws.tapjoyads.com,choices.truste.com,insight-1616140656.us-west-2.elb.amazonaws.com,ad.doubleclick.net,pagead-googlehosted.l.google.com,use-tor.adsrvr.org,choices.trustarc.com,pagead.l.doubleclick.net,googlehosted.l.googleusercontent.com</t>
  </si>
  <si>
    <t>rt.applovin.com,ads.mopub.com,photos-ugc.l.googleusercontent.com,supersonicads-a.akamaihd.net,graph.accountkit.com,z.moatads.com,csi.gstatic.com,api.gameanalytics.com,ads.api.vungle.com,e.crashlytics.com,ws.tapjoyads.com,ad.doubleclick.net,pagead-googlehosted.l.google.com,pagead.l.doubleclick.net,googlehosted.l.googleusercontent.com</t>
  </si>
  <si>
    <t>com.halfbrick.fruitninjafree.apk</t>
  </si>
  <si>
    <t>static.hyprmx.com,skydeo-api-elb-production-370232706.us-east-1.elb.amazonaws.com,35.184.115.180,34.208.56.43,35.165.220.205,publisher-config-gcp.unityads.unity3d.com,173.194.203.188,outcome-ssp.supersonicads.com,lookaside.facebook.com,scontent.fyyc2-1.fna.fbcdn.net,support.bricknet.com,13.32.252.100,www.ssacdn.com.edgekey.net,apiv2.bricknet.com</t>
  </si>
  <si>
    <t>supersonicads-a.akamaihd.net,native.sharethrough.com,choices.truste.com,webview.unityads.unity3d.com,auction.unityads.unity3d.com,cdn-highwinds.unityads.unity3d.com,graph.accountkit.com,live.chartboost.com,pagead.l.doubleclick.net,static.ssacdn.com,e.crashlytics.com</t>
  </si>
  <si>
    <t>supersonicads-a.akamaihd.net,graph.accountkit.com,pagead.l.doubleclick.net,e.crashlytics.com</t>
  </si>
  <si>
    <t>com.candywriter.bitlife.apk</t>
  </si>
  <si>
    <t>events.iap.unity3d.com,173.194.203.188</t>
  </si>
  <si>
    <t>googlehosted.l.googleusercontent.com,rt.applovin.com,thind-prd-knob.data.ie.unity3d.com,auction.unityads.unity3d.com,stage-pdn.applovin.com,js-agent.newrelic.com,graph.accountkit.com,e.crashlytics.com,ad.doubleclick.net,lh3.ggpht.com</t>
  </si>
  <si>
    <t>googlehosted.l.googleusercontent.com,rt.applovin.com,js-agent.newrelic.com,graph.accountkit.com,e.crashlytics.com,ad.doubleclick.net,lh3.ggpht.com</t>
  </si>
  <si>
    <t>com.playgendary.tanks.apk</t>
  </si>
  <si>
    <t>api.playgendary.com,game-service.playgendary.com,52.210.180.106,s3.eu-central-1.amazonaws.com,init.supersonicads.com,outcome-ssp.supersonicads.com,www.ssacdn.com.edgekey.net,awseb-awseb-d9lwqcsydbt1-1241560388.eu-central-1.elb.amazonaws.com,173.194.203.188</t>
  </si>
  <si>
    <t>placements.tapjoy.com,content.tapjoy.com,googleads.g.doubleclick.net,ads.tapdaq.com.cdn.cloudflare.net,rt.applovin.com,supersonicads-a.akamaihd.net,graph.accountkit.com,stage-pdn.applovin.com,play-games.googleusercontent.com,lh3.ggpht.com,z.moatads.com,native.sharethrough.com,rv-gateway.supersonicads.com,csi.gstatic.com,www.bitmoji.com,thind-prd-knob.data.ie.unity3d.com,track.tenjin.io,t.appsflyer.com,ws.tapjoyads.com,www-googletagmanager.l.google.com</t>
  </si>
  <si>
    <t>googleads.g.doubleclick.net,rt.applovin.com,supersonicads-a.akamaihd.net,graph.accountkit.com,play-games.googleusercontent.com,lh3.ggpht.com,z.moatads.com,csi.gstatic.com,t.appsflyer.com,ws.tapjoyads.com</t>
  </si>
  <si>
    <t>io.voodoo.crowdcity.apk</t>
  </si>
  <si>
    <t>cmp.vidcoin.com,cdn.liftoff.io,impression-east.liftoff.io,ipv6.adrta.com,us01.rayjump.com,stage-a.applovin.com,build-cdn.liftoff.io</t>
  </si>
  <si>
    <t>pdn.applovin.com,assets.applovin.com,prod-a.applovin.com,cdn.adrta.com,ads.mopub.com,setting.rayjump.com,net.rayjump.com,cdn-adn.rayjump.com,tpc.googlesyndication.com</t>
  </si>
  <si>
    <t>adrta.com,ads.mopub.com</t>
  </si>
  <si>
    <t>cmp.vidcoin.com,init.supersonicads.com,outcome-ssp.supersonicads.com,www.ssacdn.com.edgekey.net,impression-east.liftoff.io,cdn.liftoff.io,cx.ssacdn.com,s3-1.amazonaws.com,adserver-elasticl-d4w3p12p0d2b-1404757519.us-east-1.elb.amazonaws.com,dualstack.awseb-e-j-awsebloa-yfxnb5rgajcj-2076400972.us-west-2.elb.amazonaws.com,www.freedommobile.ca,e7100.g.akamaiedge.net,ips-invite.iperceptions.com,lookaside.facebook.com,d3htn85c6cao65.cloudfront.net,locations.freedommobile.ca,ads.connectedinteractive.com,abs.twimg.com,tps-wlb-uswest.dvgtm.akadns.net,events.iap.unity3d.com,151front-2.lb.engagecore.com,adn-tktracking-virginia-621472495.us-east-1.elb.amazonaws.com,medias.fcacanada.ca,173.194.203.188,adexp.liftoff.io,d1wflv6hqvys4x.cloudfront.net</t>
  </si>
  <si>
    <t>ads.mopub.com,graph.accountkit.com,cmp.vidcoin.com,rt.applovin.com,pagead.l.doubleclick.net,supersonicads-a.akamaihd.net,z.moatads.com,api-gdpr.voodoo-tech.io,stage-pdn.applovin.com,api.gameanalytics.com,rv-gateway.supersonicads.com,www.bitmoji.com,thind-prd-knob.data.ie.unity3d.com,d3r454g9v5s33k.cloudfront.net,track.tenjin.io,cdn.adrta.com,ad.doubleclick.net,googlehosted.l.googleusercontent.com,www-googletagmanager.l.google.com,platform.twitter.map.fastly.net,acuityplatform.com,ad.turn.com,td.crwdcntrl.net,stats.l.doubleclick.net,ad.crwdcntrl.net,ads.twitter.com,e.crashlytics.com,rules.quantcount.com,ads.api.vungle.com,click-haproxy.supersonicads.com,content.tapjoy.com,ws.tapjoyads.com,a884198e3c52111e7b98a029663ff8cb-362620669.us-east-1.elb.amazonaws.com,analytics.rayjump.com,net.rayjump.com,rayjump.ctg.nsatc.net,lh3.ggpht.com,gslb.demdex.net,d.agkn.com,googleads.g.doubleclick.net</t>
  </si>
  <si>
    <t>ads.mopub.com,graph.accountkit.com,rt.applovin.com,pagead.l.doubleclick.net,supersonicads-a.akamaihd.net,z.moatads.com,api.gameanalytics.com,adrta.com,ad.doubleclick.net,googlehosted.l.googleusercontent.com,acuityplatform.com,td.crwdcntrl.net,stats.l.doubleclick.net,ad.crwdcntrl.net,ads.twitter.com,e.crashlytics.com,ads.api.vungle.com,ws.tapjoyads.com,lh3.ggpht.com,d.agkn.com,googleads.g.doubleclick.net</t>
  </si>
  <si>
    <t>com.magjg.roundhit.apk</t>
  </si>
  <si>
    <t>23.21.206.153,173.194.203.188</t>
  </si>
  <si>
    <t>e.crashlytics.com,graph.accountkit.com</t>
  </si>
  <si>
    <t>com.sausageflip.game.apk</t>
  </si>
  <si>
    <t>publisher-config-gcp.unityads.unity3d.com,cx.ssacdn.com,outcome-ssp.supersonicads.com,www.bitmoji.com,cdn.liftoff.io,outcome-cdn.supersonicads.com,www.ssacdn.com.edgekey.net,173.194.203.188,events.iap.unity3d.com,api.applike-services.info,tracking.applike-marketing.info</t>
  </si>
  <si>
    <t>d2ubx2mpeq0x2u.cloudfront.net,rt.applovin.com,pagead.l.doubleclick.net,api-gdpr.voodoo-tech.io,supersonicads-a.akamaihd.net,webview.unityads.unity3d.com,googlehosted.l.googleusercontent.com,lh3.ggpht.com,d3r454g9v5s33k.cloudfront.net,auction.unityads.unity3d.com,googleads.g.doubleclick.net,graph.accountkit.com,csi.gstatic.com,api.gameanalytics.com,thind-prd-knob.data.ie.unity3d.com,is-gateway.supersonicads.com,www.bitmoji.com,track.tenjin.io,click-haproxy.supersonicads.com,track.atom-data.io,static.hyprmx.com,choices.truste.com,cmp.vidcoin.com,photos-ugc.l.googleusercontent.com,static.ssacdn.com,s0-2mdn-net.l.google.com</t>
  </si>
  <si>
    <t>rt.applovin.com,pagead.l.doubleclick.net,supersonicads-a.akamaihd.net,googlehosted.l.googleusercontent.com,lh3.ggpht.com,googleads.g.doubleclick.net,graph.accountkit.com,csi.gstatic.com,api.gameanalytics.com,track.atom-data.io,photos-ugc.l.googleusercontent.com</t>
  </si>
  <si>
    <t>com.parking.game.apk</t>
  </si>
  <si>
    <t>cdn.liftoff.io</t>
  </si>
  <si>
    <t>ads.mopub.com,assets.applovin.com</t>
  </si>
  <si>
    <t>init.supersonicads.com,54.225.188.185,track.saygames.io,outcome-ssp.supersonicads.com,23.21.109.80,cx.ssacdn.com,www.ssacdn.com.edgekey.net,35.208.202.71,saygames.sfo2.cdn.digitaloceanspaces.com,view.adjust.com,publisher-config-gcp.unityads.unity3d.com,173.194.203.188,tracking.prd.mz.internal.unity3d.com,events.iap.unity3d.com,tr-us.adsmoloco.com,www.bitmoji.com,cdn.liftoff.io</t>
  </si>
  <si>
    <t>z.moatads.com,supersonicads-a.akamaihd.net,d2ubx2mpeq0x2u.cloudfront.net,api-gdpr.voodoo-tech.io,is-gateway.supersonicads.com,ecommerce.iap.unity3d.com,ads.mopub.com,rt.applovin.com,cdn.ampproject.org,play-games.googleusercontent.com,graph.accountkit.com,d3r454g9v5s33k.cloudfront.net,csi.gstatic.com,stage-pdn.applovin.com,thind-prd-knob.data.ie.unity3d.com,api.gameanalytics.com,track.tenjin.io,app.adjust.com,webview.unityads.unity3d.com,static.hyprmx.com,auction.unityads.unity3d.com,cdn-highwinds.unityads.unity3d.com,rules.quantcount.com,e.crashlytics.com,impact.applifier.com,click-haproxy.supersonicads.com,js-agent.newrelic.com,www.bitmoji.com,choices.truste.com,httpkafka.unityads.unity3d.com</t>
  </si>
  <si>
    <t>z.moatads.com,supersonicads-a.akamaihd.net,ads.mopub.com,rt.applovin.com,cdn.ampproject.org,play-games.googleusercontent.com,graph.accountkit.com,csi.gstatic.com,api.gameanalytics.com,app.adjust.com,e.crashlytics.com,js-agent.newrelic.com</t>
  </si>
  <si>
    <t>com.playgendary.kickthebuddy.apk</t>
  </si>
  <si>
    <t>a2g5h7v7.ssl.hwcdn.net</t>
  </si>
  <si>
    <t>game-service.playgendary.com,pool.ntp.org,api.playgendary.com,rpc-tapjoy-com-lb-1378811527.us-east-1.elb.amazonaws.com,a2g5h7v7.ssl.hwcdn.net,init.supersonicads.com,s3.eu-central-1.amazonaws.com,outcome-ssp.supersonicads.com,www.ssacdn.com.edgekey.net,173.194.203.188</t>
  </si>
  <si>
    <t>nagano-19599.herokussl.com,connect.tapjoy.com,track.tenjin.io,events.appsflyer.com,placements.tapjoy.com,ws.tapjoyads.com,rules.quantcount.com,ads.tapdaq.com.cdn.cloudflare.net,supersonicads-a.akamaihd.net,graph.accountkit.com,rt.applovin.com,z.moatads.com,stage-pdn.applovin.com,d2ubx2mpeq0x2u.cloudfront.net,rv-gateway.supersonicads.com,play-games.googleusercontent.com,is-gateway.supersonicads.com,t.appsflyer.com,d3r454g9v5s33k.cloudfront.net,static.ssacdn.com</t>
  </si>
  <si>
    <t>connect.tapjoy.com,events.appsflyer.com,ws.tapjoyads.com,supersonicads-a.akamaihd.net,graph.accountkit.com,rt.applovin.com,z.moatads.com,play-games.googleusercontent.com,t.appsflyer.com</t>
  </si>
  <si>
    <t>com.playgendary.tom.apk</t>
  </si>
  <si>
    <t>34.232.92.167,52.219.72.4,init.supersonicads.com,52.84.50.235,outcome-ssp.supersonicads.com,events.iap.unity3d.com,173.194.203.188</t>
  </si>
  <si>
    <t>googleads.g.doubleclick.net,thind-prd-knob.data.ie.unity3d.com,placements.tapjoy.com,ws.tapjoyads.com,ads.tapdaq.com.cdn.cloudflare.net,graph.accountkit.com,track.tenjin.io,content.tapjoy.com,rt.applovin.com,stage-pdn.applovin.com,clarium.global.ssl.fastly.net,t.appsflyer.com,lh3.ggpht.com,pagead-googlehosted.l.google.com,csi.gstatic.com</t>
  </si>
  <si>
    <t>googleads.g.doubleclick.net,ws.tapjoyads.com,graph.accountkit.com,rt.applovin.com,clarium.global.ssl.fastly.net,t.appsflyer.com,lh3.ggpht.com,pagead-googlehosted.l.google.com,csi.gstatic.com</t>
  </si>
  <si>
    <t>com.snow.drift.apk</t>
  </si>
  <si>
    <t>www.ssacdn.com.edgekey.net,outcome-ssp.supersonicads.com,track.saygames.io,35.208.202.71,saygames.sfo2.cdn.digitaloceanspaces.com,173.194.203.188,publisher-config-gcp.unityads.unity3d.com,tracking.prd.mz.internal.unity3d.com</t>
  </si>
  <si>
    <t>api-gdpr.voodoo-tech.io,cmp.vidcoin.com,account.fcacanada.ca,supersonicads-a.akamaihd.net,choices.truste.com,ecommerce.iap.unity3d.com,z.moatads.com,graph.accountkit.com,thind-prd-knob.data.ie.unity3d.com,api.gameanalytics.com,track.tenjin.io,ads.mopub.com,track.atom-data.io,pagead.l.doubleclick.net,rt.applovin.com,e.crashlytics.com,webview.unityads.unity3d.com,auction.unityads.unity3d.com,cdn-highwinds.unityads.unity3d.com,impact.applifier.com,httpkafka.unityads.unity3d.com,d1no19iy69jvfx.cloudfront.net,www.bitmoji.com,rv-gateway.supersonicads.com,click-haproxy.supersonicads.com</t>
  </si>
  <si>
    <t>supersonicads-a.akamaihd.net,z.moatads.com,graph.accountkit.com,api.gameanalytics.com,ads.mopub.com,track.atom-data.io,pagead.l.doubleclick.net,rt.applovin.com,e.crashlytics.com</t>
  </si>
  <si>
    <t>com.circleball.hoppingball.apk</t>
  </si>
  <si>
    <t>13.251.62.80,203.119.244.125,ext-alb-dap-ipl-prod-1958298637.us-west-2.elb.amazonaws.com,173.194.203.188,216.58.220.195,www.ssacdn.com.edgekey.net</t>
  </si>
  <si>
    <t>thind-prd-knob.data.ie.unity3d.com,t.appsflyer.com,config.uca.cloud.unity3d.com,api.appsflyer.com,supersonicads-a.akamaihd.net,d2ubx2mpeq0x2u.cloudfront.net,pagead.l.doubleclick.net,photos-ugc.l.googleusercontent.com,ext-alb-dap-orts-prod-750990373.us-west-2.elb.amazonaws.com,rv-gateway.supersonicads.com,dcjcrk1ugfqm2.cloudfront.net,cdn.ampproject.org</t>
  </si>
  <si>
    <t>t.appsflyer.com,supersonicads-a.akamaihd.net,pagead.l.doubleclick.net,photos-ugc.l.googleusercontent.com,cdn.ampproject.org</t>
  </si>
  <si>
    <t>com.kiloo.subwaysurf.apk</t>
  </si>
  <si>
    <t>hoodrunner.kiloo.com</t>
  </si>
  <si>
    <t>13.95.170.235,173.194.203.188,hoodrunner.kiloo.com,52.174.46.206,108.161.188.128,224.0.0.22</t>
  </si>
  <si>
    <t>beap-bc.yahoo.com</t>
  </si>
  <si>
    <t>com.playrix.homescapes.apk</t>
  </si>
  <si>
    <t>msgserver.homescapes.playrix.com,gardenscapes-cdn.playrix.com.edgekey.net,init.supersonicads.com,playrix.helpshift.com,outcome-ssp.supersonicads.com,static.hyprmx.com,cds.s2m5b2y6.hwcdn.net,publisher-config-gcp.unityads.unity3d.com,township-ios.playrix.com,www.ssacdn.com.edgekey.net,cx.ssacdn.com,4699.api.swrve.com,4699.content.swrve.com,firecraft-studios.helpshift.com,173.194.203.188</t>
  </si>
  <si>
    <t>webview.unityads.unity3d.com,live.chartboost.com,live.hyprmx.com,supersonicads-a.akamaihd.net,d3qnr1m59zehbb.cloudfront.net,graph.accountkit.com,z.moatads.com,auction.unityads.unity3d.com,native.sharethrough.com,rv-gateway.supersonicads.com,d3r454g9v5s33k.cloudfront.net,cdn-highwinds.unityads.unity3d.com</t>
  </si>
  <si>
    <t>supersonicads-a.akamaihd.net,graph.accountkit.com,z.moatads.com</t>
  </si>
  <si>
    <t>com.mcdonalds.superapp.apk</t>
  </si>
  <si>
    <t>direct-san.mcdonalds.com.edgekey.net,inbox.google.com,na-passiveloc-prod.api.mcd.com.edgekey.net,e10723.dscx.akamaiedge.net,151.101.130.110,52.7.140.182,clients.l.google.com</t>
  </si>
  <si>
    <t>nativesdks.mparticle.com,api.apptentive.com,config2.mparticle.com,csi.gstatic.com</t>
  </si>
  <si>
    <t>csi.gstatic.com</t>
  </si>
  <si>
    <t>com.tubitv.apk</t>
  </si>
  <si>
    <t>images.adrise.tv,helpcenter.tubitv.com,link.tubi.tv</t>
  </si>
  <si>
    <t>172.217.14.205,images02.adrise.tv,52.84.17.160,52.84.50.168,tubitv.app.link,tubitvhelp.zendesk.com,p14.zdassets.com,cdn.jsdelivr.net,www.zendesk.com.cdn.cloudflare.net,c3-usw-2.algolia.net,d3gw7s4wrndxj8.cloudfront.net,lookaside.facebook.com,cs28.wpc.betacdn.net,link.tubi.tv,history.l.google.com,cdn.adrise.tv,scontent.fyyc3-1.fna.fbcdn.net,z-m.c10r.facebook.com</t>
  </si>
  <si>
    <t>uapi.adrise.tv,nexus-us-west-2b-1588254679.us-west-2.elb.amazonaws.com,tubitv.com,graph.accountkit.com,dev.appboy.com,e.crashlytics.com,d1ykf07e75w7ss.cloudfront.net,cdn.branch.io,native.sharethrough.com,tubitv.app.link,www-googletagmanager.l.google.com,app.adjust.com,bid.g.doubleclick.net,dcjcrk1ugfqm2.cloudfront.net,stats.l.doubleclick.net,play-games.googleusercontent.com,lh3.ggpht.com</t>
  </si>
  <si>
    <t>graph.accountkit.com,dev.appboy.com,e.crashlytics.com,app.adjust.com,bid.g.doubleclick.net,stats.l.doubleclick.net,play-games.googleusercontent.com,lh3.ggpht.com</t>
  </si>
  <si>
    <t>com.ubercab.apk</t>
  </si>
  <si>
    <t>www.paypal.com,api.braintreegateway.com,35.227.224.91,23.23.229.173</t>
  </si>
  <si>
    <t>www-googletagmanager.l.google.com,e.crashlytics.com,7336.engine.mobileapptracking.com</t>
  </si>
  <si>
    <t>e.crashlytics.com,7336.engine.mobileapptracking.com</t>
  </si>
  <si>
    <t>com.pinterest.apk</t>
  </si>
  <si>
    <t>www.tudoparatudo.com,2.gravatar.com,m.google.com,m.google.fr,help.target.com,getbootstrap.com</t>
  </si>
  <si>
    <t>pagead2.googlesyndication.com</t>
  </si>
  <si>
    <t>0.gravatar.com,pagead2.googlesyndication.com</t>
  </si>
  <si>
    <t>lookaside.facebook.com,scontent.fyyc3-1.fna.fbcdn.net,54.235.138.252,2-01-37d2-0006.cdx.cedexis.net,54.235.104.75,52.84.50.147,tudoparatudo.com,googlecm.hit.gemius.pl,odr-712357372.us-east-1.elb.amazonaws.com,cat.pexels.com,b.shared.global.fastly.net,payments.google.com,r1.sn-ni5f-ttjs.googlevideo.com,m.google.fr,r3.sn-ni5f-ttjz.googlevideo.com,r1---sn-ni5f-ttjz.gvt1.com,e307.b.akamaiedge.net,img.youtube.com,players.brightcove.net.edgekey.net,chat.td.com.edgekey.net,smetrics.td.com.edgekey.net,tdbankfinancialgroup.tt.omtrdc.net,edge.api.brightcove.com,s16a.tiktokcdn.com,httpsak-a.akamaihd.net.edgesuite.net,secure.brightcove.com,www.tdcanadatrust.com.edgekey.net,brightcove.map.fastly.net,cm.everesttech.net,fei.pro-market.net,exchange.adstanding.com,d2bytcopxu066p.cloudfront.net,r1.sn-nx5e6n7d.googlevideo.com,www.target.com,enterprise.moovweb.net,static.targetimg1.com,target.scene7.com,assets.moovweb.net,d14vkjx7k069rr.cloudfront.net,nebula-cdn.kampyle.com,iframe.chatid.com,cbt-api.borderfree.com,4.0p11y000000toapsaw.00di0000000bdoyeaa.gslb.siteforce.com,la2w1.salesforceliveagent.com,getbootstrap.com,cross-border-tag.borderfree.com,b.criteo.com,cooladata.kampyle.com,ls.chatid.com</t>
  </si>
  <si>
    <t>trk.pinterest.com,app.adjust.com,graph.accountkit.com,ct.pinterest.com,pagead.l.doubleclick.net,log.pinterest.com,play-games.googleusercontent.com,e.crashlytics.com,beacon.walmart.com,gtm08.nexac.com,pugm33000nfc.pubmatic.com,ssum-sec.casalemedia.com,secure.quantserve.com,csi.gstatic.com,ag-5-split.ag.innovid.com.akadns.net,vars.hotjar.com.c.section.io,lh3.ggpht.com,cdn.ampproject.org,stats.l.doubleclick.net,ad.doubleclick.net,sc-analytics.appspot.com,nexus-us-west-2b-1588254679.us-west-2.elb.amazonaws.com,dpm.demdex.net,cdn.tt.omtrdc.net,metrics.brightcove.com,www-googletagmanager.l.google.com,bat.bing.com,cdnssl.clicktale.net,aa.agkn.com,pixel-origin.mathtag.com,ib.adnxs.com,token.rubiconproject.com,pixel.tapad.com,secure.33across.com,s.amazon-adsystem.com,ads.twitter.com,nv-p2-elb-ext-spray-01-308118214.us-east-1.elb.amazonaws.com,ing-district.clicktale.net,dmp-pixel.aolp-prd.public.aol.com,rp-204-hole-1576203408.us-east-1.elb.amazonaws.com,a.tribalfusion.com,us-u.openx.net,pixel.rubiconproject.com,image2.pubmatic.com,ml314.com,cms.analytics.yahoo.com,px.owneriq.net,rules.quantcount.com,ads.yahoo.com,prod.contextweb.map.fastlylb.net,den01.sync.search.spotxchange.com,track.adformnet.akadns.net,sync.1rx.io,usermatch-ash-1350078884.us-east-1.elb.amazonaws.com,x.bidswitch.net,d.agkn.com,beacon-17-992932411.us-west-2.elb.amazonaws.com,match.adsrvr.org,stags.bluekai.com,e6603.g.akamaiedge.net,sync.ipredictive.com,f2.taboola.map.fastly.net,rc.rlcdn.com,idsync.rlcdn.com,ethn.io,googlehosted.l.googleusercontent.com,pt.ispot.tv,z.moatads.com</t>
  </si>
  <si>
    <t>trk.pinterest.com,app.adjust.com,graph.accountkit.com,ct.pinterest.com,pagead.l.doubleclick.net,log.pinterest.com,play-games.googleusercontent.com,e.crashlytics.com,beacon.walmart.com,ssum-sec.casalemedia.com,secure.quantserve.com,csi.gstatic.com,lh3.ggpht.com,cdn.ampproject.org,stats.l.doubleclick.net,ad.doubleclick.net,sc-analytics.appspot.com,dpm.demdex.net,cdn.tt.omtrdc.net,metrics.brightcove.com,bat.bing.com,cdnssl.clicktale.net,ib.adnxs.com,pixel.tapad.com,ads.twitter.com,ing-district.clicktale.net,pixel.rubiconproject.com,ml314.com,px.owneriq.net,ads.yahoo.com,x.bidswitch.net,d.agkn.com,rc.rlcdn.com,idsync.rlcdn.com,ethn.io,googlehosted.l.googleusercontent.com,pt.ispot.tv,z.moatads.com</t>
  </si>
  <si>
    <t>com.amazon.mShop.android.shopping.apk</t>
  </si>
  <si>
    <t>72.21.206.141,52.84.20.164,d2o17xe39ff0y5.cloudfront.net,52.94.225.186,d3ajfmj8hh53ko.cloudfront.net,18.204.65.194,msh.amazon.com,unagi-na.amazon.com,appx.transient.amazon.ca,52.84.23.157,endpoint.prod.us-east-1.forester.a2z.com,52.46.133.160,www.amazon.ca.edgekey.net,api.amazon.ca,images-na.ssl-images-amazon.com,completion.amazon.com,arcus-uswest.amazon.com,224.0.0.22</t>
  </si>
  <si>
    <t>aan.amazon.com,s.amazon-adsystem.com,aax-us-east.amazon-adsystem.com,device-metrics-us-2.amazon.com</t>
  </si>
  <si>
    <t>aan.amazon.com</t>
  </si>
  <si>
    <t>com.facebook.katana.apk</t>
  </si>
  <si>
    <t>h.facebook.com</t>
  </si>
  <si>
    <t>headers-regional.vvv.facebook.com,scontent.fyyc3-1.fna.fbcdn.net</t>
  </si>
  <si>
    <t>com.snapchat.android.apk</t>
  </si>
  <si>
    <t>216.239.36.126,us-central1-gcp.api.snapchat.com</t>
  </si>
  <si>
    <t>app-analytics.snapchat.com,sc-analytics.appspot.com</t>
  </si>
  <si>
    <t>com.ebay.kijiji.ca.apk</t>
  </si>
  <si>
    <t>b.scorecardresearch.com</t>
  </si>
  <si>
    <t>91.195.49.142,i.ebayimg.com,24.244.52.40,www.hypermail-project.org,help.kijiji.ca.00d400000007v44eaa.live.siteforce.com,resources-prd-elb-nc.xg4ken.com,192.225.159.13,185.53.49.31,195.78.85.110</t>
  </si>
  <si>
    <t>googleads.g.doubleclick.net,photos-ugc.l.googleusercontent.com,api.apptentive.com,ad.doubleclick.net,prebid.adnxs.com,e.crashlytics.com,sb.voicefive.com.edgekey.net,www-googletagmanager.l.google.com,sb.scorecardresearch.com,stats.l.doubleclick.net</t>
  </si>
  <si>
    <t>googleads.g.doubleclick.net,photos-ugc.l.googleusercontent.com,ad.doubleclick.net,e.crashlytics.com,sb.scorecardresearch.com,stats.l.doubleclick.net</t>
  </si>
  <si>
    <t>com.reddit.frontpage.apk</t>
  </si>
  <si>
    <t>inbox.google.com,ls.chatid.com,cbt-api.borderfree.com,184.73.216.194,54.221.255.120,54.77.250.195,52.208.90.212,googlemail.l.google.com,151.101.53.140,d14vkjx7k069rr.cloudfront.net</t>
  </si>
  <si>
    <t>events.redditmedia.com</t>
  </si>
  <si>
    <t>com.google.android.play.games.apk</t>
  </si>
  <si>
    <t>r3.sn-ni5f-ttjz.googlevideo.com,r2.sn-ni5f-ttjz.googlevideo.com,r1---sn-ni5f-ttjz.gvt1.com,r5---sn-nx5s7n7z.googlevideo.com,r1.sn-ni5f-ttjs.googlevideo.com,r1---sn-nx5s7n7s.googlevideo.com,r1---sn-nx5e6nes.googlevideo.com,r4.sn-ni5f-ttjs.gvt1.com</t>
  </si>
  <si>
    <t>play-games.googleusercontent.com,pagead.l.doubleclick.net,ssl.google-analytics.com,cdn.ampproject.org,googlehosted.l.googleusercontent.com</t>
  </si>
  <si>
    <t>com.facebook.orca.apk</t>
  </si>
  <si>
    <t>portal.fb.com</t>
  </si>
  <si>
    <t>lookaside.facebook.com</t>
  </si>
  <si>
    <t>com.amazon.avod.thirdpartyclient.apk</t>
  </si>
  <si>
    <t>52.119.164.214,52.84.19.28,52.3.44.12,52.94.236.25,52.84.20.164,52.94.228.157,52.46.135.77</t>
  </si>
  <si>
    <t>e.crashlytics.com,s.amazon-adsystem.com,device-metrics-us-2.amazon.com</t>
  </si>
  <si>
    <t>com.google.android.apps.youtube.music.apk</t>
  </si>
  <si>
    <t>r3.sn-ni5f-ttjz.googlevideo.com,r1---sn-ni5f-ttjz.gvt1.com,r4---sn-ni5f-ttjz.gvt1.com,r3---sn-ni5f-ttjs.googlevideo.com,r4.sn-ni5f-ttjs.gvt1.com,r1.sn-ni5f-ttjs.googlevideo.com,r2.sn-ni5f-ttjz.googlevideo.com,accounts.google.com</t>
  </si>
  <si>
    <t>play-games.googleusercontent.com,pagead.l.doubleclick.net,photos-ugc.l.googleusercontent.com,googlehosted.l.googleusercontent.com,www-googletagmanager.l.google.com,googleads.g.doubleclick.net,dcjcrk1ugfqm2.cloudfront.net,pagead-googlehosted.l.google.com,ad.doubleclick.net</t>
  </si>
  <si>
    <t>play-games.googleusercontent.com,pagead.l.doubleclick.net,photos-ugc.l.googleusercontent.com,googlehosted.l.googleusercontent.com,googleads.g.doubleclick.net,pagead-googlehosted.l.google.com,ad.doubleclick.net</t>
  </si>
  <si>
    <t>com.spotify.music.apk</t>
  </si>
  <si>
    <t>apresolve.spotify.com</t>
  </si>
  <si>
    <t>lookaside.facebook.com,scontent.fyyc3-1.fna.fbcdn.net,spclient.wg.spotify.com,weblb-wg.dual-gslb.spotify.com,guc3-accesspoint-b-ntkn.ap.spotify.com,guc3-accesspoint-b-fpzh.ap.spotify.com,guc3-accesspoint-b-jts2.ap.spotify.com,guc3-accesspoint-b-5ldw.ap.spotify.com,guc3-accesspoint-b-j2sv.ap.spotify.com,guc3-accesspoint-b-69l7.ap.spotify.com</t>
  </si>
  <si>
    <t>app.adjust.com,e.crashlytics.com,graph.accountkit.com,settings.crashlytics.com,pagead-googlehosted.l.google.com,reports.crashlytics.com</t>
  </si>
  <si>
    <t>com.ncconsulting.skipthedishes_android.apk</t>
  </si>
  <si>
    <t>api-skipthedishes.skipthedishes.com,54.243.62.110,timbol.iad-03.braze.com,lookaside.facebook.com,scontent.fyyc3-1.fna.fbcdn.net</t>
  </si>
  <si>
    <t>e.crashlytics.com,graph.accountkit.com,csi.gstatic.com,www-googletagmanager.l.google.com</t>
  </si>
  <si>
    <t>e.crashlytics.com,graph.accountkit.com,csi.gstatic.com</t>
  </si>
  <si>
    <t>com.pelmorex.WeatherEyeAndroid.apk</t>
  </si>
  <si>
    <t>px.demdex.net</t>
  </si>
  <si>
    <t>52.40.55.147,23.49.141.226,pelmsearch-oak.pelmorex.com,142.46.208.152,207.96.160.28,24.244.52.82</t>
  </si>
  <si>
    <t>www-googletagmanager.l.google.com,ssl.google-analytics.com,ad.doubleclick.net,e.crashlytics.com</t>
  </si>
  <si>
    <t>ssl.google-analytics.com,ad.doubleclick.net,e.crashlytics.com</t>
  </si>
  <si>
    <t>com.contextlogic.wish.apk</t>
  </si>
  <si>
    <t>4pl.routdata.com,www.forbes.com,b-i.forbesimg.com,www.w3.org,www.hypermail-project.org</t>
  </si>
  <si>
    <t>edge.wish.com,lookaside.facebook.com,scontent.fyyc3-1.fna.fbcdn.net,d2ujdsqe3ri19m.cloudfront.net,accounts.google.com,js.braintreegateway.com.edgekey.net,www.paypal.com,m.stripe.network,storage.l.googleusercontent.com,csm.sv.us.criteo.net,23.21.218.138,merchantfrontendproxy-842303458.us-west-1.elb.amazonaws.com,e10813.dscf.akamaiedge.net,4pl.routdata.com,specials-images.forbesimg.com,analytics.justuno.com,wildcard.licdn.com.edgekey.net,quora.map.fastly.net,q.quora.com,ps.eyeota.net,a248.e.akamai.net,cleartag.clrsrv.com,e607.d.akamaiedge.net,forbes274355.s.moatpixel.com,platform.twitter.com,api-34-219-76-132.b2c.com,api-34-219-237-94.b2c.com,hbxlp.media.net,www.linkedin.com,d9935maf552zh.cloudfront.net,b.sharethrough.com,btlr.sharethrough.com,www.irs.gov,static.addtoany.com,gateway.foresee.com,sa.www4.irs.gov.edgekey.net,dualstack.eg5901connect-1988522416.us-gov-west-1.elb.amazonaws.com,twimg.twitter.map.fastly.net,abs.twimg.com,www.w3.org,open-stand.org,www.w3devcampus.com,www.w3c.de,atlas.w3.org,www.hypermail-project.org,github.com,github.githubassets.com,api.github.com,github.map.fastly.net,ghs.googlehosted.com</t>
  </si>
  <si>
    <t>e.crashlytics.com,graph.accountkit.com,static.criteo.net,pagead.l.doubleclick.net,gum.criteo.com,ssl.google-analytics.com,dis.criteo.com,hm.baidu.com,syncf.tubemogul.com,cdn.ampproject.org,contextual.media.net,cdn.speedcurve.com,d1ykf07e75w7ss.cloudfront.net,z.moatads.com,native.sharethrough.com,geo.moatads.com,aax-us-pdx.amazon-adsystem.com,secure.quantserve.com,sb.scorecardresearch.com,fast.forbes.com,ml314.com,e5529.g.akamaiedge.net,rules.quantcount.com,consent.truste.com,in.ml314.com,s.amazon-adsystem.com,stags.bluekai.com,e6791.b.akamaiedge.net,idsync.rlcdn.com,td.crwdcntrl.net,googlehosted.l.googleusercontent.com,stats.l.doubleclick.net,d3f7zc5bbfci5.cloudfront.net,wildcard.marketo.net.edgekey.net,match.adsrvr.org,ib.adnxs.com,ping.chartbeat.net,cdn-fastly.krxd.net.c.global-ssl.fastly.net,px.ads.linkedin.com,anycast.pixel.adsafeprotected.com,static.adsafeprotected.com,dt.adsafeprotected.com,cdns.us1.gigya.com,syndication.twitter.com,prd-device-detection-1879560206.us-east-1.elb.amazonaws.com,ad.doubleclick.net,photos-ugc.l.googleusercontent.com,js-agent.newrelic.com,bam.nr-data.net,supersonicads-a.akamaihd.net,analytics.foresee.com,d39g5w4856mo45.cloudfront.net,brain.foresee.com</t>
  </si>
  <si>
    <t>e.crashlytics.com,graph.accountkit.com,pagead.l.doubleclick.net,ssl.google-analytics.com,hm.baidu.com,cdn.ampproject.org,contextual.media.net,z.moatads.com,secure.quantserve.com,sb.scorecardresearch.com,fast.forbes.com,ml314.com,td.crwdcntrl.net,googlehosted.l.googleusercontent.com,stats.l.doubleclick.net,ib.adnxs.com,ad.doubleclick.net,photos-ugc.l.googleusercontent.com,js-agent.newrelic.com,supersonicads-a.akamaihd.net,analytics.foresee.com,brain.foresee.com</t>
  </si>
  <si>
    <t>com.sec.android.easyMover.apk</t>
  </si>
  <si>
    <t>api.sec-smartswitch.com</t>
  </si>
  <si>
    <t>com.facebook.mlite.apk</t>
  </si>
  <si>
    <t>ecg.move.ca.apk</t>
  </si>
  <si>
    <t>185.53.51.18,i.ebayimg.com,54.243.75.172,24.244.3.129</t>
  </si>
  <si>
    <t>e.crashlytics.com,ssl.google-analytics.com</t>
  </si>
  <si>
    <t>com.instagram.android.apk</t>
  </si>
  <si>
    <t>lookaside.facebook.com,scontent.fyyc3-1.fna.fbcdn.net,157.240.3.174,157.240.3.34</t>
  </si>
  <si>
    <t>graph.instagram.com,pagead.l.doubleclick.net</t>
  </si>
  <si>
    <t>com.zhiliaoapp.musically.apk</t>
  </si>
  <si>
    <t>xlog-va.musical.ly,p16.muscdn.com,v19.muscdn.com,p16-sg.muscdn.com,v21.muscdn.com,v16.muscdn.com,p16-tiktokcdn-com.akamaized.net</t>
  </si>
  <si>
    <t>v19.muscdn.com,api2-16-h2.musical.ly,24.244.52.66,p16.muscdn.com,m-v16.akamaized.net,47.252.102.51,verification-va.musical.ly,sgali3.l.byteoversea.net,203.205.146.45,47.252.102.202,mon.musical.ly,inbox.google.com,52.48.215.222,googlemail.l.google.com,47.252.50.30,69.192.80.64,e25689.b.akamaiedge.net,23.59.154.145,all.snssdk.com.w.kunluncan.com,mzstatic.com.edgekey.net,s16.tiktokcdn.com,www.tiktok.com.edgesuite.net,d9rcrohf4ewof.cloudfront.net,i2-hutfhqzeipoidwjbevhlbwlxrarcjd.init.cedexis-radar.net,bos.bytegeo.akadns.net,is4-ssl.mzstatic.com,cs2.wpc.systemcdn.net,p16-tiktokcdn-com.akamaized.net,a1799.r.akamai.net,cdn.ravenjs.com,s16a.tiktokcdn.com,a248.e.akamai.net,s16b.tiktokcdn.com</t>
  </si>
  <si>
    <t>graph.accountkit.com,e.crashlytics.com,radar.cedexis.com,s.ns1p.net,2-01-2a40-0015.cdx.cdxcn.net,t.appsflyer.com</t>
  </si>
  <si>
    <t>graph.accountkit.com,e.crashlytics.com,radar.cedexis.com,t.appsflyer.com</t>
  </si>
  <si>
    <t>com.td.apk</t>
  </si>
  <si>
    <t>r2.sn-ni5f-ttjz.googlevideo.com,r1---sn-ni5f-ttjz.gvt1.com,r4.sn-ni5f-ttjs.gvt1.com,54.149.50.210,cm.everesttech.net,172.217.14.205,23.49.135.145,smetrics.td.com.edgekey.net</t>
  </si>
  <si>
    <t>nexus-us-west-2b-1588254679.us-west-2.elb.amazonaws.com,ads.yahoo.com,gslb.demdex.net,pagead.l.doubleclick.net</t>
  </si>
  <si>
    <t>ads.yahoo.com,pagead.l.doubleclick.net</t>
  </si>
  <si>
    <t>com.wayfair.wayfair.apk</t>
  </si>
  <si>
    <t>www.wayfair.com</t>
  </si>
  <si>
    <t>www.jossandmain.com,35.186.220.184,e2.shared.global.fastly.net,timbol.iad-03.braze.com,54.225.182.84,174.129.216.120,geotags.w55c.net,sgphctileh-a.akamaihd.net.edgesuite.net,lookaside.facebook.com,74.125.197.95,35.190.10.112,adserver-clarium-1718981494.us-west-1.elb.amazonaws.com,odr-712357372.us-east-1.elb.amazonaws.com,colrep.sitelabweb.com,colres.sitelabweb.com,tps713.doubleverify.com,a248.e.akamai.net,pre-usermatch.targeting.unrulymedia.com,rp.liadm.com,151.101.53.148,wayfairapp.onelink.me,prospect-cm.dsp.linksynergy.com,appnexus-partners.tremorhub.com,tps11036.doubleverify.com,sync.srv.stackadapt.com,d1elnzx3kkedhp.cloudfront.net,jadserve.postrelease.com.akadns.net,prod.y-medialink.com,172.217.14.205,tubitv.app.link</t>
  </si>
  <si>
    <t>ssl.google-analytics.com,t.wayfair.com,stats.l.doubleclick.net,ib.adnxs.com,us-u.openx.net,pixel.rubiconproject.com,ads.yahoo.com,e.crashlytics.com,www-googletagmanager.l.google.com,ct.pinterest.com,bat.bing.com,pt.ispot.tv,match.adsrvr.org,insight-1616140656.us-west-2.elb.amazonaws.com,tr.snapchat.com,sp.analytics.yahoo.com,cx.atdmt.com,dmp-pixel.aolp-prd.public.aol.com,clarium.global.ssl.fastly.net,vcdn.adnxs.com,dualstack.exchange-prod-582331669.us-west-1.elb.amazonaws.com,secure.adnxs.com,dis.criteo.com,s.amazon-adsystem.com,m.adnxs.com,pr-bh.ybp.yahoo.com,secure.quantserve.com,pixel.tapad.com,den01.sync.search.spotxchange.com,track.adformnet.akadns.net,i.w55c.net,ssum-sec.casalemedia.com,cdn3.doubleverify.com,googlehosted.l.googleusercontent.com,simage2.pubmatic.com,p.rfihub.com,ad.turn.com,t.mookie1.com,e1.emxdgt.com,ad.360yield.com,amplifypixel.outbrain.com,x.bidswitch.net,stags.bluekai.com,dpm.demdex.net,bid.g.doubleclick.net,ce.lijit.com,pagead.l.doubleclick.net,idsync.rlcdn.com,pippio.com,beacon-17-992932411.us-west-2.elb.amazonaws.com,ads.twitter.com,cm.adform.net,syncf.tubemogul.com,pixel-origin.mathtag.com,pixel-a.sitescout.com,ip1.ads.stickyadstv.com.akadns.net,farm-hetzner.plista.com,x.dlx.addthis.com,dxedge-prod-lb-1585771072.us-west-2.elb.amazonaws.com,choices.truste.com,s0-2mdn-net.l.google.com,1f2e7.v.fwmrm.net,match.prod.bidr.io,tmk.smartadserver.com,sync.teads.tv,sync.1rx.io,td.thebrighttag.com,haproxy-dmp.sizmdx.com,loadus.exelator.com,dualstack.engagement-bus-prod-713264365.us-east-1.elb.amazonaws.com,load77.exelator.com,dsp.adfarm1.adition.com,sync.adotmob.com,googleads.g.doubleclick.net,cs.adingo.jp</t>
  </si>
  <si>
    <t>ssl.google-analytics.com,t.wayfair.com,stats.l.doubleclick.net,ib.adnxs.com,pixel.rubiconproject.com,ads.yahoo.com,e.crashlytics.com,ct.pinterest.com,bat.bing.com,pt.ispot.tv,tr.snapchat.com,sp.analytics.yahoo.com,cx.atdmt.com,clarium.global.ssl.fastly.net,secure.adnxs.com,m.adnxs.com,secure.quantserve.com,pixel.tapad.com,ssum-sec.casalemedia.com,googlehosted.l.googleusercontent.com,t.mookie1.com,amplifypixel.outbrain.com,x.bidswitch.net,dpm.demdex.net,bid.g.doubleclick.net,ce.lijit.com,pagead.l.doubleclick.net,pippio.com,ads.twitter.com,cm.adform.net,pixel-a.sitescout.com,loadus.exelator.com,googleads.g.doubleclick.net</t>
  </si>
  <si>
    <t>com.microsoft.office.outlook.apk</t>
  </si>
  <si>
    <t>74.125.195.113,inbox.google.com,13.107.5.88,20.36.243.0,hs-lb52.westus.cloudapp.azure.com,prod-autodetect.outlookmobile.com.trafficmanager.net,23.36.178.25,107.23.14.52,52.114.128.9,prod1-powerlift-frontdesk.acompli.net,prod.configsvc1.live.com.akadns.net,prod.odcsm1.live.com.akadns.net,login.yahoo.com,signup.live.com,acctcdnmsftuswe2.azureedge.net,secure.aadcdn.microsoftonline-p.com,hs-lb83.westus.cloudapp.azure.com,hs-lb77.westus.cloudapp.azure.com,vs.login.msa.akadns6.net,msagfx.live.com-6.edgekey.net,scu.wut.smartscreen.microsoft.com,wus.client.hip.live.com,hs-lb71.westus.cloudapp.azure.com,hs-lb75.westus.cloudapp.azure.com,www.prd.f.aadg.windows.net.nsatc.net,cs22.wpc.v0cdn.net</t>
  </si>
  <si>
    <t>gate.hockeyapp.net,api.apptentive.com,beap-bc.yahoo.com,udc.yahoo.com,sb.scorecardresearch.com,geo.yahoo.com</t>
  </si>
  <si>
    <t>gate.hockeyapp.net,beap-bc.yahoo.com,sb.scorecardresearch.com,geo.yahoo.com</t>
  </si>
  <si>
    <t>com.whatsapp.apk</t>
  </si>
  <si>
    <t>ssl.google-analytics.com</t>
  </si>
  <si>
    <t>com.flashfoodapp.android.apk</t>
  </si>
  <si>
    <t>lookaside.facebook.com,scontent.fyyc3-1.fna.fbcdn.net,35.186.241.51,151.101.130.110,54.77.242.93,52.84.17.100,52.19.148.199,35.190.25.25,accounts.google.com,52.84.50.249</t>
  </si>
  <si>
    <t>dcjcrk1ugfqm2.cloudfront.net,graph.accountkit.com</t>
  </si>
  <si>
    <t>com.bitstrips.imoji.apk</t>
  </si>
  <si>
    <t>bitmojiapi-1122134302.us-east-1.elb.amazonaws.com,ghs.googlehosted.com,54.243.100.122,www.bitmoji.com</t>
  </si>
  <si>
    <t>e.crashlytics.com,www.bitmoji.com,api.leanplum.com</t>
  </si>
  <si>
    <t>e.crashlytics.com,api.leanplum.com</t>
  </si>
  <si>
    <t>digital.rbi.timhortons.apk</t>
  </si>
  <si>
    <t>p16.muscdn.com,p16-tiktokcdn-com.akamaized.net,mparticle.map.fastly.net,timbol.iad-03.braze.com,52.84.50.192,mzstatic.com.edgekey.net,verification-va.musical.ly,inbox.google.com,all.snssdk.com.w.kunluncan.com,47.252.50.30,tubitv.app.link,52.84.50.230,172.217.14.205,endpoint1.collection.us2.sumologic.com</t>
  </si>
  <si>
    <t>e.crashlytics.com,app.adjust.com,api.segment.io,graph.accountkit.com,config2.mparticle.com,nativesdks.mparticle.com,dcjcrk1ugfqm2.cloudfront.net</t>
  </si>
  <si>
    <t>e.crashlytics.com,app.adjust.com,graph.accountkit.com</t>
  </si>
  <si>
    <t>ca.gc.ec.weather_app_android.ops.apk</t>
  </si>
  <si>
    <t>54.225.193.189,app.weather.gc.ca</t>
  </si>
  <si>
    <t>total</t>
  </si>
  <si>
    <t>Total (All Traffic)</t>
  </si>
  <si>
    <t>Total (All Traffic w/o streaming)</t>
  </si>
  <si>
    <t>Total (All Traffic w/ streaming)</t>
  </si>
  <si>
    <t>Ratio</t>
  </si>
  <si>
    <t>Ad Domains #</t>
  </si>
  <si>
    <t>Benign Domains #</t>
  </si>
  <si>
    <t>Tracking Domains #</t>
  </si>
  <si>
    <t>HTTPS Benign Domains #</t>
  </si>
  <si>
    <t>HTTPS Ad Domains #</t>
  </si>
  <si>
    <t>HTTPS Tracking Domains #</t>
  </si>
  <si>
    <t>Total Benign Domains</t>
  </si>
  <si>
    <t>Total Ad Domains</t>
  </si>
  <si>
    <t>Total Tracking Domains</t>
  </si>
  <si>
    <t>Total Benign Traffic</t>
  </si>
  <si>
    <t>Total Ad Traffic</t>
  </si>
  <si>
    <t>Total Tracking Traffic</t>
  </si>
  <si>
    <t>Total(Ad Traffc)</t>
  </si>
  <si>
    <t>Total(Ad Traffic)</t>
  </si>
  <si>
    <t>averge % of ad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</si>
</sst>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Benign HTTP vs HTTPS 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1201388888889"/>
          <c:y val="0.12551607445008461"/>
          <c:w val="0.80598000000000003"/>
          <c:h val="0.69551068078212708"/>
        </c:manualLayout>
      </c:layout>
      <c:scatterChart>
        <c:scatterStyle val="lineMarker"/>
        <c:varyColors val="0"/>
        <c:ser>
          <c:idx val="0"/>
          <c:order val="0"/>
          <c:tx>
            <c:v>Games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summary_games!$R$2:$R$31</c:f>
              <c:numCache>
                <c:formatCode>General</c:formatCode>
                <c:ptCount val="30"/>
                <c:pt idx="0">
                  <c:v>85465</c:v>
                </c:pt>
                <c:pt idx="1">
                  <c:v>21034852</c:v>
                </c:pt>
                <c:pt idx="2">
                  <c:v>4172935</c:v>
                </c:pt>
                <c:pt idx="3">
                  <c:v>1352</c:v>
                </c:pt>
                <c:pt idx="4">
                  <c:v>3251882</c:v>
                </c:pt>
                <c:pt idx="5">
                  <c:v>6715049</c:v>
                </c:pt>
                <c:pt idx="6">
                  <c:v>22304276</c:v>
                </c:pt>
                <c:pt idx="7">
                  <c:v>28625575</c:v>
                </c:pt>
                <c:pt idx="8">
                  <c:v>5293859</c:v>
                </c:pt>
                <c:pt idx="9">
                  <c:v>126778135</c:v>
                </c:pt>
                <c:pt idx="10">
                  <c:v>3928442</c:v>
                </c:pt>
                <c:pt idx="11">
                  <c:v>47716</c:v>
                </c:pt>
                <c:pt idx="12">
                  <c:v>497707</c:v>
                </c:pt>
                <c:pt idx="13">
                  <c:v>232924</c:v>
                </c:pt>
                <c:pt idx="14">
                  <c:v>9129903</c:v>
                </c:pt>
                <c:pt idx="15">
                  <c:v>5635267</c:v>
                </c:pt>
                <c:pt idx="16">
                  <c:v>78171</c:v>
                </c:pt>
                <c:pt idx="17">
                  <c:v>1196207</c:v>
                </c:pt>
                <c:pt idx="18">
                  <c:v>9427</c:v>
                </c:pt>
                <c:pt idx="19">
                  <c:v>114877</c:v>
                </c:pt>
                <c:pt idx="20">
                  <c:v>3527212</c:v>
                </c:pt>
                <c:pt idx="21">
                  <c:v>1108</c:v>
                </c:pt>
                <c:pt idx="22">
                  <c:v>3860247</c:v>
                </c:pt>
                <c:pt idx="23">
                  <c:v>7957949</c:v>
                </c:pt>
                <c:pt idx="24">
                  <c:v>170546190</c:v>
                </c:pt>
                <c:pt idx="25">
                  <c:v>45178</c:v>
                </c:pt>
                <c:pt idx="26">
                  <c:v>2954138</c:v>
                </c:pt>
                <c:pt idx="27">
                  <c:v>34218</c:v>
                </c:pt>
                <c:pt idx="28">
                  <c:v>14934</c:v>
                </c:pt>
                <c:pt idx="29">
                  <c:v>22352493</c:v>
                </c:pt>
              </c:numCache>
            </c:numRef>
          </c:xVal>
          <c:yVal>
            <c:numRef>
              <c:f>summary_games!$E$2:$E$31</c:f>
              <c:numCache>
                <c:formatCode>General</c:formatCode>
                <c:ptCount val="30"/>
                <c:pt idx="0">
                  <c:v>0</c:v>
                </c:pt>
                <c:pt idx="1">
                  <c:v>1457</c:v>
                </c:pt>
                <c:pt idx="2">
                  <c:v>0</c:v>
                </c:pt>
                <c:pt idx="3">
                  <c:v>0</c:v>
                </c:pt>
                <c:pt idx="4">
                  <c:v>4277</c:v>
                </c:pt>
                <c:pt idx="5">
                  <c:v>9781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64538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65215</c:v>
                </c:pt>
                <c:pt idx="16">
                  <c:v>5411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137007</c:v>
                </c:pt>
                <c:pt idx="21">
                  <c:v>0</c:v>
                </c:pt>
                <c:pt idx="22">
                  <c:v>0</c:v>
                </c:pt>
                <c:pt idx="23">
                  <c:v>530</c:v>
                </c:pt>
                <c:pt idx="24">
                  <c:v>116947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1945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6-114B-BABC-21735DECD76E}"/>
            </c:ext>
          </c:extLst>
        </c:ser>
        <c:ser>
          <c:idx val="1"/>
          <c:order val="1"/>
          <c:tx>
            <c:v>Non-games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summary_games!$R$40:$R$69</c:f>
              <c:numCache>
                <c:formatCode>General</c:formatCode>
                <c:ptCount val="30"/>
                <c:pt idx="0">
                  <c:v>679701</c:v>
                </c:pt>
                <c:pt idx="1">
                  <c:v>12995659</c:v>
                </c:pt>
                <c:pt idx="2">
                  <c:v>223781</c:v>
                </c:pt>
                <c:pt idx="3">
                  <c:v>37427850</c:v>
                </c:pt>
                <c:pt idx="4">
                  <c:v>6002011</c:v>
                </c:pt>
                <c:pt idx="5">
                  <c:v>1626513</c:v>
                </c:pt>
                <c:pt idx="6">
                  <c:v>126522</c:v>
                </c:pt>
                <c:pt idx="7">
                  <c:v>750157</c:v>
                </c:pt>
                <c:pt idx="8">
                  <c:v>141769</c:v>
                </c:pt>
                <c:pt idx="9">
                  <c:v>213434929</c:v>
                </c:pt>
                <c:pt idx="10">
                  <c:v>7120</c:v>
                </c:pt>
                <c:pt idx="11">
                  <c:v>2103286</c:v>
                </c:pt>
                <c:pt idx="12">
                  <c:v>110933330</c:v>
                </c:pt>
                <c:pt idx="14">
                  <c:v>1004908</c:v>
                </c:pt>
                <c:pt idx="15">
                  <c:v>283719</c:v>
                </c:pt>
                <c:pt idx="16">
                  <c:v>36679343</c:v>
                </c:pt>
                <c:pt idx="17">
                  <c:v>63501</c:v>
                </c:pt>
                <c:pt idx="18">
                  <c:v>0</c:v>
                </c:pt>
                <c:pt idx="19">
                  <c:v>2997796</c:v>
                </c:pt>
                <c:pt idx="20">
                  <c:v>20598</c:v>
                </c:pt>
                <c:pt idx="21">
                  <c:v>908696</c:v>
                </c:pt>
                <c:pt idx="22">
                  <c:v>12337094</c:v>
                </c:pt>
                <c:pt idx="23">
                  <c:v>74224921</c:v>
                </c:pt>
                <c:pt idx="24">
                  <c:v>5458132</c:v>
                </c:pt>
                <c:pt idx="25">
                  <c:v>0</c:v>
                </c:pt>
                <c:pt idx="26">
                  <c:v>1654782</c:v>
                </c:pt>
                <c:pt idx="27">
                  <c:v>557366</c:v>
                </c:pt>
                <c:pt idx="28">
                  <c:v>89502</c:v>
                </c:pt>
                <c:pt idx="29">
                  <c:v>7969</c:v>
                </c:pt>
              </c:numCache>
            </c:numRef>
          </c:xVal>
          <c:yVal>
            <c:numRef>
              <c:f>summary_games!$E$40:$E$69</c:f>
              <c:numCache>
                <c:formatCode>General</c:formatCode>
                <c:ptCount val="30"/>
                <c:pt idx="0">
                  <c:v>0</c:v>
                </c:pt>
                <c:pt idx="1">
                  <c:v>29650</c:v>
                </c:pt>
                <c:pt idx="2">
                  <c:v>0</c:v>
                </c:pt>
                <c:pt idx="3">
                  <c:v>211068</c:v>
                </c:pt>
                <c:pt idx="4">
                  <c:v>0</c:v>
                </c:pt>
                <c:pt idx="5">
                  <c:v>2396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225</c:v>
                </c:pt>
                <c:pt idx="11">
                  <c:v>0</c:v>
                </c:pt>
                <c:pt idx="12">
                  <c:v>77313</c:v>
                </c:pt>
                <c:pt idx="14">
                  <c:v>0</c:v>
                </c:pt>
                <c:pt idx="15">
                  <c:v>0</c:v>
                </c:pt>
                <c:pt idx="16">
                  <c:v>4886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1734</c:v>
                </c:pt>
                <c:pt idx="22">
                  <c:v>0</c:v>
                </c:pt>
                <c:pt idx="23">
                  <c:v>30280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6-114B-BABC-21735DECD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16032"/>
        <c:axId val="409893936"/>
      </c:scatterChart>
      <c:valAx>
        <c:axId val="53281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HTTPS</a:t>
                </a:r>
                <a:r>
                  <a:rPr lang="en-US" sz="1400" baseline="0"/>
                  <a:t> Traffic (megabytes)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93936"/>
        <c:crosses val="autoZero"/>
        <c:crossBetween val="midCat"/>
        <c:dispUnits>
          <c:builtInUnit val="millions"/>
        </c:dispUnits>
      </c:valAx>
      <c:valAx>
        <c:axId val="4098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HTTP Traffic (kilobytes)</a:t>
                </a:r>
              </a:p>
            </c:rich>
          </c:tx>
          <c:layout>
            <c:manualLayout>
              <c:xMode val="edge"/>
              <c:yMode val="edge"/>
              <c:x val="2.896664359262785E-2"/>
              <c:y val="0.26061206816153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1603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59402777777794"/>
          <c:y val="0.13509252967744512"/>
          <c:w val="0.17345680555555557"/>
          <c:h val="0.13790266064457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Advertising HTTP vs HTTPS 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1722079556471"/>
          <c:y val="0.1276764199655766"/>
          <c:w val="0.8064021020050679"/>
          <c:h val="0.71947226476208548"/>
        </c:manualLayout>
      </c:layout>
      <c:scatterChart>
        <c:scatterStyle val="lineMarker"/>
        <c:varyColors val="0"/>
        <c:ser>
          <c:idx val="0"/>
          <c:order val="0"/>
          <c:tx>
            <c:v>Games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summary_games!$X$2:$X$31</c:f>
              <c:numCache>
                <c:formatCode>General</c:formatCode>
                <c:ptCount val="30"/>
                <c:pt idx="0">
                  <c:v>58702</c:v>
                </c:pt>
                <c:pt idx="1">
                  <c:v>30991851</c:v>
                </c:pt>
                <c:pt idx="2">
                  <c:v>257753</c:v>
                </c:pt>
                <c:pt idx="3">
                  <c:v>674</c:v>
                </c:pt>
                <c:pt idx="4">
                  <c:v>512293</c:v>
                </c:pt>
                <c:pt idx="5">
                  <c:v>15991685</c:v>
                </c:pt>
                <c:pt idx="6">
                  <c:v>41196</c:v>
                </c:pt>
                <c:pt idx="7">
                  <c:v>33159963</c:v>
                </c:pt>
                <c:pt idx="8">
                  <c:v>25847083</c:v>
                </c:pt>
                <c:pt idx="9">
                  <c:v>1584277</c:v>
                </c:pt>
                <c:pt idx="10">
                  <c:v>23027298</c:v>
                </c:pt>
                <c:pt idx="11">
                  <c:v>272411</c:v>
                </c:pt>
                <c:pt idx="12">
                  <c:v>15622</c:v>
                </c:pt>
                <c:pt idx="13">
                  <c:v>4566596</c:v>
                </c:pt>
                <c:pt idx="14">
                  <c:v>5374620</c:v>
                </c:pt>
                <c:pt idx="15">
                  <c:v>20617418</c:v>
                </c:pt>
                <c:pt idx="16">
                  <c:v>6020538</c:v>
                </c:pt>
                <c:pt idx="17">
                  <c:v>4676278</c:v>
                </c:pt>
                <c:pt idx="18">
                  <c:v>7560593</c:v>
                </c:pt>
                <c:pt idx="19">
                  <c:v>5037285</c:v>
                </c:pt>
                <c:pt idx="20">
                  <c:v>34233660</c:v>
                </c:pt>
                <c:pt idx="21">
                  <c:v>3900862</c:v>
                </c:pt>
                <c:pt idx="22">
                  <c:v>50683784</c:v>
                </c:pt>
                <c:pt idx="23">
                  <c:v>36209328</c:v>
                </c:pt>
                <c:pt idx="24">
                  <c:v>11615360</c:v>
                </c:pt>
                <c:pt idx="25">
                  <c:v>8810427</c:v>
                </c:pt>
                <c:pt idx="26">
                  <c:v>25709495</c:v>
                </c:pt>
                <c:pt idx="27">
                  <c:v>233136</c:v>
                </c:pt>
                <c:pt idx="28">
                  <c:v>590</c:v>
                </c:pt>
                <c:pt idx="29">
                  <c:v>3252233</c:v>
                </c:pt>
              </c:numCache>
            </c:numRef>
          </c:xVal>
          <c:yVal>
            <c:numRef>
              <c:f>summary_games!$I$2:$I$31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29218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27390</c:v>
                </c:pt>
                <c:pt idx="16">
                  <c:v>6266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90361</c:v>
                </c:pt>
                <c:pt idx="21">
                  <c:v>0</c:v>
                </c:pt>
                <c:pt idx="22">
                  <c:v>0</c:v>
                </c:pt>
                <c:pt idx="23">
                  <c:v>1231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A-9C44-AC01-6127BBD11561}"/>
            </c:ext>
          </c:extLst>
        </c:ser>
        <c:ser>
          <c:idx val="1"/>
          <c:order val="1"/>
          <c:tx>
            <c:v>Non-games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summary_games!$X$40:$X$69</c:f>
              <c:numCache>
                <c:formatCode>General</c:formatCode>
                <c:ptCount val="30"/>
                <c:pt idx="0">
                  <c:v>160552</c:v>
                </c:pt>
                <c:pt idx="1">
                  <c:v>16311168</c:v>
                </c:pt>
                <c:pt idx="2">
                  <c:v>11485</c:v>
                </c:pt>
                <c:pt idx="3">
                  <c:v>8522885</c:v>
                </c:pt>
                <c:pt idx="4">
                  <c:v>687389</c:v>
                </c:pt>
                <c:pt idx="5">
                  <c:v>1626</c:v>
                </c:pt>
                <c:pt idx="6">
                  <c:v>242534</c:v>
                </c:pt>
                <c:pt idx="7">
                  <c:v>422774</c:v>
                </c:pt>
                <c:pt idx="8">
                  <c:v>309263</c:v>
                </c:pt>
                <c:pt idx="9">
                  <c:v>2119463</c:v>
                </c:pt>
                <c:pt idx="10">
                  <c:v>1054</c:v>
                </c:pt>
                <c:pt idx="11">
                  <c:v>67537</c:v>
                </c:pt>
                <c:pt idx="12">
                  <c:v>2896467</c:v>
                </c:pt>
                <c:pt idx="14">
                  <c:v>122348</c:v>
                </c:pt>
                <c:pt idx="15">
                  <c:v>14130</c:v>
                </c:pt>
                <c:pt idx="16">
                  <c:v>11370404</c:v>
                </c:pt>
                <c:pt idx="17">
                  <c:v>0</c:v>
                </c:pt>
                <c:pt idx="18">
                  <c:v>17694</c:v>
                </c:pt>
                <c:pt idx="19">
                  <c:v>19288</c:v>
                </c:pt>
                <c:pt idx="20">
                  <c:v>401851</c:v>
                </c:pt>
                <c:pt idx="21">
                  <c:v>1281921</c:v>
                </c:pt>
                <c:pt idx="22">
                  <c:v>7572</c:v>
                </c:pt>
                <c:pt idx="23">
                  <c:v>5706274</c:v>
                </c:pt>
                <c:pt idx="24">
                  <c:v>200520</c:v>
                </c:pt>
                <c:pt idx="25">
                  <c:v>625</c:v>
                </c:pt>
                <c:pt idx="26">
                  <c:v>12918</c:v>
                </c:pt>
                <c:pt idx="27">
                  <c:v>225933</c:v>
                </c:pt>
                <c:pt idx="28">
                  <c:v>301846</c:v>
                </c:pt>
                <c:pt idx="29">
                  <c:v>2921527</c:v>
                </c:pt>
              </c:numCache>
            </c:numRef>
          </c:xVal>
          <c:yVal>
            <c:numRef>
              <c:f>summary_games!$I$40:$I$69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971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7A-9C44-AC01-6127BBD11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67376"/>
        <c:axId val="531386432"/>
      </c:scatterChart>
      <c:valAx>
        <c:axId val="50486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HTTPS Traffic (megabytes)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6432"/>
        <c:crosses val="autoZero"/>
        <c:crossBetween val="midCat"/>
        <c:dispUnits>
          <c:builtInUnit val="millions"/>
        </c:dispUnits>
      </c:valAx>
      <c:valAx>
        <c:axId val="5313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HTTP Traffic (kilobytes)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67376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27013888888891"/>
          <c:y val="0.13443518518518519"/>
          <c:w val="0.20445281542830909"/>
          <c:h val="0.11617981487253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 HTTP vs HTTPS 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2565737565012"/>
          <c:y val="0.13189670758709238"/>
          <c:w val="0.79793456032719834"/>
          <c:h val="0.69907648148148149"/>
        </c:manualLayout>
      </c:layout>
      <c:scatterChart>
        <c:scatterStyle val="lineMarker"/>
        <c:varyColors val="0"/>
        <c:ser>
          <c:idx val="0"/>
          <c:order val="0"/>
          <c:tx>
            <c:v>Games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summary_games!$AD$2:$AD$31</c:f>
              <c:numCache>
                <c:formatCode>General</c:formatCode>
                <c:ptCount val="30"/>
                <c:pt idx="0">
                  <c:v>58702</c:v>
                </c:pt>
                <c:pt idx="1">
                  <c:v>11946246</c:v>
                </c:pt>
                <c:pt idx="2">
                  <c:v>185610</c:v>
                </c:pt>
                <c:pt idx="3">
                  <c:v>674</c:v>
                </c:pt>
                <c:pt idx="4">
                  <c:v>265522</c:v>
                </c:pt>
                <c:pt idx="5">
                  <c:v>10911468</c:v>
                </c:pt>
                <c:pt idx="6">
                  <c:v>35378</c:v>
                </c:pt>
                <c:pt idx="7">
                  <c:v>10763455</c:v>
                </c:pt>
                <c:pt idx="8">
                  <c:v>1191725</c:v>
                </c:pt>
                <c:pt idx="9">
                  <c:v>549306</c:v>
                </c:pt>
                <c:pt idx="10">
                  <c:v>11039482</c:v>
                </c:pt>
                <c:pt idx="11">
                  <c:v>269019</c:v>
                </c:pt>
                <c:pt idx="12">
                  <c:v>15622</c:v>
                </c:pt>
                <c:pt idx="13">
                  <c:v>3275822</c:v>
                </c:pt>
                <c:pt idx="14">
                  <c:v>99271</c:v>
                </c:pt>
                <c:pt idx="15">
                  <c:v>7431442</c:v>
                </c:pt>
                <c:pt idx="16">
                  <c:v>3869451</c:v>
                </c:pt>
                <c:pt idx="17">
                  <c:v>132973</c:v>
                </c:pt>
                <c:pt idx="18">
                  <c:v>4572595</c:v>
                </c:pt>
                <c:pt idx="19">
                  <c:v>2989371</c:v>
                </c:pt>
                <c:pt idx="20">
                  <c:v>7924316</c:v>
                </c:pt>
                <c:pt idx="21">
                  <c:v>3900862</c:v>
                </c:pt>
                <c:pt idx="22">
                  <c:v>4142626</c:v>
                </c:pt>
                <c:pt idx="23">
                  <c:v>8790115</c:v>
                </c:pt>
                <c:pt idx="24">
                  <c:v>5434166</c:v>
                </c:pt>
                <c:pt idx="25">
                  <c:v>4254903</c:v>
                </c:pt>
                <c:pt idx="26">
                  <c:v>4117153</c:v>
                </c:pt>
                <c:pt idx="27">
                  <c:v>33427</c:v>
                </c:pt>
                <c:pt idx="28">
                  <c:v>590</c:v>
                </c:pt>
                <c:pt idx="29">
                  <c:v>565408</c:v>
                </c:pt>
              </c:numCache>
            </c:numRef>
          </c:xVal>
          <c:yVal>
            <c:numRef>
              <c:f>summary_games!$M$2:$M$31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21648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24108</c:v>
                </c:pt>
                <c:pt idx="16">
                  <c:v>1452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35115</c:v>
                </c:pt>
                <c:pt idx="21">
                  <c:v>0</c:v>
                </c:pt>
                <c:pt idx="22">
                  <c:v>0</c:v>
                </c:pt>
                <c:pt idx="23">
                  <c:v>984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9-604B-A563-B45E9BC1D390}"/>
            </c:ext>
          </c:extLst>
        </c:ser>
        <c:ser>
          <c:idx val="1"/>
          <c:order val="1"/>
          <c:tx>
            <c:v>Non-games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summary_games!$AD$40:$AD$69</c:f>
              <c:numCache>
                <c:formatCode>General</c:formatCode>
                <c:ptCount val="30"/>
                <c:pt idx="0">
                  <c:v>6043</c:v>
                </c:pt>
                <c:pt idx="1">
                  <c:v>6310362</c:v>
                </c:pt>
                <c:pt idx="2">
                  <c:v>10860</c:v>
                </c:pt>
                <c:pt idx="3">
                  <c:v>7741497</c:v>
                </c:pt>
                <c:pt idx="4">
                  <c:v>4432</c:v>
                </c:pt>
                <c:pt idx="5">
                  <c:v>1626</c:v>
                </c:pt>
                <c:pt idx="6">
                  <c:v>242534</c:v>
                </c:pt>
                <c:pt idx="7">
                  <c:v>319679</c:v>
                </c:pt>
                <c:pt idx="8">
                  <c:v>309263</c:v>
                </c:pt>
                <c:pt idx="9">
                  <c:v>2119463</c:v>
                </c:pt>
                <c:pt idx="10">
                  <c:v>1054</c:v>
                </c:pt>
                <c:pt idx="11">
                  <c:v>19568</c:v>
                </c:pt>
                <c:pt idx="12">
                  <c:v>2867625</c:v>
                </c:pt>
                <c:pt idx="14">
                  <c:v>112471</c:v>
                </c:pt>
                <c:pt idx="15">
                  <c:v>13649</c:v>
                </c:pt>
                <c:pt idx="16">
                  <c:v>7849326</c:v>
                </c:pt>
                <c:pt idx="17">
                  <c:v>0</c:v>
                </c:pt>
                <c:pt idx="18">
                  <c:v>17694</c:v>
                </c:pt>
                <c:pt idx="19">
                  <c:v>19288</c:v>
                </c:pt>
                <c:pt idx="20">
                  <c:v>401851</c:v>
                </c:pt>
                <c:pt idx="21">
                  <c:v>1281921</c:v>
                </c:pt>
                <c:pt idx="22">
                  <c:v>5341</c:v>
                </c:pt>
                <c:pt idx="23">
                  <c:v>4403672</c:v>
                </c:pt>
                <c:pt idx="24">
                  <c:v>187374</c:v>
                </c:pt>
                <c:pt idx="25">
                  <c:v>625</c:v>
                </c:pt>
                <c:pt idx="26">
                  <c:v>12328</c:v>
                </c:pt>
                <c:pt idx="27">
                  <c:v>187175</c:v>
                </c:pt>
                <c:pt idx="28">
                  <c:v>223064</c:v>
                </c:pt>
                <c:pt idx="29">
                  <c:v>2921527</c:v>
                </c:pt>
              </c:numCache>
            </c:numRef>
          </c:xVal>
          <c:yVal>
            <c:numRef>
              <c:f>summary_games!$M$40:$M$69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9-604B-A563-B45E9BC1D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30400"/>
        <c:axId val="530963680"/>
      </c:scatterChart>
      <c:valAx>
        <c:axId val="5726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HTTPS Traffic (megabytes)</a:t>
                </a:r>
              </a:p>
            </c:rich>
          </c:tx>
          <c:layout>
            <c:manualLayout>
              <c:xMode val="edge"/>
              <c:yMode val="edge"/>
              <c:x val="0.38572180555555557"/>
              <c:y val="0.90029777777777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63680"/>
        <c:crosses val="autoZero"/>
        <c:crossBetween val="midCat"/>
        <c:dispUnits>
          <c:builtInUnit val="millions"/>
        </c:dispUnits>
      </c:valAx>
      <c:valAx>
        <c:axId val="5309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HTTP Traffic (kilobytes)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3040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80847946153967"/>
          <c:y val="0.13783641437499181"/>
          <c:w val="0.22016698066115969"/>
          <c:h val="0.11231359807145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Benign Traffic vs Benign Domains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234126984127"/>
          <c:y val="0.11218333333333333"/>
          <c:w val="0.86567843915343912"/>
          <c:h val="0.74023809523809525"/>
        </c:manualLayout>
      </c:layout>
      <c:scatterChart>
        <c:scatterStyle val="lineMarker"/>
        <c:varyColors val="0"/>
        <c:ser>
          <c:idx val="0"/>
          <c:order val="0"/>
          <c:tx>
            <c:v>Games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summary_games!$P$2:$P$31</c:f>
              <c:numCache>
                <c:formatCode>General</c:formatCode>
                <c:ptCount val="30"/>
                <c:pt idx="0">
                  <c:v>7</c:v>
                </c:pt>
                <c:pt idx="1">
                  <c:v>22</c:v>
                </c:pt>
                <c:pt idx="2">
                  <c:v>7</c:v>
                </c:pt>
                <c:pt idx="3">
                  <c:v>2</c:v>
                </c:pt>
                <c:pt idx="4">
                  <c:v>10</c:v>
                </c:pt>
                <c:pt idx="5">
                  <c:v>20</c:v>
                </c:pt>
                <c:pt idx="6">
                  <c:v>19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22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12</c:v>
                </c:pt>
                <c:pt idx="15">
                  <c:v>32</c:v>
                </c:pt>
                <c:pt idx="16">
                  <c:v>7</c:v>
                </c:pt>
                <c:pt idx="17">
                  <c:v>14</c:v>
                </c:pt>
                <c:pt idx="18">
                  <c:v>2</c:v>
                </c:pt>
                <c:pt idx="19">
                  <c:v>9</c:v>
                </c:pt>
                <c:pt idx="20">
                  <c:v>33</c:v>
                </c:pt>
                <c:pt idx="21">
                  <c:v>2</c:v>
                </c:pt>
                <c:pt idx="22">
                  <c:v>11</c:v>
                </c:pt>
                <c:pt idx="23">
                  <c:v>18</c:v>
                </c:pt>
                <c:pt idx="24">
                  <c:v>11</c:v>
                </c:pt>
                <c:pt idx="25">
                  <c:v>7</c:v>
                </c:pt>
                <c:pt idx="26">
                  <c:v>8</c:v>
                </c:pt>
                <c:pt idx="27">
                  <c:v>6</c:v>
                </c:pt>
                <c:pt idx="28">
                  <c:v>6</c:v>
                </c:pt>
                <c:pt idx="29">
                  <c:v>15</c:v>
                </c:pt>
              </c:numCache>
            </c:numRef>
          </c:xVal>
          <c:yVal>
            <c:numRef>
              <c:f>summary_games!$S$2:$S$31</c:f>
              <c:numCache>
                <c:formatCode>General</c:formatCode>
                <c:ptCount val="30"/>
                <c:pt idx="0">
                  <c:v>85465</c:v>
                </c:pt>
                <c:pt idx="1">
                  <c:v>21036309</c:v>
                </c:pt>
                <c:pt idx="2">
                  <c:v>4172935</c:v>
                </c:pt>
                <c:pt idx="3">
                  <c:v>1352</c:v>
                </c:pt>
                <c:pt idx="4">
                  <c:v>3256159</c:v>
                </c:pt>
                <c:pt idx="5">
                  <c:v>6724830</c:v>
                </c:pt>
                <c:pt idx="6">
                  <c:v>22304276</c:v>
                </c:pt>
                <c:pt idx="7">
                  <c:v>28625575</c:v>
                </c:pt>
                <c:pt idx="8">
                  <c:v>5293859</c:v>
                </c:pt>
                <c:pt idx="9">
                  <c:v>126778135</c:v>
                </c:pt>
                <c:pt idx="10">
                  <c:v>3992980</c:v>
                </c:pt>
                <c:pt idx="11">
                  <c:v>47716</c:v>
                </c:pt>
                <c:pt idx="12">
                  <c:v>497707</c:v>
                </c:pt>
                <c:pt idx="13">
                  <c:v>232924</c:v>
                </c:pt>
                <c:pt idx="14">
                  <c:v>9129903</c:v>
                </c:pt>
                <c:pt idx="15">
                  <c:v>5700482</c:v>
                </c:pt>
                <c:pt idx="16">
                  <c:v>83582</c:v>
                </c:pt>
                <c:pt idx="17">
                  <c:v>1196207</c:v>
                </c:pt>
                <c:pt idx="18">
                  <c:v>9427</c:v>
                </c:pt>
                <c:pt idx="19">
                  <c:v>114877</c:v>
                </c:pt>
                <c:pt idx="20">
                  <c:v>3664219</c:v>
                </c:pt>
                <c:pt idx="21">
                  <c:v>1108</c:v>
                </c:pt>
                <c:pt idx="22">
                  <c:v>3860247</c:v>
                </c:pt>
                <c:pt idx="23">
                  <c:v>7958479</c:v>
                </c:pt>
                <c:pt idx="24">
                  <c:v>170663137</c:v>
                </c:pt>
                <c:pt idx="25">
                  <c:v>45178</c:v>
                </c:pt>
                <c:pt idx="26">
                  <c:v>2954138</c:v>
                </c:pt>
                <c:pt idx="27">
                  <c:v>34218</c:v>
                </c:pt>
                <c:pt idx="28">
                  <c:v>16879</c:v>
                </c:pt>
                <c:pt idx="29">
                  <c:v>22352493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3-4049-8665-E3FC09D6DAB1}"/>
            </c:ext>
          </c:extLst>
        </c:ser>
        <c:ser>
          <c:idx val="1"/>
          <c:order val="1"/>
          <c:tx>
            <c:v>Non-games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summary_games!$P$40:$P$69</c:f>
              <c:numCache>
                <c:formatCode>General</c:formatCode>
                <c:ptCount val="30"/>
                <c:pt idx="0">
                  <c:v>7</c:v>
                </c:pt>
                <c:pt idx="1">
                  <c:v>21</c:v>
                </c:pt>
                <c:pt idx="2">
                  <c:v>4</c:v>
                </c:pt>
                <c:pt idx="3">
                  <c:v>55</c:v>
                </c:pt>
                <c:pt idx="4">
                  <c:v>18</c:v>
                </c:pt>
                <c:pt idx="5">
                  <c:v>3</c:v>
                </c:pt>
                <c:pt idx="6">
                  <c:v>2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  <c:pt idx="10">
                  <c:v>2</c:v>
                </c:pt>
                <c:pt idx="11">
                  <c:v>7</c:v>
                </c:pt>
                <c:pt idx="12">
                  <c:v>40</c:v>
                </c:pt>
                <c:pt idx="13">
                  <c:v>0</c:v>
                </c:pt>
                <c:pt idx="14">
                  <c:v>5</c:v>
                </c:pt>
                <c:pt idx="15">
                  <c:v>6</c:v>
                </c:pt>
                <c:pt idx="16">
                  <c:v>55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11</c:v>
                </c:pt>
                <c:pt idx="22">
                  <c:v>8</c:v>
                </c:pt>
                <c:pt idx="23">
                  <c:v>31</c:v>
                </c:pt>
                <c:pt idx="24">
                  <c:v>26</c:v>
                </c:pt>
                <c:pt idx="25">
                  <c:v>0</c:v>
                </c:pt>
                <c:pt idx="26">
                  <c:v>10</c:v>
                </c:pt>
                <c:pt idx="27">
                  <c:v>4</c:v>
                </c:pt>
                <c:pt idx="28">
                  <c:v>14</c:v>
                </c:pt>
                <c:pt idx="29">
                  <c:v>2</c:v>
                </c:pt>
              </c:numCache>
            </c:numRef>
          </c:xVal>
          <c:yVal>
            <c:numRef>
              <c:f>summary_games!$R$40:$R$69</c:f>
              <c:numCache>
                <c:formatCode>General</c:formatCode>
                <c:ptCount val="30"/>
                <c:pt idx="0">
                  <c:v>679701</c:v>
                </c:pt>
                <c:pt idx="1">
                  <c:v>12995659</c:v>
                </c:pt>
                <c:pt idx="2">
                  <c:v>223781</c:v>
                </c:pt>
                <c:pt idx="3">
                  <c:v>37427850</c:v>
                </c:pt>
                <c:pt idx="4">
                  <c:v>6002011</c:v>
                </c:pt>
                <c:pt idx="5">
                  <c:v>1626513</c:v>
                </c:pt>
                <c:pt idx="6">
                  <c:v>126522</c:v>
                </c:pt>
                <c:pt idx="7">
                  <c:v>750157</c:v>
                </c:pt>
                <c:pt idx="8">
                  <c:v>141769</c:v>
                </c:pt>
                <c:pt idx="9">
                  <c:v>213434929</c:v>
                </c:pt>
                <c:pt idx="10">
                  <c:v>7120</c:v>
                </c:pt>
                <c:pt idx="11">
                  <c:v>2103286</c:v>
                </c:pt>
                <c:pt idx="12">
                  <c:v>110933330</c:v>
                </c:pt>
                <c:pt idx="14">
                  <c:v>1004908</c:v>
                </c:pt>
                <c:pt idx="15">
                  <c:v>283719</c:v>
                </c:pt>
                <c:pt idx="16">
                  <c:v>36679343</c:v>
                </c:pt>
                <c:pt idx="17">
                  <c:v>63501</c:v>
                </c:pt>
                <c:pt idx="18">
                  <c:v>0</c:v>
                </c:pt>
                <c:pt idx="19">
                  <c:v>2997796</c:v>
                </c:pt>
                <c:pt idx="20">
                  <c:v>20598</c:v>
                </c:pt>
                <c:pt idx="21">
                  <c:v>908696</c:v>
                </c:pt>
                <c:pt idx="22">
                  <c:v>12337094</c:v>
                </c:pt>
                <c:pt idx="23">
                  <c:v>74224921</c:v>
                </c:pt>
                <c:pt idx="24">
                  <c:v>5458132</c:v>
                </c:pt>
                <c:pt idx="25">
                  <c:v>0</c:v>
                </c:pt>
                <c:pt idx="26">
                  <c:v>1654782</c:v>
                </c:pt>
                <c:pt idx="27">
                  <c:v>557366</c:v>
                </c:pt>
                <c:pt idx="28">
                  <c:v>89502</c:v>
                </c:pt>
                <c:pt idx="29">
                  <c:v>7969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3-4049-8665-E3FC09D6D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467631"/>
        <c:axId val="750849647"/>
      </c:scatterChart>
      <c:valAx>
        <c:axId val="70946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unique domains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49647"/>
        <c:crosses val="autoZero"/>
        <c:crossBetween val="midCat"/>
      </c:valAx>
      <c:valAx>
        <c:axId val="7508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 (megabytes)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67631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21917989417993"/>
          <c:y val="0.13001130952380952"/>
          <c:w val="0.14507777777777778"/>
          <c:h val="0.11550436507936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Ad Traffic vs Ad Domains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40449735449736"/>
          <c:y val="0.11218333333333333"/>
          <c:w val="0.87759735449735454"/>
          <c:h val="0.74023809523809525"/>
        </c:manualLayout>
      </c:layout>
      <c:scatterChart>
        <c:scatterStyle val="lineMarker"/>
        <c:varyColors val="0"/>
        <c:ser>
          <c:idx val="0"/>
          <c:order val="0"/>
          <c:tx>
            <c:v>Games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summary_games!$V$2:$V$31</c:f>
              <c:numCache>
                <c:formatCode>General</c:formatCode>
                <c:ptCount val="30"/>
                <c:pt idx="0">
                  <c:v>1</c:v>
                </c:pt>
                <c:pt idx="1">
                  <c:v>28</c:v>
                </c:pt>
                <c:pt idx="2">
                  <c:v>10</c:v>
                </c:pt>
                <c:pt idx="3">
                  <c:v>2</c:v>
                </c:pt>
                <c:pt idx="4">
                  <c:v>11</c:v>
                </c:pt>
                <c:pt idx="5">
                  <c:v>36</c:v>
                </c:pt>
                <c:pt idx="6">
                  <c:v>4</c:v>
                </c:pt>
                <c:pt idx="7">
                  <c:v>31</c:v>
                </c:pt>
                <c:pt idx="8">
                  <c:v>25</c:v>
                </c:pt>
                <c:pt idx="9">
                  <c:v>8</c:v>
                </c:pt>
                <c:pt idx="10">
                  <c:v>35</c:v>
                </c:pt>
                <c:pt idx="11">
                  <c:v>4</c:v>
                </c:pt>
                <c:pt idx="12">
                  <c:v>1</c:v>
                </c:pt>
                <c:pt idx="13">
                  <c:v>25</c:v>
                </c:pt>
                <c:pt idx="14">
                  <c:v>11</c:v>
                </c:pt>
                <c:pt idx="15">
                  <c:v>48</c:v>
                </c:pt>
                <c:pt idx="16">
                  <c:v>34</c:v>
                </c:pt>
                <c:pt idx="17">
                  <c:v>11</c:v>
                </c:pt>
                <c:pt idx="18">
                  <c:v>10</c:v>
                </c:pt>
                <c:pt idx="19">
                  <c:v>20</c:v>
                </c:pt>
                <c:pt idx="20">
                  <c:v>49</c:v>
                </c:pt>
                <c:pt idx="21">
                  <c:v>2</c:v>
                </c:pt>
                <c:pt idx="22">
                  <c:v>26</c:v>
                </c:pt>
                <c:pt idx="23">
                  <c:v>32</c:v>
                </c:pt>
                <c:pt idx="24">
                  <c:v>20</c:v>
                </c:pt>
                <c:pt idx="25">
                  <c:v>15</c:v>
                </c:pt>
                <c:pt idx="26">
                  <c:v>25</c:v>
                </c:pt>
                <c:pt idx="27">
                  <c:v>12</c:v>
                </c:pt>
                <c:pt idx="28">
                  <c:v>1</c:v>
                </c:pt>
                <c:pt idx="29">
                  <c:v>12</c:v>
                </c:pt>
              </c:numCache>
            </c:numRef>
          </c:xVal>
          <c:yVal>
            <c:numRef>
              <c:f>summary_games!$Y$2:$Y$31</c:f>
              <c:numCache>
                <c:formatCode>General</c:formatCode>
                <c:ptCount val="30"/>
                <c:pt idx="0">
                  <c:v>58702</c:v>
                </c:pt>
                <c:pt idx="1">
                  <c:v>30991851</c:v>
                </c:pt>
                <c:pt idx="2">
                  <c:v>257753</c:v>
                </c:pt>
                <c:pt idx="3">
                  <c:v>674</c:v>
                </c:pt>
                <c:pt idx="4">
                  <c:v>512293</c:v>
                </c:pt>
                <c:pt idx="5">
                  <c:v>15993689</c:v>
                </c:pt>
                <c:pt idx="6">
                  <c:v>41196</c:v>
                </c:pt>
                <c:pt idx="7">
                  <c:v>33159963</c:v>
                </c:pt>
                <c:pt idx="8">
                  <c:v>25847083</c:v>
                </c:pt>
                <c:pt idx="9">
                  <c:v>1584277</c:v>
                </c:pt>
                <c:pt idx="10">
                  <c:v>23056516</c:v>
                </c:pt>
                <c:pt idx="11">
                  <c:v>272411</c:v>
                </c:pt>
                <c:pt idx="12">
                  <c:v>15622</c:v>
                </c:pt>
                <c:pt idx="13">
                  <c:v>4566596</c:v>
                </c:pt>
                <c:pt idx="14">
                  <c:v>5374620</c:v>
                </c:pt>
                <c:pt idx="15">
                  <c:v>20644808</c:v>
                </c:pt>
                <c:pt idx="16">
                  <c:v>6026804</c:v>
                </c:pt>
                <c:pt idx="17">
                  <c:v>4676278</c:v>
                </c:pt>
                <c:pt idx="18">
                  <c:v>7560593</c:v>
                </c:pt>
                <c:pt idx="19">
                  <c:v>5037285</c:v>
                </c:pt>
                <c:pt idx="20">
                  <c:v>34324021</c:v>
                </c:pt>
                <c:pt idx="21">
                  <c:v>3900862</c:v>
                </c:pt>
                <c:pt idx="22">
                  <c:v>50683784</c:v>
                </c:pt>
                <c:pt idx="23">
                  <c:v>36210559</c:v>
                </c:pt>
                <c:pt idx="24">
                  <c:v>11615360</c:v>
                </c:pt>
                <c:pt idx="25">
                  <c:v>8810427</c:v>
                </c:pt>
                <c:pt idx="26">
                  <c:v>25709495</c:v>
                </c:pt>
                <c:pt idx="27">
                  <c:v>233136</c:v>
                </c:pt>
                <c:pt idx="28">
                  <c:v>590</c:v>
                </c:pt>
                <c:pt idx="29">
                  <c:v>3252233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0-A243-9586-1EF7BF63DA9A}"/>
            </c:ext>
          </c:extLst>
        </c:ser>
        <c:ser>
          <c:idx val="1"/>
          <c:order val="1"/>
          <c:tx>
            <c:v>Non-games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summary_games!$V$40:$V$69</c:f>
              <c:numCache>
                <c:formatCode>General</c:formatCode>
                <c:ptCount val="30"/>
                <c:pt idx="0">
                  <c:v>4</c:v>
                </c:pt>
                <c:pt idx="1">
                  <c:v>17</c:v>
                </c:pt>
                <c:pt idx="2">
                  <c:v>3</c:v>
                </c:pt>
                <c:pt idx="3">
                  <c:v>69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6</c:v>
                </c:pt>
                <c:pt idx="14">
                  <c:v>4</c:v>
                </c:pt>
                <c:pt idx="15">
                  <c:v>5</c:v>
                </c:pt>
                <c:pt idx="16">
                  <c:v>53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4</c:v>
                </c:pt>
                <c:pt idx="23">
                  <c:v>75</c:v>
                </c:pt>
                <c:pt idx="24">
                  <c:v>6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7</c:v>
                </c:pt>
                <c:pt idx="29">
                  <c:v>1</c:v>
                </c:pt>
              </c:numCache>
            </c:numRef>
          </c:xVal>
          <c:yVal>
            <c:numRef>
              <c:f>summary_games!$Y$40:$Y$69</c:f>
              <c:numCache>
                <c:formatCode>General</c:formatCode>
                <c:ptCount val="30"/>
                <c:pt idx="0">
                  <c:v>160552</c:v>
                </c:pt>
                <c:pt idx="1">
                  <c:v>16311168</c:v>
                </c:pt>
                <c:pt idx="2">
                  <c:v>11485</c:v>
                </c:pt>
                <c:pt idx="3">
                  <c:v>8526529</c:v>
                </c:pt>
                <c:pt idx="4">
                  <c:v>687389</c:v>
                </c:pt>
                <c:pt idx="5">
                  <c:v>1626</c:v>
                </c:pt>
                <c:pt idx="6">
                  <c:v>242534</c:v>
                </c:pt>
                <c:pt idx="7">
                  <c:v>423932</c:v>
                </c:pt>
                <c:pt idx="8">
                  <c:v>309263</c:v>
                </c:pt>
                <c:pt idx="9">
                  <c:v>2119463</c:v>
                </c:pt>
                <c:pt idx="10">
                  <c:v>1054</c:v>
                </c:pt>
                <c:pt idx="11">
                  <c:v>67537</c:v>
                </c:pt>
                <c:pt idx="12">
                  <c:v>2896467</c:v>
                </c:pt>
                <c:pt idx="14">
                  <c:v>122348</c:v>
                </c:pt>
                <c:pt idx="15">
                  <c:v>15101</c:v>
                </c:pt>
                <c:pt idx="16">
                  <c:v>11370404</c:v>
                </c:pt>
                <c:pt idx="17">
                  <c:v>0</c:v>
                </c:pt>
                <c:pt idx="18">
                  <c:v>17694</c:v>
                </c:pt>
                <c:pt idx="19">
                  <c:v>19288</c:v>
                </c:pt>
                <c:pt idx="20">
                  <c:v>401851</c:v>
                </c:pt>
                <c:pt idx="21">
                  <c:v>1281921</c:v>
                </c:pt>
                <c:pt idx="22">
                  <c:v>7572</c:v>
                </c:pt>
                <c:pt idx="23">
                  <c:v>5706274</c:v>
                </c:pt>
                <c:pt idx="24">
                  <c:v>200520</c:v>
                </c:pt>
                <c:pt idx="25">
                  <c:v>625</c:v>
                </c:pt>
                <c:pt idx="26">
                  <c:v>12918</c:v>
                </c:pt>
                <c:pt idx="27">
                  <c:v>225933</c:v>
                </c:pt>
                <c:pt idx="28">
                  <c:v>301846</c:v>
                </c:pt>
                <c:pt idx="29">
                  <c:v>2921527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0-A243-9586-1EF7BF63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134463"/>
        <c:axId val="618597215"/>
      </c:scatterChart>
      <c:valAx>
        <c:axId val="72513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unique domains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7215"/>
        <c:crosses val="autoZero"/>
        <c:crossBetween val="midCat"/>
      </c:valAx>
      <c:valAx>
        <c:axId val="6185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 (megabytes)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3446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93875661375661"/>
          <c:y val="0.12497162698412699"/>
          <c:w val="0.14507777777777778"/>
          <c:h val="0.11550436507936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Tracking Traffic vs Tracking Domains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40449735449736"/>
          <c:y val="0.11218333333333333"/>
          <c:w val="0.87759735449735454"/>
          <c:h val="0.74023809523809525"/>
        </c:manualLayout>
      </c:layout>
      <c:scatterChart>
        <c:scatterStyle val="lineMarker"/>
        <c:varyColors val="0"/>
        <c:ser>
          <c:idx val="0"/>
          <c:order val="0"/>
          <c:tx>
            <c:v>Games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summary_games!$AB$2:$AB$31</c:f>
              <c:numCache>
                <c:formatCode>General</c:formatCode>
                <c:ptCount val="30"/>
                <c:pt idx="0">
                  <c:v>1</c:v>
                </c:pt>
                <c:pt idx="1">
                  <c:v>13</c:v>
                </c:pt>
                <c:pt idx="2">
                  <c:v>7</c:v>
                </c:pt>
                <c:pt idx="3">
                  <c:v>2</c:v>
                </c:pt>
                <c:pt idx="4">
                  <c:v>7</c:v>
                </c:pt>
                <c:pt idx="5">
                  <c:v>19</c:v>
                </c:pt>
                <c:pt idx="6">
                  <c:v>3</c:v>
                </c:pt>
                <c:pt idx="7">
                  <c:v>13</c:v>
                </c:pt>
                <c:pt idx="8">
                  <c:v>14</c:v>
                </c:pt>
                <c:pt idx="9">
                  <c:v>3</c:v>
                </c:pt>
                <c:pt idx="10">
                  <c:v>19</c:v>
                </c:pt>
                <c:pt idx="11">
                  <c:v>3</c:v>
                </c:pt>
                <c:pt idx="12">
                  <c:v>1</c:v>
                </c:pt>
                <c:pt idx="13">
                  <c:v>16</c:v>
                </c:pt>
                <c:pt idx="14">
                  <c:v>4</c:v>
                </c:pt>
                <c:pt idx="15">
                  <c:v>24</c:v>
                </c:pt>
                <c:pt idx="16">
                  <c:v>16</c:v>
                </c:pt>
                <c:pt idx="17">
                  <c:v>4</c:v>
                </c:pt>
                <c:pt idx="18">
                  <c:v>7</c:v>
                </c:pt>
                <c:pt idx="19">
                  <c:v>10</c:v>
                </c:pt>
                <c:pt idx="20">
                  <c:v>23</c:v>
                </c:pt>
                <c:pt idx="21">
                  <c:v>2</c:v>
                </c:pt>
                <c:pt idx="22">
                  <c:v>11</c:v>
                </c:pt>
                <c:pt idx="23">
                  <c:v>13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5</c:v>
                </c:pt>
                <c:pt idx="28">
                  <c:v>1</c:v>
                </c:pt>
                <c:pt idx="29">
                  <c:v>3</c:v>
                </c:pt>
              </c:numCache>
            </c:numRef>
          </c:xVal>
          <c:yVal>
            <c:numRef>
              <c:f>summary_games!$AE$2:$AE$31</c:f>
              <c:numCache>
                <c:formatCode>General</c:formatCode>
                <c:ptCount val="30"/>
                <c:pt idx="0">
                  <c:v>58702</c:v>
                </c:pt>
                <c:pt idx="1">
                  <c:v>11946246</c:v>
                </c:pt>
                <c:pt idx="2">
                  <c:v>185610</c:v>
                </c:pt>
                <c:pt idx="3">
                  <c:v>674</c:v>
                </c:pt>
                <c:pt idx="4">
                  <c:v>265522</c:v>
                </c:pt>
                <c:pt idx="5">
                  <c:v>10911958</c:v>
                </c:pt>
                <c:pt idx="6">
                  <c:v>35378</c:v>
                </c:pt>
                <c:pt idx="7">
                  <c:v>10763455</c:v>
                </c:pt>
                <c:pt idx="8">
                  <c:v>1191725</c:v>
                </c:pt>
                <c:pt idx="9">
                  <c:v>549306</c:v>
                </c:pt>
                <c:pt idx="10">
                  <c:v>11061130</c:v>
                </c:pt>
                <c:pt idx="11">
                  <c:v>269019</c:v>
                </c:pt>
                <c:pt idx="12">
                  <c:v>15622</c:v>
                </c:pt>
                <c:pt idx="13">
                  <c:v>3275822</c:v>
                </c:pt>
                <c:pt idx="14">
                  <c:v>99271</c:v>
                </c:pt>
                <c:pt idx="15">
                  <c:v>7455550</c:v>
                </c:pt>
                <c:pt idx="16">
                  <c:v>3870903</c:v>
                </c:pt>
                <c:pt idx="17">
                  <c:v>132973</c:v>
                </c:pt>
                <c:pt idx="18">
                  <c:v>4572595</c:v>
                </c:pt>
                <c:pt idx="19">
                  <c:v>2989371</c:v>
                </c:pt>
                <c:pt idx="20">
                  <c:v>7959431</c:v>
                </c:pt>
                <c:pt idx="21">
                  <c:v>3900862</c:v>
                </c:pt>
                <c:pt idx="22">
                  <c:v>4142626</c:v>
                </c:pt>
                <c:pt idx="23">
                  <c:v>8791099</c:v>
                </c:pt>
                <c:pt idx="24">
                  <c:v>5434166</c:v>
                </c:pt>
                <c:pt idx="25">
                  <c:v>4254903</c:v>
                </c:pt>
                <c:pt idx="26">
                  <c:v>4117153</c:v>
                </c:pt>
                <c:pt idx="27">
                  <c:v>33427</c:v>
                </c:pt>
                <c:pt idx="28">
                  <c:v>590</c:v>
                </c:pt>
                <c:pt idx="29">
                  <c:v>565408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4-5743-B47F-80981B400124}"/>
            </c:ext>
          </c:extLst>
        </c:ser>
        <c:ser>
          <c:idx val="1"/>
          <c:order val="1"/>
          <c:tx>
            <c:v>Non-games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summary_games!$AB$40:$AB$69</c:f>
              <c:numCache>
                <c:formatCode>General</c:formatCode>
                <c:ptCount val="30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40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2</c:v>
                </c:pt>
                <c:pt idx="23">
                  <c:v>33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</c:numCache>
            </c:numRef>
          </c:xVal>
          <c:yVal>
            <c:numRef>
              <c:f>summary_games!$AE$40:$AE$69</c:f>
              <c:numCache>
                <c:formatCode>General</c:formatCode>
                <c:ptCount val="30"/>
                <c:pt idx="0">
                  <c:v>6043</c:v>
                </c:pt>
                <c:pt idx="1">
                  <c:v>6310362</c:v>
                </c:pt>
                <c:pt idx="2">
                  <c:v>10860</c:v>
                </c:pt>
                <c:pt idx="3">
                  <c:v>7746358</c:v>
                </c:pt>
                <c:pt idx="4">
                  <c:v>4432</c:v>
                </c:pt>
                <c:pt idx="5">
                  <c:v>1626</c:v>
                </c:pt>
                <c:pt idx="6">
                  <c:v>242534</c:v>
                </c:pt>
                <c:pt idx="7">
                  <c:v>319679</c:v>
                </c:pt>
                <c:pt idx="8">
                  <c:v>309263</c:v>
                </c:pt>
                <c:pt idx="9">
                  <c:v>2119463</c:v>
                </c:pt>
                <c:pt idx="10">
                  <c:v>1054</c:v>
                </c:pt>
                <c:pt idx="11">
                  <c:v>19568</c:v>
                </c:pt>
                <c:pt idx="12">
                  <c:v>2867625</c:v>
                </c:pt>
                <c:pt idx="14">
                  <c:v>112471</c:v>
                </c:pt>
                <c:pt idx="15">
                  <c:v>13649</c:v>
                </c:pt>
                <c:pt idx="16">
                  <c:v>7849326</c:v>
                </c:pt>
                <c:pt idx="17">
                  <c:v>0</c:v>
                </c:pt>
                <c:pt idx="18">
                  <c:v>17694</c:v>
                </c:pt>
                <c:pt idx="19">
                  <c:v>19288</c:v>
                </c:pt>
                <c:pt idx="20">
                  <c:v>401851</c:v>
                </c:pt>
                <c:pt idx="21">
                  <c:v>1281921</c:v>
                </c:pt>
                <c:pt idx="22">
                  <c:v>5341</c:v>
                </c:pt>
                <c:pt idx="23">
                  <c:v>4403672</c:v>
                </c:pt>
                <c:pt idx="24">
                  <c:v>187374</c:v>
                </c:pt>
                <c:pt idx="25">
                  <c:v>625</c:v>
                </c:pt>
                <c:pt idx="26">
                  <c:v>12328</c:v>
                </c:pt>
                <c:pt idx="27">
                  <c:v>187175</c:v>
                </c:pt>
                <c:pt idx="28">
                  <c:v>223064</c:v>
                </c:pt>
                <c:pt idx="29">
                  <c:v>2921527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74-5743-B47F-80981B400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54623"/>
        <c:axId val="747681679"/>
      </c:scatterChart>
      <c:valAx>
        <c:axId val="71165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unique domains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81679"/>
        <c:crosses val="autoZero"/>
        <c:crossBetween val="midCat"/>
      </c:valAx>
      <c:valAx>
        <c:axId val="7476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 (megabytes)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5462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57896825396827"/>
          <c:y val="0.11741210317460316"/>
          <c:w val="0.14507777777777778"/>
          <c:h val="0.11550436507936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75</xdr:row>
      <xdr:rowOff>31750</xdr:rowOff>
    </xdr:from>
    <xdr:to>
      <xdr:col>1</xdr:col>
      <xdr:colOff>5510900</xdr:colOff>
      <xdr:row>101</xdr:row>
      <xdr:rowOff>148550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EB50D-3518-D34E-81E2-B04049B69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5803900</xdr:colOff>
      <xdr:row>75</xdr:row>
      <xdr:rowOff>31750</xdr:rowOff>
    </xdr:from>
    <xdr:to>
      <xdr:col>5</xdr:col>
      <xdr:colOff>1218300</xdr:colOff>
      <xdr:row>101</xdr:row>
      <xdr:rowOff>148550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7E63AC-9154-F84A-A563-39B20FEBE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1778000</xdr:colOff>
      <xdr:row>75</xdr:row>
      <xdr:rowOff>57150</xdr:rowOff>
    </xdr:from>
    <xdr:to>
      <xdr:col>12</xdr:col>
      <xdr:colOff>127000</xdr:colOff>
      <xdr:row>101</xdr:row>
      <xdr:rowOff>173950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314572-7460-8F44-8CB6-C506E7277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33</xdr:row>
      <xdr:rowOff>177800</xdr:rowOff>
    </xdr:from>
    <xdr:to>
      <xdr:col>9</xdr:col>
      <xdr:colOff>968700</xdr:colOff>
      <xdr:row>58</xdr:row>
      <xdr:rowOff>137800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A64860-443C-0341-BF6D-D00F78EBF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457200</xdr:colOff>
      <xdr:row>33</xdr:row>
      <xdr:rowOff>114300</xdr:rowOff>
    </xdr:from>
    <xdr:to>
      <xdr:col>15</xdr:col>
      <xdr:colOff>1705300</xdr:colOff>
      <xdr:row>58</xdr:row>
      <xdr:rowOff>74300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E0117C-BA68-F44D-9720-DA0407D24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88900</xdr:colOff>
      <xdr:row>4</xdr:row>
      <xdr:rowOff>38100</xdr:rowOff>
    </xdr:from>
    <xdr:to>
      <xdr:col>23</xdr:col>
      <xdr:colOff>1044900</xdr:colOff>
      <xdr:row>28</xdr:row>
      <xdr:rowOff>201300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1E7430-303E-F54B-9D56-BE35D0F1A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7"/>
  <sheetViews>
    <sheetView tabSelected="1" topLeftCell="Y31" workbookViewId="0">
      <selection activeCell="AI35" sqref="AI35"/>
    </sheetView>
  </sheetViews>
  <sheetFormatPr baseColWidth="10" defaultRowHeight="16" x14ac:dyDescent="0.2"/>
  <cols>
    <col min="1" max="1" width="32.83203125" customWidth="1"/>
    <col min="2" max="2" width="111.6640625" customWidth="1"/>
    <col min="3" max="3" width="17.5" customWidth="1"/>
    <col min="4" max="4" width="11.83203125" customWidth="1"/>
    <col min="5" max="5" width="13.6640625" customWidth="1"/>
    <col min="6" max="7" width="34.5" customWidth="1"/>
    <col min="8" max="8" width="7.6640625" customWidth="1"/>
    <col min="10" max="11" width="17.83203125" customWidth="1"/>
    <col min="13" max="13" width="15" customWidth="1"/>
    <col min="14" max="16" width="28.5" customWidth="1"/>
    <col min="17" max="17" width="16.1640625" customWidth="1"/>
    <col min="18" max="19" width="20.6640625" customWidth="1"/>
    <col min="20" max="22" width="24.5" customWidth="1"/>
    <col min="23" max="23" width="13.1640625" customWidth="1"/>
    <col min="24" max="25" width="15.33203125" customWidth="1"/>
    <col min="26" max="28" width="24.5" customWidth="1"/>
    <col min="29" max="29" width="17.6640625" customWidth="1"/>
    <col min="30" max="30" width="22.33203125" customWidth="1"/>
    <col min="33" max="33" width="27.83203125" customWidth="1"/>
  </cols>
  <sheetData>
    <row r="1" spans="1:31" x14ac:dyDescent="0.2">
      <c r="A1" t="s">
        <v>0</v>
      </c>
      <c r="B1" t="s">
        <v>1</v>
      </c>
      <c r="C1" t="s">
        <v>267</v>
      </c>
      <c r="D1" t="s">
        <v>2</v>
      </c>
      <c r="E1" t="s">
        <v>3</v>
      </c>
      <c r="F1" t="s">
        <v>4</v>
      </c>
      <c r="G1" t="s">
        <v>266</v>
      </c>
      <c r="H1" t="s">
        <v>5</v>
      </c>
      <c r="I1" t="s">
        <v>6</v>
      </c>
      <c r="J1" t="s">
        <v>7</v>
      </c>
      <c r="K1" t="s">
        <v>268</v>
      </c>
      <c r="L1" t="s">
        <v>8</v>
      </c>
      <c r="M1" t="s">
        <v>9</v>
      </c>
      <c r="N1" t="s">
        <v>10</v>
      </c>
      <c r="O1" t="s">
        <v>269</v>
      </c>
      <c r="P1" t="s">
        <v>272</v>
      </c>
      <c r="Q1" t="s">
        <v>11</v>
      </c>
      <c r="R1" t="s">
        <v>12</v>
      </c>
      <c r="S1" t="s">
        <v>275</v>
      </c>
      <c r="T1" t="s">
        <v>13</v>
      </c>
      <c r="U1" t="s">
        <v>270</v>
      </c>
      <c r="V1" t="s">
        <v>273</v>
      </c>
      <c r="W1" t="s">
        <v>14</v>
      </c>
      <c r="X1" t="s">
        <v>15</v>
      </c>
      <c r="Y1" t="s">
        <v>276</v>
      </c>
      <c r="Z1" t="s">
        <v>16</v>
      </c>
      <c r="AA1" t="s">
        <v>271</v>
      </c>
      <c r="AB1" t="s">
        <v>274</v>
      </c>
      <c r="AC1" t="s">
        <v>17</v>
      </c>
      <c r="AD1" t="s">
        <v>18</v>
      </c>
      <c r="AE1" t="s">
        <v>277</v>
      </c>
    </row>
    <row r="2" spans="1:31" x14ac:dyDescent="0.2">
      <c r="A2" t="s">
        <v>19</v>
      </c>
      <c r="D2">
        <v>0</v>
      </c>
      <c r="E2">
        <v>0</v>
      </c>
      <c r="H2">
        <v>0</v>
      </c>
      <c r="I2">
        <v>0</v>
      </c>
      <c r="L2">
        <v>0</v>
      </c>
      <c r="M2">
        <v>0</v>
      </c>
      <c r="N2" t="s">
        <v>20</v>
      </c>
      <c r="O2">
        <f>LEN(N2)-LEN(SUBSTITUTE(N2,",",""))+1</f>
        <v>7</v>
      </c>
      <c r="P2">
        <f>O2+C2</f>
        <v>7</v>
      </c>
      <c r="Q2">
        <v>7</v>
      </c>
      <c r="R2">
        <v>85465</v>
      </c>
      <c r="S2">
        <f>R2+E2</f>
        <v>85465</v>
      </c>
      <c r="T2" t="s">
        <v>21</v>
      </c>
      <c r="U2">
        <f>LEN(T2)-LEN(SUBSTITUTE(T2,",",""))+1</f>
        <v>1</v>
      </c>
      <c r="V2">
        <f>U2+G2</f>
        <v>1</v>
      </c>
      <c r="W2">
        <v>6</v>
      </c>
      <c r="X2">
        <v>58702</v>
      </c>
      <c r="Y2">
        <f>X2+I2</f>
        <v>58702</v>
      </c>
      <c r="Z2" t="s">
        <v>21</v>
      </c>
      <c r="AA2">
        <f>LEN(Z2)-LEN(SUBSTITUTE(Z2,",",""))+1</f>
        <v>1</v>
      </c>
      <c r="AB2">
        <f>AA2+K2</f>
        <v>1</v>
      </c>
      <c r="AC2">
        <v>6</v>
      </c>
      <c r="AD2">
        <v>58702</v>
      </c>
      <c r="AE2">
        <f>AD2+M2</f>
        <v>58702</v>
      </c>
    </row>
    <row r="3" spans="1:31" x14ac:dyDescent="0.2">
      <c r="A3" t="s">
        <v>22</v>
      </c>
      <c r="B3" t="s">
        <v>23</v>
      </c>
      <c r="C3">
        <f>LEN(B3)-LEN(SUBSTITUTE(B3,",",""))+1</f>
        <v>3</v>
      </c>
      <c r="D3">
        <v>3</v>
      </c>
      <c r="E3">
        <v>1457</v>
      </c>
      <c r="H3">
        <v>0</v>
      </c>
      <c r="I3">
        <v>0</v>
      </c>
      <c r="L3">
        <v>0</v>
      </c>
      <c r="M3">
        <v>0</v>
      </c>
      <c r="N3" t="s">
        <v>24</v>
      </c>
      <c r="O3">
        <f t="shared" ref="O3:O66" si="0">LEN(N3)-LEN(SUBSTITUTE(N3,",",""))+1</f>
        <v>19</v>
      </c>
      <c r="P3">
        <f t="shared" ref="P3:P66" si="1">O3+C3</f>
        <v>22</v>
      </c>
      <c r="Q3">
        <v>22</v>
      </c>
      <c r="R3">
        <v>21034852</v>
      </c>
      <c r="S3">
        <f t="shared" ref="S3:S66" si="2">R3+E3</f>
        <v>21036309</v>
      </c>
      <c r="T3" t="s">
        <v>25</v>
      </c>
      <c r="U3">
        <f t="shared" ref="U3:U66" si="3">LEN(T3)-LEN(SUBSTITUTE(T3,",",""))+1</f>
        <v>28</v>
      </c>
      <c r="V3">
        <f>U3+G3</f>
        <v>28</v>
      </c>
      <c r="W3">
        <v>45</v>
      </c>
      <c r="X3">
        <v>30991851</v>
      </c>
      <c r="Y3">
        <f t="shared" ref="Y3:Y66" si="4">X3+I3</f>
        <v>30991851</v>
      </c>
      <c r="Z3" t="s">
        <v>26</v>
      </c>
      <c r="AA3">
        <f t="shared" ref="AA3:AA66" si="5">LEN(Z3)-LEN(SUBSTITUTE(Z3,",",""))+1</f>
        <v>13</v>
      </c>
      <c r="AB3">
        <f>AA3+K3</f>
        <v>13</v>
      </c>
      <c r="AC3">
        <v>28</v>
      </c>
      <c r="AD3">
        <v>11946246</v>
      </c>
      <c r="AE3">
        <f t="shared" ref="AE3:AE66" si="6">AD3+M3</f>
        <v>11946246</v>
      </c>
    </row>
    <row r="4" spans="1:31" x14ac:dyDescent="0.2">
      <c r="A4" t="s">
        <v>27</v>
      </c>
      <c r="D4">
        <v>0</v>
      </c>
      <c r="E4">
        <v>0</v>
      </c>
      <c r="H4">
        <v>0</v>
      </c>
      <c r="I4">
        <v>0</v>
      </c>
      <c r="L4">
        <v>0</v>
      </c>
      <c r="M4">
        <v>0</v>
      </c>
      <c r="N4" t="s">
        <v>28</v>
      </c>
      <c r="O4">
        <f t="shared" si="0"/>
        <v>7</v>
      </c>
      <c r="P4">
        <f t="shared" si="1"/>
        <v>7</v>
      </c>
      <c r="Q4">
        <v>7</v>
      </c>
      <c r="R4">
        <v>4172935</v>
      </c>
      <c r="S4">
        <f t="shared" si="2"/>
        <v>4172935</v>
      </c>
      <c r="T4" t="s">
        <v>29</v>
      </c>
      <c r="U4">
        <f t="shared" si="3"/>
        <v>10</v>
      </c>
      <c r="V4">
        <f>U4+G4</f>
        <v>10</v>
      </c>
      <c r="W4">
        <v>17</v>
      </c>
      <c r="X4">
        <v>257753</v>
      </c>
      <c r="Y4">
        <f t="shared" si="4"/>
        <v>257753</v>
      </c>
      <c r="Z4" t="s">
        <v>30</v>
      </c>
      <c r="AA4">
        <f t="shared" si="5"/>
        <v>7</v>
      </c>
      <c r="AB4">
        <f>AA4+K4</f>
        <v>7</v>
      </c>
      <c r="AC4">
        <v>12</v>
      </c>
      <c r="AD4">
        <v>185610</v>
      </c>
      <c r="AE4">
        <f t="shared" si="6"/>
        <v>185610</v>
      </c>
    </row>
    <row r="5" spans="1:31" x14ac:dyDescent="0.2">
      <c r="A5" t="s">
        <v>31</v>
      </c>
      <c r="D5">
        <v>0</v>
      </c>
      <c r="E5">
        <v>0</v>
      </c>
      <c r="H5">
        <v>0</v>
      </c>
      <c r="I5">
        <v>0</v>
      </c>
      <c r="L5">
        <v>0</v>
      </c>
      <c r="M5">
        <v>0</v>
      </c>
      <c r="N5" t="s">
        <v>32</v>
      </c>
      <c r="O5">
        <f t="shared" si="0"/>
        <v>2</v>
      </c>
      <c r="P5">
        <f t="shared" si="1"/>
        <v>2</v>
      </c>
      <c r="Q5">
        <v>2</v>
      </c>
      <c r="R5">
        <v>1352</v>
      </c>
      <c r="S5">
        <f t="shared" si="2"/>
        <v>1352</v>
      </c>
      <c r="T5" t="s">
        <v>33</v>
      </c>
      <c r="U5">
        <f t="shared" si="3"/>
        <v>2</v>
      </c>
      <c r="V5">
        <f>U5+G5</f>
        <v>2</v>
      </c>
      <c r="W5">
        <v>2</v>
      </c>
      <c r="X5">
        <v>674</v>
      </c>
      <c r="Y5">
        <f t="shared" si="4"/>
        <v>674</v>
      </c>
      <c r="Z5" t="s">
        <v>33</v>
      </c>
      <c r="AA5">
        <f t="shared" si="5"/>
        <v>2</v>
      </c>
      <c r="AB5">
        <f>AA5+K5</f>
        <v>2</v>
      </c>
      <c r="AC5">
        <v>2</v>
      </c>
      <c r="AD5">
        <v>674</v>
      </c>
      <c r="AE5">
        <f t="shared" si="6"/>
        <v>674</v>
      </c>
    </row>
    <row r="6" spans="1:31" x14ac:dyDescent="0.2">
      <c r="A6" t="s">
        <v>34</v>
      </c>
      <c r="B6" t="s">
        <v>35</v>
      </c>
      <c r="C6">
        <f t="shared" ref="C6:C63" si="7">LEN(B6)-LEN(SUBSTITUTE(B6,",",""))+1</f>
        <v>3</v>
      </c>
      <c r="D6">
        <v>3</v>
      </c>
      <c r="E6">
        <v>4277</v>
      </c>
      <c r="H6">
        <v>0</v>
      </c>
      <c r="I6">
        <v>0</v>
      </c>
      <c r="L6">
        <v>0</v>
      </c>
      <c r="M6">
        <v>0</v>
      </c>
      <c r="N6" t="s">
        <v>36</v>
      </c>
      <c r="O6">
        <f t="shared" si="0"/>
        <v>7</v>
      </c>
      <c r="P6">
        <f t="shared" si="1"/>
        <v>10</v>
      </c>
      <c r="Q6">
        <v>8</v>
      </c>
      <c r="R6">
        <v>3251882</v>
      </c>
      <c r="S6">
        <f t="shared" si="2"/>
        <v>3256159</v>
      </c>
      <c r="T6" t="s">
        <v>37</v>
      </c>
      <c r="U6">
        <f t="shared" si="3"/>
        <v>11</v>
      </c>
      <c r="V6">
        <f>U6+G6</f>
        <v>11</v>
      </c>
      <c r="W6">
        <v>17</v>
      </c>
      <c r="X6">
        <v>512293</v>
      </c>
      <c r="Y6">
        <f t="shared" si="4"/>
        <v>512293</v>
      </c>
      <c r="Z6" t="s">
        <v>38</v>
      </c>
      <c r="AA6">
        <f t="shared" si="5"/>
        <v>7</v>
      </c>
      <c r="AB6">
        <f>AA6+K6</f>
        <v>7</v>
      </c>
      <c r="AC6">
        <v>13</v>
      </c>
      <c r="AD6">
        <v>265522</v>
      </c>
      <c r="AE6">
        <f t="shared" si="6"/>
        <v>265522</v>
      </c>
    </row>
    <row r="7" spans="1:31" x14ac:dyDescent="0.2">
      <c r="A7" t="s">
        <v>39</v>
      </c>
      <c r="B7" t="s">
        <v>40</v>
      </c>
      <c r="C7">
        <f t="shared" si="7"/>
        <v>3</v>
      </c>
      <c r="D7">
        <v>3</v>
      </c>
      <c r="E7">
        <v>9781</v>
      </c>
      <c r="F7" t="s">
        <v>41</v>
      </c>
      <c r="G7">
        <f>LEN(F7)-LEN(SUBSTITUTE(F7,",",""))+1</f>
        <v>2</v>
      </c>
      <c r="H7">
        <v>2</v>
      </c>
      <c r="I7">
        <v>2004</v>
      </c>
      <c r="J7" t="s">
        <v>42</v>
      </c>
      <c r="K7">
        <f t="shared" ref="K7:K43" si="8">LEN(J7)-LEN(SUBSTITUTE(J7,",",""))+1</f>
        <v>1</v>
      </c>
      <c r="L7">
        <v>1</v>
      </c>
      <c r="M7">
        <v>490</v>
      </c>
      <c r="N7" t="s">
        <v>43</v>
      </c>
      <c r="O7">
        <f t="shared" si="0"/>
        <v>17</v>
      </c>
      <c r="P7">
        <f t="shared" si="1"/>
        <v>20</v>
      </c>
      <c r="Q7">
        <v>19</v>
      </c>
      <c r="R7">
        <v>6715049</v>
      </c>
      <c r="S7">
        <f t="shared" si="2"/>
        <v>6724830</v>
      </c>
      <c r="T7" t="s">
        <v>44</v>
      </c>
      <c r="U7">
        <f t="shared" si="3"/>
        <v>34</v>
      </c>
      <c r="V7">
        <f>U7+G7</f>
        <v>36</v>
      </c>
      <c r="W7">
        <v>47</v>
      </c>
      <c r="X7">
        <v>15991685</v>
      </c>
      <c r="Y7">
        <f t="shared" si="4"/>
        <v>15993689</v>
      </c>
      <c r="Z7" t="s">
        <v>45</v>
      </c>
      <c r="AA7">
        <f t="shared" si="5"/>
        <v>18</v>
      </c>
      <c r="AB7">
        <f>AA7+K7</f>
        <v>19</v>
      </c>
      <c r="AC7">
        <v>27</v>
      </c>
      <c r="AD7">
        <v>10911468</v>
      </c>
      <c r="AE7">
        <f t="shared" si="6"/>
        <v>10911958</v>
      </c>
    </row>
    <row r="8" spans="1:31" x14ac:dyDescent="0.2">
      <c r="A8" t="s">
        <v>46</v>
      </c>
      <c r="D8">
        <v>0</v>
      </c>
      <c r="E8">
        <v>0</v>
      </c>
      <c r="H8">
        <v>0</v>
      </c>
      <c r="I8">
        <v>0</v>
      </c>
      <c r="L8">
        <v>0</v>
      </c>
      <c r="M8">
        <v>0</v>
      </c>
      <c r="N8" t="s">
        <v>47</v>
      </c>
      <c r="O8">
        <f t="shared" si="0"/>
        <v>19</v>
      </c>
      <c r="P8">
        <f t="shared" si="1"/>
        <v>19</v>
      </c>
      <c r="Q8">
        <v>22</v>
      </c>
      <c r="R8">
        <v>22304276</v>
      </c>
      <c r="S8">
        <f t="shared" si="2"/>
        <v>22304276</v>
      </c>
      <c r="T8" t="s">
        <v>48</v>
      </c>
      <c r="U8">
        <f t="shared" si="3"/>
        <v>4</v>
      </c>
      <c r="V8">
        <f>U8+G8</f>
        <v>4</v>
      </c>
      <c r="W8">
        <v>5</v>
      </c>
      <c r="X8">
        <v>41196</v>
      </c>
      <c r="Y8">
        <f t="shared" si="4"/>
        <v>41196</v>
      </c>
      <c r="Z8" t="s">
        <v>49</v>
      </c>
      <c r="AA8">
        <f t="shared" si="5"/>
        <v>3</v>
      </c>
      <c r="AB8">
        <f>AA8+K8</f>
        <v>3</v>
      </c>
      <c r="AC8">
        <v>4</v>
      </c>
      <c r="AD8">
        <v>35378</v>
      </c>
      <c r="AE8">
        <f t="shared" si="6"/>
        <v>35378</v>
      </c>
    </row>
    <row r="9" spans="1:31" x14ac:dyDescent="0.2">
      <c r="A9" t="s">
        <v>50</v>
      </c>
      <c r="D9">
        <v>0</v>
      </c>
      <c r="E9">
        <v>0</v>
      </c>
      <c r="H9">
        <v>0</v>
      </c>
      <c r="I9">
        <v>0</v>
      </c>
      <c r="L9">
        <v>0</v>
      </c>
      <c r="M9">
        <v>0</v>
      </c>
      <c r="N9" t="s">
        <v>51</v>
      </c>
      <c r="O9">
        <f t="shared" si="0"/>
        <v>15</v>
      </c>
      <c r="P9">
        <f t="shared" si="1"/>
        <v>15</v>
      </c>
      <c r="Q9">
        <v>21</v>
      </c>
      <c r="R9">
        <v>28625575</v>
      </c>
      <c r="S9">
        <f t="shared" si="2"/>
        <v>28625575</v>
      </c>
      <c r="T9" t="s">
        <v>52</v>
      </c>
      <c r="U9">
        <f t="shared" si="3"/>
        <v>31</v>
      </c>
      <c r="V9">
        <f>U9+G9</f>
        <v>31</v>
      </c>
      <c r="W9">
        <v>44</v>
      </c>
      <c r="X9">
        <v>33159963</v>
      </c>
      <c r="Y9">
        <f t="shared" si="4"/>
        <v>33159963</v>
      </c>
      <c r="Z9" t="s">
        <v>53</v>
      </c>
      <c r="AA9">
        <f t="shared" si="5"/>
        <v>13</v>
      </c>
      <c r="AB9">
        <f>AA9+K9</f>
        <v>13</v>
      </c>
      <c r="AC9">
        <v>24</v>
      </c>
      <c r="AD9">
        <v>10763455</v>
      </c>
      <c r="AE9">
        <f t="shared" si="6"/>
        <v>10763455</v>
      </c>
    </row>
    <row r="10" spans="1:31" x14ac:dyDescent="0.2">
      <c r="A10" t="s">
        <v>54</v>
      </c>
      <c r="D10">
        <v>0</v>
      </c>
      <c r="E10">
        <v>0</v>
      </c>
      <c r="H10">
        <v>0</v>
      </c>
      <c r="I10">
        <v>0</v>
      </c>
      <c r="L10">
        <v>0</v>
      </c>
      <c r="M10">
        <v>0</v>
      </c>
      <c r="N10" t="s">
        <v>55</v>
      </c>
      <c r="O10">
        <f t="shared" si="0"/>
        <v>14</v>
      </c>
      <c r="P10">
        <f t="shared" si="1"/>
        <v>14</v>
      </c>
      <c r="Q10">
        <v>15</v>
      </c>
      <c r="R10">
        <v>5293859</v>
      </c>
      <c r="S10">
        <f t="shared" si="2"/>
        <v>5293859</v>
      </c>
      <c r="T10" t="s">
        <v>56</v>
      </c>
      <c r="U10">
        <f t="shared" si="3"/>
        <v>25</v>
      </c>
      <c r="V10">
        <f>U10+G10</f>
        <v>25</v>
      </c>
      <c r="W10">
        <v>35</v>
      </c>
      <c r="X10">
        <v>25847083</v>
      </c>
      <c r="Y10">
        <f t="shared" si="4"/>
        <v>25847083</v>
      </c>
      <c r="Z10" t="s">
        <v>57</v>
      </c>
      <c r="AA10">
        <f t="shared" si="5"/>
        <v>14</v>
      </c>
      <c r="AB10">
        <f>AA10+K10</f>
        <v>14</v>
      </c>
      <c r="AC10">
        <v>22</v>
      </c>
      <c r="AD10">
        <v>1191725</v>
      </c>
      <c r="AE10">
        <f t="shared" si="6"/>
        <v>1191725</v>
      </c>
    </row>
    <row r="11" spans="1:31" x14ac:dyDescent="0.2">
      <c r="A11" t="s">
        <v>58</v>
      </c>
      <c r="D11">
        <v>0</v>
      </c>
      <c r="E11">
        <v>0</v>
      </c>
      <c r="H11">
        <v>0</v>
      </c>
      <c r="I11">
        <v>0</v>
      </c>
      <c r="L11">
        <v>0</v>
      </c>
      <c r="M11">
        <v>0</v>
      </c>
      <c r="N11" t="s">
        <v>59</v>
      </c>
      <c r="O11">
        <f t="shared" si="0"/>
        <v>16</v>
      </c>
      <c r="P11">
        <f t="shared" si="1"/>
        <v>16</v>
      </c>
      <c r="Q11">
        <v>20</v>
      </c>
      <c r="R11">
        <v>126778135</v>
      </c>
      <c r="S11">
        <f t="shared" si="2"/>
        <v>126778135</v>
      </c>
      <c r="T11" t="s">
        <v>60</v>
      </c>
      <c r="U11">
        <f t="shared" si="3"/>
        <v>8</v>
      </c>
      <c r="V11">
        <f>U11+G11</f>
        <v>8</v>
      </c>
      <c r="W11">
        <v>8</v>
      </c>
      <c r="X11">
        <v>1584277</v>
      </c>
      <c r="Y11">
        <f t="shared" si="4"/>
        <v>1584277</v>
      </c>
      <c r="Z11" t="s">
        <v>61</v>
      </c>
      <c r="AA11">
        <f t="shared" si="5"/>
        <v>3</v>
      </c>
      <c r="AB11">
        <f>AA11+K11</f>
        <v>3</v>
      </c>
      <c r="AC11">
        <v>3</v>
      </c>
      <c r="AD11">
        <v>549306</v>
      </c>
      <c r="AE11">
        <f t="shared" si="6"/>
        <v>549306</v>
      </c>
    </row>
    <row r="12" spans="1:31" x14ac:dyDescent="0.2">
      <c r="A12" t="s">
        <v>62</v>
      </c>
      <c r="B12" t="s">
        <v>63</v>
      </c>
      <c r="C12">
        <f t="shared" si="7"/>
        <v>4</v>
      </c>
      <c r="D12">
        <v>7</v>
      </c>
      <c r="E12">
        <v>64538</v>
      </c>
      <c r="F12" t="s">
        <v>41</v>
      </c>
      <c r="G12">
        <f t="shared" ref="G12:G55" si="9">LEN(F12)-LEN(SUBSTITUTE(F12,",",""))+1</f>
        <v>2</v>
      </c>
      <c r="H12">
        <v>3</v>
      </c>
      <c r="I12">
        <v>29218</v>
      </c>
      <c r="J12" t="s">
        <v>42</v>
      </c>
      <c r="K12">
        <f t="shared" si="8"/>
        <v>1</v>
      </c>
      <c r="L12">
        <v>2</v>
      </c>
      <c r="M12">
        <v>21648</v>
      </c>
      <c r="N12" t="s">
        <v>64</v>
      </c>
      <c r="O12">
        <f t="shared" si="0"/>
        <v>18</v>
      </c>
      <c r="P12">
        <f t="shared" si="1"/>
        <v>22</v>
      </c>
      <c r="Q12">
        <v>29</v>
      </c>
      <c r="R12">
        <v>3928442</v>
      </c>
      <c r="S12">
        <f t="shared" si="2"/>
        <v>3992980</v>
      </c>
      <c r="T12" t="s">
        <v>65</v>
      </c>
      <c r="U12">
        <f t="shared" si="3"/>
        <v>33</v>
      </c>
      <c r="V12">
        <f>U12+G12</f>
        <v>35</v>
      </c>
      <c r="W12">
        <v>53</v>
      </c>
      <c r="X12">
        <v>23027298</v>
      </c>
      <c r="Y12">
        <f t="shared" si="4"/>
        <v>23056516</v>
      </c>
      <c r="Z12" t="s">
        <v>66</v>
      </c>
      <c r="AA12">
        <f t="shared" si="5"/>
        <v>18</v>
      </c>
      <c r="AB12">
        <f>AA12+K12</f>
        <v>19</v>
      </c>
      <c r="AC12">
        <v>35</v>
      </c>
      <c r="AD12">
        <v>11039482</v>
      </c>
      <c r="AE12">
        <f t="shared" si="6"/>
        <v>11061130</v>
      </c>
    </row>
    <row r="13" spans="1:31" x14ac:dyDescent="0.2">
      <c r="A13" t="s">
        <v>67</v>
      </c>
      <c r="D13">
        <v>0</v>
      </c>
      <c r="E13">
        <v>0</v>
      </c>
      <c r="H13">
        <v>0</v>
      </c>
      <c r="I13">
        <v>0</v>
      </c>
      <c r="L13">
        <v>0</v>
      </c>
      <c r="M13">
        <v>0</v>
      </c>
      <c r="N13" t="s">
        <v>68</v>
      </c>
      <c r="O13">
        <f t="shared" si="0"/>
        <v>5</v>
      </c>
      <c r="P13">
        <f t="shared" si="1"/>
        <v>5</v>
      </c>
      <c r="Q13">
        <v>8</v>
      </c>
      <c r="R13">
        <v>47716</v>
      </c>
      <c r="S13">
        <f t="shared" si="2"/>
        <v>47716</v>
      </c>
      <c r="T13" t="s">
        <v>69</v>
      </c>
      <c r="U13">
        <f t="shared" si="3"/>
        <v>4</v>
      </c>
      <c r="V13">
        <f>U13+G13</f>
        <v>4</v>
      </c>
      <c r="W13">
        <v>10</v>
      </c>
      <c r="X13">
        <v>272411</v>
      </c>
      <c r="Y13">
        <f t="shared" si="4"/>
        <v>272411</v>
      </c>
      <c r="Z13" t="s">
        <v>70</v>
      </c>
      <c r="AA13">
        <f t="shared" si="5"/>
        <v>3</v>
      </c>
      <c r="AB13">
        <f>AA13+K13</f>
        <v>3</v>
      </c>
      <c r="AC13">
        <v>9</v>
      </c>
      <c r="AD13">
        <v>269019</v>
      </c>
      <c r="AE13">
        <f t="shared" si="6"/>
        <v>269019</v>
      </c>
    </row>
    <row r="14" spans="1:31" x14ac:dyDescent="0.2">
      <c r="A14" t="s">
        <v>71</v>
      </c>
      <c r="D14">
        <v>0</v>
      </c>
      <c r="E14">
        <v>0</v>
      </c>
      <c r="H14">
        <v>0</v>
      </c>
      <c r="I14">
        <v>0</v>
      </c>
      <c r="L14">
        <v>0</v>
      </c>
      <c r="M14">
        <v>0</v>
      </c>
      <c r="N14" t="s">
        <v>72</v>
      </c>
      <c r="O14">
        <f t="shared" si="0"/>
        <v>8</v>
      </c>
      <c r="P14">
        <f t="shared" si="1"/>
        <v>8</v>
      </c>
      <c r="Q14">
        <v>19</v>
      </c>
      <c r="R14">
        <v>497707</v>
      </c>
      <c r="S14">
        <f t="shared" si="2"/>
        <v>497707</v>
      </c>
      <c r="T14" t="s">
        <v>73</v>
      </c>
      <c r="U14">
        <f t="shared" si="3"/>
        <v>1</v>
      </c>
      <c r="V14">
        <f>U14+G14</f>
        <v>1</v>
      </c>
      <c r="W14">
        <v>1</v>
      </c>
      <c r="X14">
        <v>15622</v>
      </c>
      <c r="Y14">
        <f t="shared" si="4"/>
        <v>15622</v>
      </c>
      <c r="Z14" t="s">
        <v>73</v>
      </c>
      <c r="AA14">
        <f t="shared" si="5"/>
        <v>1</v>
      </c>
      <c r="AB14">
        <f>AA14+K14</f>
        <v>1</v>
      </c>
      <c r="AC14">
        <v>1</v>
      </c>
      <c r="AD14">
        <v>15622</v>
      </c>
      <c r="AE14">
        <f t="shared" si="6"/>
        <v>15622</v>
      </c>
    </row>
    <row r="15" spans="1:31" x14ac:dyDescent="0.2">
      <c r="A15" t="s">
        <v>74</v>
      </c>
      <c r="D15">
        <v>0</v>
      </c>
      <c r="E15">
        <v>0</v>
      </c>
      <c r="H15">
        <v>0</v>
      </c>
      <c r="I15">
        <v>0</v>
      </c>
      <c r="L15">
        <v>0</v>
      </c>
      <c r="M15">
        <v>0</v>
      </c>
      <c r="N15" t="s">
        <v>75</v>
      </c>
      <c r="O15">
        <f t="shared" si="0"/>
        <v>9</v>
      </c>
      <c r="P15">
        <f t="shared" si="1"/>
        <v>9</v>
      </c>
      <c r="Q15">
        <v>10</v>
      </c>
      <c r="R15">
        <v>232924</v>
      </c>
      <c r="S15">
        <f t="shared" si="2"/>
        <v>232924</v>
      </c>
      <c r="T15" t="s">
        <v>76</v>
      </c>
      <c r="U15">
        <f t="shared" si="3"/>
        <v>25</v>
      </c>
      <c r="V15">
        <f>U15+G15</f>
        <v>25</v>
      </c>
      <c r="W15">
        <v>35</v>
      </c>
      <c r="X15">
        <v>4566596</v>
      </c>
      <c r="Y15">
        <f t="shared" si="4"/>
        <v>4566596</v>
      </c>
      <c r="Z15" t="s">
        <v>77</v>
      </c>
      <c r="AA15">
        <f t="shared" si="5"/>
        <v>16</v>
      </c>
      <c r="AB15">
        <f>AA15+K15</f>
        <v>16</v>
      </c>
      <c r="AC15">
        <v>26</v>
      </c>
      <c r="AD15">
        <v>3275822</v>
      </c>
      <c r="AE15">
        <f t="shared" si="6"/>
        <v>3275822</v>
      </c>
    </row>
    <row r="16" spans="1:31" x14ac:dyDescent="0.2">
      <c r="A16" t="s">
        <v>78</v>
      </c>
      <c r="D16">
        <v>0</v>
      </c>
      <c r="E16">
        <v>0</v>
      </c>
      <c r="H16">
        <v>0</v>
      </c>
      <c r="I16">
        <v>0</v>
      </c>
      <c r="L16">
        <v>0</v>
      </c>
      <c r="M16">
        <v>0</v>
      </c>
      <c r="N16" t="s">
        <v>79</v>
      </c>
      <c r="O16">
        <f t="shared" si="0"/>
        <v>12</v>
      </c>
      <c r="P16">
        <f t="shared" si="1"/>
        <v>12</v>
      </c>
      <c r="Q16">
        <v>15</v>
      </c>
      <c r="R16">
        <v>9129903</v>
      </c>
      <c r="S16">
        <f t="shared" si="2"/>
        <v>9129903</v>
      </c>
      <c r="T16" t="s">
        <v>80</v>
      </c>
      <c r="U16">
        <f t="shared" si="3"/>
        <v>11</v>
      </c>
      <c r="V16">
        <f>U16+G16</f>
        <v>11</v>
      </c>
      <c r="W16">
        <v>21</v>
      </c>
      <c r="X16">
        <v>5374620</v>
      </c>
      <c r="Y16">
        <f t="shared" si="4"/>
        <v>5374620</v>
      </c>
      <c r="Z16" t="s">
        <v>81</v>
      </c>
      <c r="AA16">
        <f t="shared" si="5"/>
        <v>4</v>
      </c>
      <c r="AB16">
        <f>AA16+K16</f>
        <v>4</v>
      </c>
      <c r="AC16">
        <v>9</v>
      </c>
      <c r="AD16">
        <v>99271</v>
      </c>
      <c r="AE16">
        <f t="shared" si="6"/>
        <v>99271</v>
      </c>
    </row>
    <row r="17" spans="1:31" x14ac:dyDescent="0.2">
      <c r="A17" t="s">
        <v>82</v>
      </c>
      <c r="B17" t="s">
        <v>63</v>
      </c>
      <c r="C17">
        <f t="shared" si="7"/>
        <v>4</v>
      </c>
      <c r="D17">
        <v>7</v>
      </c>
      <c r="E17">
        <v>65215</v>
      </c>
      <c r="F17" t="s">
        <v>83</v>
      </c>
      <c r="G17">
        <f t="shared" si="9"/>
        <v>3</v>
      </c>
      <c r="H17">
        <v>4</v>
      </c>
      <c r="I17">
        <v>27390</v>
      </c>
      <c r="J17" t="s">
        <v>42</v>
      </c>
      <c r="K17">
        <f t="shared" si="8"/>
        <v>1</v>
      </c>
      <c r="L17">
        <v>2</v>
      </c>
      <c r="M17">
        <v>24108</v>
      </c>
      <c r="N17" t="s">
        <v>84</v>
      </c>
      <c r="O17">
        <f t="shared" si="0"/>
        <v>28</v>
      </c>
      <c r="P17">
        <f t="shared" si="1"/>
        <v>32</v>
      </c>
      <c r="Q17">
        <v>40</v>
      </c>
      <c r="R17">
        <v>5635267</v>
      </c>
      <c r="S17">
        <f t="shared" si="2"/>
        <v>5700482</v>
      </c>
      <c r="T17" t="s">
        <v>85</v>
      </c>
      <c r="U17">
        <f t="shared" si="3"/>
        <v>45</v>
      </c>
      <c r="V17">
        <f>U17+G17</f>
        <v>48</v>
      </c>
      <c r="W17">
        <v>75</v>
      </c>
      <c r="X17">
        <v>20617418</v>
      </c>
      <c r="Y17">
        <f t="shared" si="4"/>
        <v>20644808</v>
      </c>
      <c r="Z17" t="s">
        <v>86</v>
      </c>
      <c r="AA17">
        <f t="shared" si="5"/>
        <v>23</v>
      </c>
      <c r="AB17">
        <f>AA17+K17</f>
        <v>24</v>
      </c>
      <c r="AC17">
        <v>44</v>
      </c>
      <c r="AD17">
        <v>7431442</v>
      </c>
      <c r="AE17">
        <f t="shared" si="6"/>
        <v>7455550</v>
      </c>
    </row>
    <row r="18" spans="1:31" x14ac:dyDescent="0.2">
      <c r="A18" t="s">
        <v>87</v>
      </c>
      <c r="B18" t="s">
        <v>88</v>
      </c>
      <c r="C18">
        <v>1</v>
      </c>
      <c r="D18">
        <v>1</v>
      </c>
      <c r="E18">
        <v>5411</v>
      </c>
      <c r="F18" t="s">
        <v>89</v>
      </c>
      <c r="G18">
        <f t="shared" si="9"/>
        <v>5</v>
      </c>
      <c r="H18">
        <v>5</v>
      </c>
      <c r="I18">
        <v>6266</v>
      </c>
      <c r="J18" t="s">
        <v>42</v>
      </c>
      <c r="K18">
        <f t="shared" si="8"/>
        <v>1</v>
      </c>
      <c r="L18">
        <v>1</v>
      </c>
      <c r="M18">
        <v>1452</v>
      </c>
      <c r="N18" t="s">
        <v>90</v>
      </c>
      <c r="O18">
        <f t="shared" si="0"/>
        <v>6</v>
      </c>
      <c r="P18">
        <f t="shared" si="1"/>
        <v>7</v>
      </c>
      <c r="Q18">
        <v>6</v>
      </c>
      <c r="R18">
        <v>78171</v>
      </c>
      <c r="S18">
        <f t="shared" si="2"/>
        <v>83582</v>
      </c>
      <c r="T18" t="s">
        <v>91</v>
      </c>
      <c r="U18">
        <f t="shared" si="3"/>
        <v>29</v>
      </c>
      <c r="V18">
        <f>U18+G18</f>
        <v>34</v>
      </c>
      <c r="W18">
        <v>48</v>
      </c>
      <c r="X18">
        <v>6020538</v>
      </c>
      <c r="Y18">
        <f t="shared" si="4"/>
        <v>6026804</v>
      </c>
      <c r="Z18" t="s">
        <v>92</v>
      </c>
      <c r="AA18">
        <f t="shared" si="5"/>
        <v>15</v>
      </c>
      <c r="AB18">
        <f>AA18+K18</f>
        <v>16</v>
      </c>
      <c r="AC18">
        <v>30</v>
      </c>
      <c r="AD18">
        <v>3869451</v>
      </c>
      <c r="AE18">
        <f t="shared" si="6"/>
        <v>3870903</v>
      </c>
    </row>
    <row r="19" spans="1:31" x14ac:dyDescent="0.2">
      <c r="A19" t="s">
        <v>93</v>
      </c>
      <c r="D19">
        <v>0</v>
      </c>
      <c r="E19">
        <v>0</v>
      </c>
      <c r="H19">
        <v>0</v>
      </c>
      <c r="I19">
        <v>0</v>
      </c>
      <c r="L19">
        <v>0</v>
      </c>
      <c r="M19">
        <v>0</v>
      </c>
      <c r="N19" t="s">
        <v>94</v>
      </c>
      <c r="O19">
        <f t="shared" si="0"/>
        <v>14</v>
      </c>
      <c r="P19">
        <f t="shared" si="1"/>
        <v>14</v>
      </c>
      <c r="Q19">
        <v>18</v>
      </c>
      <c r="R19">
        <v>1196207</v>
      </c>
      <c r="S19">
        <f t="shared" si="2"/>
        <v>1196207</v>
      </c>
      <c r="T19" t="s">
        <v>95</v>
      </c>
      <c r="U19">
        <f t="shared" si="3"/>
        <v>11</v>
      </c>
      <c r="V19">
        <f>U19+G19</f>
        <v>11</v>
      </c>
      <c r="W19">
        <v>17</v>
      </c>
      <c r="X19">
        <v>4676278</v>
      </c>
      <c r="Y19">
        <f t="shared" si="4"/>
        <v>4676278</v>
      </c>
      <c r="Z19" t="s">
        <v>96</v>
      </c>
      <c r="AA19">
        <f t="shared" si="5"/>
        <v>4</v>
      </c>
      <c r="AB19">
        <f>AA19+K19</f>
        <v>4</v>
      </c>
      <c r="AC19">
        <v>8</v>
      </c>
      <c r="AD19">
        <v>132973</v>
      </c>
      <c r="AE19">
        <f t="shared" si="6"/>
        <v>132973</v>
      </c>
    </row>
    <row r="20" spans="1:31" x14ac:dyDescent="0.2">
      <c r="A20" t="s">
        <v>97</v>
      </c>
      <c r="D20">
        <v>0</v>
      </c>
      <c r="E20">
        <v>0</v>
      </c>
      <c r="H20">
        <v>0</v>
      </c>
      <c r="I20">
        <v>0</v>
      </c>
      <c r="L20">
        <v>0</v>
      </c>
      <c r="M20">
        <v>0</v>
      </c>
      <c r="N20" t="s">
        <v>98</v>
      </c>
      <c r="O20">
        <f t="shared" si="0"/>
        <v>2</v>
      </c>
      <c r="P20">
        <f t="shared" si="1"/>
        <v>2</v>
      </c>
      <c r="Q20">
        <v>2</v>
      </c>
      <c r="R20">
        <v>9427</v>
      </c>
      <c r="S20">
        <f t="shared" si="2"/>
        <v>9427</v>
      </c>
      <c r="T20" t="s">
        <v>99</v>
      </c>
      <c r="U20">
        <f t="shared" si="3"/>
        <v>10</v>
      </c>
      <c r="V20">
        <f>U20+G20</f>
        <v>10</v>
      </c>
      <c r="W20">
        <v>15</v>
      </c>
      <c r="X20">
        <v>7560593</v>
      </c>
      <c r="Y20">
        <f t="shared" si="4"/>
        <v>7560593</v>
      </c>
      <c r="Z20" t="s">
        <v>100</v>
      </c>
      <c r="AA20">
        <f t="shared" si="5"/>
        <v>7</v>
      </c>
      <c r="AB20">
        <f>AA20+K20</f>
        <v>7</v>
      </c>
      <c r="AC20">
        <v>12</v>
      </c>
      <c r="AD20">
        <v>4572595</v>
      </c>
      <c r="AE20">
        <f t="shared" si="6"/>
        <v>4572595</v>
      </c>
    </row>
    <row r="21" spans="1:31" x14ac:dyDescent="0.2">
      <c r="A21" t="s">
        <v>101</v>
      </c>
      <c r="D21">
        <v>0</v>
      </c>
      <c r="E21">
        <v>0</v>
      </c>
      <c r="H21">
        <v>0</v>
      </c>
      <c r="I21">
        <v>0</v>
      </c>
      <c r="L21">
        <v>0</v>
      </c>
      <c r="M21">
        <v>0</v>
      </c>
      <c r="N21" t="s">
        <v>102</v>
      </c>
      <c r="O21">
        <f t="shared" si="0"/>
        <v>9</v>
      </c>
      <c r="P21">
        <f t="shared" si="1"/>
        <v>9</v>
      </c>
      <c r="Q21">
        <v>9</v>
      </c>
      <c r="R21">
        <v>114877</v>
      </c>
      <c r="S21">
        <f t="shared" si="2"/>
        <v>114877</v>
      </c>
      <c r="T21" t="s">
        <v>103</v>
      </c>
      <c r="U21">
        <f t="shared" si="3"/>
        <v>20</v>
      </c>
      <c r="V21">
        <f>U21+G21</f>
        <v>20</v>
      </c>
      <c r="W21">
        <v>22</v>
      </c>
      <c r="X21">
        <v>5037285</v>
      </c>
      <c r="Y21">
        <f t="shared" si="4"/>
        <v>5037285</v>
      </c>
      <c r="Z21" t="s">
        <v>104</v>
      </c>
      <c r="AA21">
        <f t="shared" si="5"/>
        <v>10</v>
      </c>
      <c r="AB21">
        <f>AA21+K21</f>
        <v>10</v>
      </c>
      <c r="AC21">
        <v>10</v>
      </c>
      <c r="AD21">
        <v>2989371</v>
      </c>
      <c r="AE21">
        <f t="shared" si="6"/>
        <v>2989371</v>
      </c>
    </row>
    <row r="22" spans="1:31" x14ac:dyDescent="0.2">
      <c r="A22" t="s">
        <v>105</v>
      </c>
      <c r="B22" t="s">
        <v>106</v>
      </c>
      <c r="C22">
        <f t="shared" si="7"/>
        <v>7</v>
      </c>
      <c r="D22">
        <v>10</v>
      </c>
      <c r="E22">
        <v>137007</v>
      </c>
      <c r="F22" t="s">
        <v>107</v>
      </c>
      <c r="G22">
        <f t="shared" si="9"/>
        <v>9</v>
      </c>
      <c r="H22">
        <v>14</v>
      </c>
      <c r="I22">
        <v>90361</v>
      </c>
      <c r="J22" t="s">
        <v>108</v>
      </c>
      <c r="K22">
        <f t="shared" si="8"/>
        <v>2</v>
      </c>
      <c r="L22">
        <v>3</v>
      </c>
      <c r="M22">
        <v>35115</v>
      </c>
      <c r="N22" t="s">
        <v>109</v>
      </c>
      <c r="O22">
        <f t="shared" si="0"/>
        <v>26</v>
      </c>
      <c r="P22">
        <f t="shared" si="1"/>
        <v>33</v>
      </c>
      <c r="Q22">
        <v>37</v>
      </c>
      <c r="R22">
        <v>3527212</v>
      </c>
      <c r="S22">
        <f t="shared" si="2"/>
        <v>3664219</v>
      </c>
      <c r="T22" t="s">
        <v>110</v>
      </c>
      <c r="U22">
        <f t="shared" si="3"/>
        <v>40</v>
      </c>
      <c r="V22">
        <f>U22+G22</f>
        <v>49</v>
      </c>
      <c r="W22">
        <v>65</v>
      </c>
      <c r="X22">
        <v>34233660</v>
      </c>
      <c r="Y22">
        <f t="shared" si="4"/>
        <v>34324021</v>
      </c>
      <c r="Z22" t="s">
        <v>111</v>
      </c>
      <c r="AA22">
        <f t="shared" si="5"/>
        <v>21</v>
      </c>
      <c r="AB22">
        <f>AA22+K22</f>
        <v>23</v>
      </c>
      <c r="AC22">
        <v>36</v>
      </c>
      <c r="AD22">
        <v>7924316</v>
      </c>
      <c r="AE22">
        <f t="shared" si="6"/>
        <v>7959431</v>
      </c>
    </row>
    <row r="23" spans="1:31" x14ac:dyDescent="0.2">
      <c r="A23" t="s">
        <v>112</v>
      </c>
      <c r="D23">
        <v>0</v>
      </c>
      <c r="E23">
        <v>0</v>
      </c>
      <c r="H23">
        <v>0</v>
      </c>
      <c r="I23">
        <v>0</v>
      </c>
      <c r="L23">
        <v>0</v>
      </c>
      <c r="M23">
        <v>0</v>
      </c>
      <c r="N23" t="s">
        <v>113</v>
      </c>
      <c r="O23">
        <f t="shared" si="0"/>
        <v>2</v>
      </c>
      <c r="P23">
        <f t="shared" si="1"/>
        <v>2</v>
      </c>
      <c r="Q23">
        <v>2</v>
      </c>
      <c r="R23">
        <v>1108</v>
      </c>
      <c r="S23">
        <f t="shared" si="2"/>
        <v>1108</v>
      </c>
      <c r="T23" t="s">
        <v>114</v>
      </c>
      <c r="U23">
        <f t="shared" si="3"/>
        <v>2</v>
      </c>
      <c r="V23">
        <f>U23+G23</f>
        <v>2</v>
      </c>
      <c r="W23">
        <v>2</v>
      </c>
      <c r="X23">
        <v>3900862</v>
      </c>
      <c r="Y23">
        <f t="shared" si="4"/>
        <v>3900862</v>
      </c>
      <c r="Z23" t="s">
        <v>114</v>
      </c>
      <c r="AA23">
        <f t="shared" si="5"/>
        <v>2</v>
      </c>
      <c r="AB23">
        <f>AA23+K23</f>
        <v>2</v>
      </c>
      <c r="AC23">
        <v>2</v>
      </c>
      <c r="AD23">
        <v>3900862</v>
      </c>
      <c r="AE23">
        <f t="shared" si="6"/>
        <v>3900862</v>
      </c>
    </row>
    <row r="24" spans="1:31" x14ac:dyDescent="0.2">
      <c r="A24" t="s">
        <v>115</v>
      </c>
      <c r="D24">
        <v>0</v>
      </c>
      <c r="E24">
        <v>0</v>
      </c>
      <c r="H24">
        <v>0</v>
      </c>
      <c r="I24">
        <v>0</v>
      </c>
      <c r="L24">
        <v>0</v>
      </c>
      <c r="M24">
        <v>0</v>
      </c>
      <c r="N24" t="s">
        <v>116</v>
      </c>
      <c r="O24">
        <f t="shared" si="0"/>
        <v>11</v>
      </c>
      <c r="P24">
        <f t="shared" si="1"/>
        <v>11</v>
      </c>
      <c r="Q24">
        <v>18</v>
      </c>
      <c r="R24">
        <v>3860247</v>
      </c>
      <c r="S24">
        <f t="shared" si="2"/>
        <v>3860247</v>
      </c>
      <c r="T24" t="s">
        <v>117</v>
      </c>
      <c r="U24">
        <f t="shared" si="3"/>
        <v>26</v>
      </c>
      <c r="V24">
        <f>U24+G24</f>
        <v>26</v>
      </c>
      <c r="W24">
        <v>40</v>
      </c>
      <c r="X24">
        <v>50683784</v>
      </c>
      <c r="Y24">
        <f t="shared" si="4"/>
        <v>50683784</v>
      </c>
      <c r="Z24" t="s">
        <v>118</v>
      </c>
      <c r="AA24">
        <f t="shared" si="5"/>
        <v>11</v>
      </c>
      <c r="AB24">
        <f>AA24+K24</f>
        <v>11</v>
      </c>
      <c r="AC24">
        <v>21</v>
      </c>
      <c r="AD24">
        <v>4142626</v>
      </c>
      <c r="AE24">
        <f t="shared" si="6"/>
        <v>4142626</v>
      </c>
    </row>
    <row r="25" spans="1:31" x14ac:dyDescent="0.2">
      <c r="A25" t="s">
        <v>119</v>
      </c>
      <c r="B25" t="s">
        <v>120</v>
      </c>
      <c r="C25">
        <f t="shared" si="7"/>
        <v>1</v>
      </c>
      <c r="D25">
        <v>1</v>
      </c>
      <c r="E25">
        <v>530</v>
      </c>
      <c r="F25" t="s">
        <v>121</v>
      </c>
      <c r="G25">
        <f t="shared" si="9"/>
        <v>2</v>
      </c>
      <c r="H25">
        <v>2</v>
      </c>
      <c r="I25">
        <v>1231</v>
      </c>
      <c r="J25" t="s">
        <v>42</v>
      </c>
      <c r="K25">
        <f t="shared" si="8"/>
        <v>1</v>
      </c>
      <c r="L25">
        <v>1</v>
      </c>
      <c r="M25">
        <v>984</v>
      </c>
      <c r="N25" t="s">
        <v>122</v>
      </c>
      <c r="O25">
        <f t="shared" si="0"/>
        <v>17</v>
      </c>
      <c r="P25">
        <f t="shared" si="1"/>
        <v>18</v>
      </c>
      <c r="Q25">
        <v>25</v>
      </c>
      <c r="R25">
        <v>7957949</v>
      </c>
      <c r="S25">
        <f t="shared" si="2"/>
        <v>7958479</v>
      </c>
      <c r="T25" t="s">
        <v>123</v>
      </c>
      <c r="U25">
        <f t="shared" si="3"/>
        <v>30</v>
      </c>
      <c r="V25">
        <f>U25+G25</f>
        <v>32</v>
      </c>
      <c r="W25">
        <v>49</v>
      </c>
      <c r="X25">
        <v>36209328</v>
      </c>
      <c r="Y25">
        <f t="shared" si="4"/>
        <v>36210559</v>
      </c>
      <c r="Z25" t="s">
        <v>124</v>
      </c>
      <c r="AA25">
        <f t="shared" si="5"/>
        <v>12</v>
      </c>
      <c r="AB25">
        <f>AA25+K25</f>
        <v>13</v>
      </c>
      <c r="AC25">
        <v>29</v>
      </c>
      <c r="AD25">
        <v>8790115</v>
      </c>
      <c r="AE25">
        <f t="shared" si="6"/>
        <v>8791099</v>
      </c>
    </row>
    <row r="26" spans="1:31" x14ac:dyDescent="0.2">
      <c r="A26" t="s">
        <v>125</v>
      </c>
      <c r="B26" t="s">
        <v>126</v>
      </c>
      <c r="C26">
        <f t="shared" si="7"/>
        <v>1</v>
      </c>
      <c r="D26">
        <v>1</v>
      </c>
      <c r="E26">
        <v>116947</v>
      </c>
      <c r="H26">
        <v>0</v>
      </c>
      <c r="I26">
        <v>0</v>
      </c>
      <c r="L26">
        <v>0</v>
      </c>
      <c r="M26">
        <v>0</v>
      </c>
      <c r="N26" t="s">
        <v>127</v>
      </c>
      <c r="O26">
        <f t="shared" si="0"/>
        <v>10</v>
      </c>
      <c r="P26">
        <f t="shared" si="1"/>
        <v>11</v>
      </c>
      <c r="Q26">
        <v>11</v>
      </c>
      <c r="R26">
        <v>170546190</v>
      </c>
      <c r="S26">
        <f t="shared" si="2"/>
        <v>170663137</v>
      </c>
      <c r="T26" t="s">
        <v>128</v>
      </c>
      <c r="U26">
        <f t="shared" si="3"/>
        <v>20</v>
      </c>
      <c r="V26">
        <f>U26+G26</f>
        <v>20</v>
      </c>
      <c r="W26">
        <v>20</v>
      </c>
      <c r="X26">
        <v>11615360</v>
      </c>
      <c r="Y26">
        <f t="shared" si="4"/>
        <v>11615360</v>
      </c>
      <c r="Z26" t="s">
        <v>129</v>
      </c>
      <c r="AA26">
        <f t="shared" si="5"/>
        <v>9</v>
      </c>
      <c r="AB26">
        <f>AA26+K26</f>
        <v>9</v>
      </c>
      <c r="AC26">
        <v>9</v>
      </c>
      <c r="AD26">
        <v>5434166</v>
      </c>
      <c r="AE26">
        <f t="shared" si="6"/>
        <v>5434166</v>
      </c>
    </row>
    <row r="27" spans="1:31" x14ac:dyDescent="0.2">
      <c r="A27" t="s">
        <v>130</v>
      </c>
      <c r="D27">
        <v>0</v>
      </c>
      <c r="E27">
        <v>0</v>
      </c>
      <c r="H27">
        <v>0</v>
      </c>
      <c r="I27">
        <v>0</v>
      </c>
      <c r="L27">
        <v>0</v>
      </c>
      <c r="M27">
        <v>0</v>
      </c>
      <c r="N27" t="s">
        <v>131</v>
      </c>
      <c r="O27">
        <f t="shared" si="0"/>
        <v>7</v>
      </c>
      <c r="P27">
        <f t="shared" si="1"/>
        <v>7</v>
      </c>
      <c r="Q27">
        <v>7</v>
      </c>
      <c r="R27">
        <v>45178</v>
      </c>
      <c r="S27">
        <f t="shared" si="2"/>
        <v>45178</v>
      </c>
      <c r="T27" t="s">
        <v>132</v>
      </c>
      <c r="U27">
        <f t="shared" si="3"/>
        <v>15</v>
      </c>
      <c r="V27">
        <f>U27+G27</f>
        <v>15</v>
      </c>
      <c r="W27">
        <v>17</v>
      </c>
      <c r="X27">
        <v>8810427</v>
      </c>
      <c r="Y27">
        <f t="shared" si="4"/>
        <v>8810427</v>
      </c>
      <c r="Z27" t="s">
        <v>133</v>
      </c>
      <c r="AA27">
        <f t="shared" si="5"/>
        <v>9</v>
      </c>
      <c r="AB27">
        <f>AA27+K27</f>
        <v>9</v>
      </c>
      <c r="AC27">
        <v>10</v>
      </c>
      <c r="AD27">
        <v>4254903</v>
      </c>
      <c r="AE27">
        <f t="shared" si="6"/>
        <v>4254903</v>
      </c>
    </row>
    <row r="28" spans="1:31" x14ac:dyDescent="0.2">
      <c r="A28" t="s">
        <v>134</v>
      </c>
      <c r="D28">
        <v>0</v>
      </c>
      <c r="E28">
        <v>0</v>
      </c>
      <c r="H28">
        <v>0</v>
      </c>
      <c r="I28">
        <v>0</v>
      </c>
      <c r="L28">
        <v>0</v>
      </c>
      <c r="M28">
        <v>0</v>
      </c>
      <c r="N28" t="s">
        <v>135</v>
      </c>
      <c r="O28">
        <f t="shared" si="0"/>
        <v>8</v>
      </c>
      <c r="P28">
        <f t="shared" si="1"/>
        <v>8</v>
      </c>
      <c r="Q28">
        <v>16</v>
      </c>
      <c r="R28">
        <v>2954138</v>
      </c>
      <c r="S28">
        <f t="shared" si="2"/>
        <v>2954138</v>
      </c>
      <c r="T28" t="s">
        <v>136</v>
      </c>
      <c r="U28">
        <f t="shared" si="3"/>
        <v>25</v>
      </c>
      <c r="V28">
        <f>U28+G28</f>
        <v>25</v>
      </c>
      <c r="W28">
        <v>44</v>
      </c>
      <c r="X28">
        <v>25709495</v>
      </c>
      <c r="Y28">
        <f t="shared" si="4"/>
        <v>25709495</v>
      </c>
      <c r="Z28" t="s">
        <v>137</v>
      </c>
      <c r="AA28">
        <f t="shared" si="5"/>
        <v>9</v>
      </c>
      <c r="AB28">
        <f>AA28+K28</f>
        <v>9</v>
      </c>
      <c r="AC28">
        <v>24</v>
      </c>
      <c r="AD28">
        <v>4117153</v>
      </c>
      <c r="AE28">
        <f t="shared" si="6"/>
        <v>4117153</v>
      </c>
    </row>
    <row r="29" spans="1:31" x14ac:dyDescent="0.2">
      <c r="A29" t="s">
        <v>138</v>
      </c>
      <c r="D29">
        <v>0</v>
      </c>
      <c r="E29">
        <v>0</v>
      </c>
      <c r="H29">
        <v>0</v>
      </c>
      <c r="I29">
        <v>0</v>
      </c>
      <c r="L29">
        <v>0</v>
      </c>
      <c r="M29">
        <v>0</v>
      </c>
      <c r="N29" t="s">
        <v>139</v>
      </c>
      <c r="O29">
        <f t="shared" si="0"/>
        <v>6</v>
      </c>
      <c r="P29">
        <f t="shared" si="1"/>
        <v>6</v>
      </c>
      <c r="Q29">
        <v>8</v>
      </c>
      <c r="R29">
        <v>34218</v>
      </c>
      <c r="S29">
        <f t="shared" si="2"/>
        <v>34218</v>
      </c>
      <c r="T29" t="s">
        <v>140</v>
      </c>
      <c r="U29">
        <f t="shared" si="3"/>
        <v>12</v>
      </c>
      <c r="V29">
        <f>U29+G29</f>
        <v>12</v>
      </c>
      <c r="W29">
        <v>12</v>
      </c>
      <c r="X29">
        <v>233136</v>
      </c>
      <c r="Y29">
        <f t="shared" si="4"/>
        <v>233136</v>
      </c>
      <c r="Z29" t="s">
        <v>141</v>
      </c>
      <c r="AA29">
        <f t="shared" si="5"/>
        <v>5</v>
      </c>
      <c r="AB29">
        <f>AA29+K29</f>
        <v>5</v>
      </c>
      <c r="AC29">
        <v>5</v>
      </c>
      <c r="AD29">
        <v>33427</v>
      </c>
      <c r="AE29">
        <f t="shared" si="6"/>
        <v>33427</v>
      </c>
    </row>
    <row r="30" spans="1:31" x14ac:dyDescent="0.2">
      <c r="A30" t="s">
        <v>142</v>
      </c>
      <c r="B30" t="s">
        <v>143</v>
      </c>
      <c r="D30">
        <v>1</v>
      </c>
      <c r="E30">
        <v>1945</v>
      </c>
      <c r="H30">
        <v>0</v>
      </c>
      <c r="I30">
        <v>0</v>
      </c>
      <c r="L30">
        <v>0</v>
      </c>
      <c r="M30">
        <v>0</v>
      </c>
      <c r="N30" t="s">
        <v>144</v>
      </c>
      <c r="O30">
        <f t="shared" si="0"/>
        <v>6</v>
      </c>
      <c r="P30">
        <f t="shared" si="1"/>
        <v>6</v>
      </c>
      <c r="Q30">
        <v>6</v>
      </c>
      <c r="R30">
        <v>14934</v>
      </c>
      <c r="S30">
        <f t="shared" si="2"/>
        <v>16879</v>
      </c>
      <c r="T30" t="s">
        <v>145</v>
      </c>
      <c r="U30">
        <f t="shared" si="3"/>
        <v>1</v>
      </c>
      <c r="V30">
        <f>U30+G30</f>
        <v>1</v>
      </c>
      <c r="W30">
        <v>1</v>
      </c>
      <c r="X30">
        <v>590</v>
      </c>
      <c r="Y30">
        <f t="shared" si="4"/>
        <v>590</v>
      </c>
      <c r="Z30" t="s">
        <v>145</v>
      </c>
      <c r="AA30">
        <f t="shared" si="5"/>
        <v>1</v>
      </c>
      <c r="AB30">
        <f>AA30+K30</f>
        <v>1</v>
      </c>
      <c r="AC30">
        <v>1</v>
      </c>
      <c r="AD30">
        <v>590</v>
      </c>
      <c r="AE30">
        <f t="shared" si="6"/>
        <v>590</v>
      </c>
    </row>
    <row r="31" spans="1:31" x14ac:dyDescent="0.2">
      <c r="A31" t="s">
        <v>146</v>
      </c>
      <c r="D31">
        <v>0</v>
      </c>
      <c r="E31">
        <v>0</v>
      </c>
      <c r="H31">
        <v>0</v>
      </c>
      <c r="I31">
        <v>0</v>
      </c>
      <c r="L31">
        <v>0</v>
      </c>
      <c r="M31">
        <v>0</v>
      </c>
      <c r="N31" t="s">
        <v>147</v>
      </c>
      <c r="O31">
        <f t="shared" si="0"/>
        <v>15</v>
      </c>
      <c r="P31">
        <f t="shared" si="1"/>
        <v>15</v>
      </c>
      <c r="Q31">
        <v>19</v>
      </c>
      <c r="R31">
        <v>22352493</v>
      </c>
      <c r="S31">
        <f t="shared" si="2"/>
        <v>22352493</v>
      </c>
      <c r="T31" t="s">
        <v>148</v>
      </c>
      <c r="U31">
        <f t="shared" si="3"/>
        <v>12</v>
      </c>
      <c r="V31">
        <f>U31+G31</f>
        <v>12</v>
      </c>
      <c r="W31">
        <v>12</v>
      </c>
      <c r="X31">
        <v>3252233</v>
      </c>
      <c r="Y31">
        <f t="shared" si="4"/>
        <v>3252233</v>
      </c>
      <c r="Z31" t="s">
        <v>149</v>
      </c>
      <c r="AA31">
        <f t="shared" si="5"/>
        <v>3</v>
      </c>
      <c r="AB31">
        <f>AA31+K31</f>
        <v>3</v>
      </c>
      <c r="AC31">
        <v>3</v>
      </c>
      <c r="AD31">
        <v>565408</v>
      </c>
      <c r="AE31">
        <f t="shared" si="6"/>
        <v>565408</v>
      </c>
    </row>
    <row r="33" spans="1:35" x14ac:dyDescent="0.2">
      <c r="S33">
        <f>SUM(S2:S31)/30</f>
        <v>15027826.533333333</v>
      </c>
      <c r="Y33">
        <f>SUM(Y2:Y31)/30</f>
        <v>12013982.699999999</v>
      </c>
      <c r="AG33" t="s">
        <v>262</v>
      </c>
      <c r="AH33" t="s">
        <v>278</v>
      </c>
      <c r="AI33" t="s">
        <v>280</v>
      </c>
    </row>
    <row r="34" spans="1:35" x14ac:dyDescent="0.2">
      <c r="A34" t="s">
        <v>261</v>
      </c>
      <c r="E34">
        <f>SUM(E2:E31)</f>
        <v>407108</v>
      </c>
      <c r="I34">
        <f>SUM(I2:I31)</f>
        <v>156470</v>
      </c>
      <c r="M34">
        <f>SUM(M2:M32)</f>
        <v>83797</v>
      </c>
      <c r="R34">
        <f>SUM(R2:R31)</f>
        <v>450427688</v>
      </c>
      <c r="X34">
        <f>SUM(X2:X31)</f>
        <v>360263011</v>
      </c>
      <c r="AD34">
        <f>SUM(AD2:AD31)</f>
        <v>108766700</v>
      </c>
      <c r="AG34">
        <f>SUM(AD34,X34,R34,M34,E34,I34)</f>
        <v>920104774</v>
      </c>
      <c r="AH34">
        <f>SUM(Y2:Y31)</f>
        <v>360419481</v>
      </c>
      <c r="AI34">
        <f>(AH34/30)/(AG34/30)</f>
        <v>0.39171569497801562</v>
      </c>
    </row>
    <row r="39" spans="1:35" x14ac:dyDescent="0.2">
      <c r="A39" t="s">
        <v>0</v>
      </c>
      <c r="B39" t="s">
        <v>1</v>
      </c>
      <c r="C39" t="s">
        <v>267</v>
      </c>
      <c r="D39" t="s">
        <v>2</v>
      </c>
      <c r="E39" t="s">
        <v>3</v>
      </c>
      <c r="F39" t="s">
        <v>4</v>
      </c>
      <c r="G39" t="s">
        <v>266</v>
      </c>
      <c r="H39" t="s">
        <v>5</v>
      </c>
      <c r="I39" t="s">
        <v>6</v>
      </c>
      <c r="J39" t="s">
        <v>7</v>
      </c>
      <c r="K39" t="s">
        <v>268</v>
      </c>
      <c r="L39" t="s">
        <v>8</v>
      </c>
      <c r="M39" t="s">
        <v>9</v>
      </c>
      <c r="N39" t="s">
        <v>10</v>
      </c>
      <c r="O39" t="s">
        <v>269</v>
      </c>
      <c r="P39" t="s">
        <v>272</v>
      </c>
      <c r="Q39" t="s">
        <v>11</v>
      </c>
      <c r="R39" t="s">
        <v>12</v>
      </c>
      <c r="S39" t="s">
        <v>275</v>
      </c>
      <c r="T39" t="s">
        <v>13</v>
      </c>
      <c r="U39" t="s">
        <v>270</v>
      </c>
      <c r="V39" t="s">
        <v>273</v>
      </c>
      <c r="W39" t="s">
        <v>14</v>
      </c>
      <c r="X39" t="s">
        <v>15</v>
      </c>
      <c r="Y39" t="s">
        <v>276</v>
      </c>
      <c r="Z39" t="s">
        <v>16</v>
      </c>
      <c r="AA39" t="s">
        <v>271</v>
      </c>
      <c r="AB39" t="s">
        <v>274</v>
      </c>
      <c r="AC39" t="s">
        <v>17</v>
      </c>
      <c r="AD39" t="s">
        <v>18</v>
      </c>
      <c r="AE39" t="s">
        <v>277</v>
      </c>
    </row>
    <row r="40" spans="1:35" x14ac:dyDescent="0.2">
      <c r="A40" t="s">
        <v>150</v>
      </c>
      <c r="D40">
        <v>0</v>
      </c>
      <c r="E40">
        <v>0</v>
      </c>
      <c r="H40">
        <v>0</v>
      </c>
      <c r="I40">
        <v>0</v>
      </c>
      <c r="L40">
        <v>0</v>
      </c>
      <c r="M40">
        <v>0</v>
      </c>
      <c r="N40" t="s">
        <v>151</v>
      </c>
      <c r="O40">
        <f>LEN(N40)-LEN(SUBSTITUTE(N40,",",""))+1</f>
        <v>7</v>
      </c>
      <c r="P40">
        <f t="shared" si="1"/>
        <v>7</v>
      </c>
      <c r="Q40">
        <v>9</v>
      </c>
      <c r="R40">
        <v>679701</v>
      </c>
      <c r="S40">
        <f t="shared" si="2"/>
        <v>679701</v>
      </c>
      <c r="T40" t="s">
        <v>152</v>
      </c>
      <c r="U40">
        <f t="shared" si="3"/>
        <v>4</v>
      </c>
      <c r="V40">
        <f>U40+G40</f>
        <v>4</v>
      </c>
      <c r="W40">
        <v>8</v>
      </c>
      <c r="X40">
        <v>160552</v>
      </c>
      <c r="Y40">
        <f t="shared" si="4"/>
        <v>160552</v>
      </c>
      <c r="Z40" t="s">
        <v>153</v>
      </c>
      <c r="AA40">
        <f t="shared" si="5"/>
        <v>1</v>
      </c>
      <c r="AB40">
        <f>AA40+K40</f>
        <v>1</v>
      </c>
      <c r="AC40">
        <v>1</v>
      </c>
      <c r="AD40">
        <v>6043</v>
      </c>
      <c r="AE40">
        <f t="shared" si="6"/>
        <v>6043</v>
      </c>
    </row>
    <row r="41" spans="1:35" x14ac:dyDescent="0.2">
      <c r="A41" t="s">
        <v>154</v>
      </c>
      <c r="B41" t="s">
        <v>155</v>
      </c>
      <c r="C41">
        <f t="shared" si="7"/>
        <v>3</v>
      </c>
      <c r="D41">
        <v>4</v>
      </c>
      <c r="E41">
        <v>29650</v>
      </c>
      <c r="H41">
        <v>0</v>
      </c>
      <c r="I41">
        <v>0</v>
      </c>
      <c r="L41">
        <v>0</v>
      </c>
      <c r="M41">
        <v>0</v>
      </c>
      <c r="N41" t="s">
        <v>156</v>
      </c>
      <c r="O41">
        <f t="shared" si="0"/>
        <v>18</v>
      </c>
      <c r="P41">
        <f t="shared" si="1"/>
        <v>21</v>
      </c>
      <c r="Q41">
        <v>23</v>
      </c>
      <c r="R41">
        <v>12995659</v>
      </c>
      <c r="S41">
        <f t="shared" si="2"/>
        <v>13025309</v>
      </c>
      <c r="T41" t="s">
        <v>157</v>
      </c>
      <c r="U41">
        <f t="shared" si="3"/>
        <v>17</v>
      </c>
      <c r="V41">
        <f>U41+G41</f>
        <v>17</v>
      </c>
      <c r="W41">
        <v>27</v>
      </c>
      <c r="X41">
        <v>16311168</v>
      </c>
      <c r="Y41">
        <f t="shared" si="4"/>
        <v>16311168</v>
      </c>
      <c r="Z41" t="s">
        <v>158</v>
      </c>
      <c r="AA41">
        <f t="shared" si="5"/>
        <v>8</v>
      </c>
      <c r="AB41">
        <f>AA41+K41</f>
        <v>8</v>
      </c>
      <c r="AC41">
        <v>15</v>
      </c>
      <c r="AD41">
        <v>6310362</v>
      </c>
      <c r="AE41">
        <f t="shared" si="6"/>
        <v>6310362</v>
      </c>
    </row>
    <row r="42" spans="1:35" x14ac:dyDescent="0.2">
      <c r="A42" t="s">
        <v>159</v>
      </c>
      <c r="D42">
        <v>0</v>
      </c>
      <c r="E42">
        <v>0</v>
      </c>
      <c r="H42">
        <v>0</v>
      </c>
      <c r="I42">
        <v>0</v>
      </c>
      <c r="L42">
        <v>0</v>
      </c>
      <c r="M42">
        <v>0</v>
      </c>
      <c r="N42" t="s">
        <v>160</v>
      </c>
      <c r="O42">
        <f t="shared" si="0"/>
        <v>4</v>
      </c>
      <c r="P42">
        <f t="shared" si="1"/>
        <v>4</v>
      </c>
      <c r="Q42">
        <v>4</v>
      </c>
      <c r="R42">
        <v>223781</v>
      </c>
      <c r="S42">
        <f t="shared" si="2"/>
        <v>223781</v>
      </c>
      <c r="T42" t="s">
        <v>161</v>
      </c>
      <c r="U42">
        <f t="shared" si="3"/>
        <v>3</v>
      </c>
      <c r="V42">
        <f>U42+G42</f>
        <v>3</v>
      </c>
      <c r="W42">
        <v>3</v>
      </c>
      <c r="X42">
        <v>11485</v>
      </c>
      <c r="Y42">
        <f t="shared" si="4"/>
        <v>11485</v>
      </c>
      <c r="Z42" t="s">
        <v>162</v>
      </c>
      <c r="AA42">
        <f t="shared" si="5"/>
        <v>2</v>
      </c>
      <c r="AB42">
        <f>AA42+K42</f>
        <v>2</v>
      </c>
      <c r="AC42">
        <v>2</v>
      </c>
      <c r="AD42">
        <v>10860</v>
      </c>
      <c r="AE42">
        <f t="shared" si="6"/>
        <v>10860</v>
      </c>
    </row>
    <row r="43" spans="1:35" x14ac:dyDescent="0.2">
      <c r="A43" t="s">
        <v>163</v>
      </c>
      <c r="B43" t="s">
        <v>164</v>
      </c>
      <c r="C43">
        <f t="shared" si="7"/>
        <v>6</v>
      </c>
      <c r="D43">
        <v>6</v>
      </c>
      <c r="E43">
        <v>211068</v>
      </c>
      <c r="F43" t="s">
        <v>165</v>
      </c>
      <c r="G43">
        <f t="shared" si="9"/>
        <v>1</v>
      </c>
      <c r="H43">
        <v>1</v>
      </c>
      <c r="I43">
        <v>3644</v>
      </c>
      <c r="J43" t="s">
        <v>166</v>
      </c>
      <c r="K43">
        <f t="shared" si="8"/>
        <v>2</v>
      </c>
      <c r="L43">
        <v>2</v>
      </c>
      <c r="M43">
        <v>4861</v>
      </c>
      <c r="N43" t="s">
        <v>167</v>
      </c>
      <c r="O43">
        <f t="shared" si="0"/>
        <v>49</v>
      </c>
      <c r="P43">
        <f t="shared" si="1"/>
        <v>55</v>
      </c>
      <c r="Q43">
        <v>53</v>
      </c>
      <c r="R43">
        <v>37427850</v>
      </c>
      <c r="S43">
        <f t="shared" si="2"/>
        <v>37638918</v>
      </c>
      <c r="T43" t="s">
        <v>168</v>
      </c>
      <c r="U43">
        <f t="shared" si="3"/>
        <v>68</v>
      </c>
      <c r="V43">
        <f>U43+G43</f>
        <v>69</v>
      </c>
      <c r="W43">
        <v>79</v>
      </c>
      <c r="X43">
        <v>8522885</v>
      </c>
      <c r="Y43">
        <f t="shared" si="4"/>
        <v>8526529</v>
      </c>
      <c r="Z43" t="s">
        <v>169</v>
      </c>
      <c r="AA43">
        <f t="shared" si="5"/>
        <v>38</v>
      </c>
      <c r="AB43">
        <f>AA43+K43</f>
        <v>40</v>
      </c>
      <c r="AC43">
        <v>45</v>
      </c>
      <c r="AD43">
        <v>7741497</v>
      </c>
      <c r="AE43">
        <f t="shared" si="6"/>
        <v>7746358</v>
      </c>
    </row>
    <row r="44" spans="1:35" x14ac:dyDescent="0.2">
      <c r="A44" t="s">
        <v>170</v>
      </c>
      <c r="D44">
        <v>0</v>
      </c>
      <c r="E44">
        <v>0</v>
      </c>
      <c r="H44">
        <v>0</v>
      </c>
      <c r="I44">
        <v>0</v>
      </c>
      <c r="L44">
        <v>0</v>
      </c>
      <c r="M44">
        <v>0</v>
      </c>
      <c r="N44" t="s">
        <v>171</v>
      </c>
      <c r="O44">
        <f t="shared" si="0"/>
        <v>18</v>
      </c>
      <c r="P44">
        <f t="shared" si="1"/>
        <v>18</v>
      </c>
      <c r="Q44">
        <v>22</v>
      </c>
      <c r="R44">
        <v>6002011</v>
      </c>
      <c r="S44">
        <f t="shared" si="2"/>
        <v>6002011</v>
      </c>
      <c r="T44" t="s">
        <v>172</v>
      </c>
      <c r="U44">
        <f t="shared" si="3"/>
        <v>4</v>
      </c>
      <c r="V44">
        <f>U44+G44</f>
        <v>4</v>
      </c>
      <c r="W44">
        <v>5</v>
      </c>
      <c r="X44">
        <v>687389</v>
      </c>
      <c r="Y44">
        <f t="shared" si="4"/>
        <v>687389</v>
      </c>
      <c r="Z44" t="s">
        <v>173</v>
      </c>
      <c r="AA44">
        <f t="shared" si="5"/>
        <v>1</v>
      </c>
      <c r="AB44">
        <f>AA44+K44</f>
        <v>1</v>
      </c>
      <c r="AC44">
        <v>1</v>
      </c>
      <c r="AD44">
        <v>4432</v>
      </c>
      <c r="AE44">
        <f t="shared" si="6"/>
        <v>4432</v>
      </c>
    </row>
    <row r="45" spans="1:35" x14ac:dyDescent="0.2">
      <c r="A45" t="s">
        <v>174</v>
      </c>
      <c r="B45" t="s">
        <v>175</v>
      </c>
      <c r="C45">
        <f t="shared" si="7"/>
        <v>1</v>
      </c>
      <c r="D45">
        <v>1</v>
      </c>
      <c r="E45">
        <v>2396</v>
      </c>
      <c r="H45">
        <v>0</v>
      </c>
      <c r="I45">
        <v>0</v>
      </c>
      <c r="L45">
        <v>0</v>
      </c>
      <c r="M45">
        <v>0</v>
      </c>
      <c r="N45" t="s">
        <v>176</v>
      </c>
      <c r="O45">
        <f t="shared" si="0"/>
        <v>2</v>
      </c>
      <c r="P45">
        <f t="shared" si="1"/>
        <v>3</v>
      </c>
      <c r="Q45">
        <v>2</v>
      </c>
      <c r="R45">
        <v>1626513</v>
      </c>
      <c r="S45">
        <f t="shared" si="2"/>
        <v>1628909</v>
      </c>
      <c r="T45" t="s">
        <v>73</v>
      </c>
      <c r="U45">
        <f t="shared" si="3"/>
        <v>1</v>
      </c>
      <c r="V45">
        <f>U45+G45</f>
        <v>1</v>
      </c>
      <c r="W45">
        <v>1</v>
      </c>
      <c r="X45">
        <v>1626</v>
      </c>
      <c r="Y45">
        <f t="shared" si="4"/>
        <v>1626</v>
      </c>
      <c r="Z45" t="s">
        <v>73</v>
      </c>
      <c r="AA45">
        <f t="shared" si="5"/>
        <v>1</v>
      </c>
      <c r="AB45">
        <f>AA45+K45</f>
        <v>1</v>
      </c>
      <c r="AC45">
        <v>1</v>
      </c>
      <c r="AD45">
        <v>1626</v>
      </c>
      <c r="AE45">
        <f t="shared" si="6"/>
        <v>1626</v>
      </c>
    </row>
    <row r="46" spans="1:35" x14ac:dyDescent="0.2">
      <c r="A46" t="s">
        <v>177</v>
      </c>
      <c r="D46">
        <v>0</v>
      </c>
      <c r="E46">
        <v>0</v>
      </c>
      <c r="H46">
        <v>0</v>
      </c>
      <c r="I46">
        <v>0</v>
      </c>
      <c r="L46">
        <v>0</v>
      </c>
      <c r="M46">
        <v>0</v>
      </c>
      <c r="N46" t="s">
        <v>178</v>
      </c>
      <c r="O46">
        <f t="shared" si="0"/>
        <v>2</v>
      </c>
      <c r="P46">
        <f t="shared" si="1"/>
        <v>2</v>
      </c>
      <c r="Q46">
        <v>2</v>
      </c>
      <c r="R46">
        <v>126522</v>
      </c>
      <c r="S46">
        <f t="shared" si="2"/>
        <v>126522</v>
      </c>
      <c r="T46" t="s">
        <v>179</v>
      </c>
      <c r="U46">
        <f t="shared" si="3"/>
        <v>2</v>
      </c>
      <c r="V46">
        <f>U46+G46</f>
        <v>2</v>
      </c>
      <c r="W46">
        <v>2</v>
      </c>
      <c r="X46">
        <v>242534</v>
      </c>
      <c r="Y46">
        <f t="shared" si="4"/>
        <v>242534</v>
      </c>
      <c r="Z46" t="s">
        <v>179</v>
      </c>
      <c r="AA46">
        <f t="shared" si="5"/>
        <v>2</v>
      </c>
      <c r="AB46">
        <f>AA46+K46</f>
        <v>2</v>
      </c>
      <c r="AC46">
        <v>2</v>
      </c>
      <c r="AD46">
        <v>242534</v>
      </c>
      <c r="AE46">
        <f t="shared" si="6"/>
        <v>242534</v>
      </c>
    </row>
    <row r="47" spans="1:35" x14ac:dyDescent="0.2">
      <c r="A47" t="s">
        <v>180</v>
      </c>
      <c r="D47">
        <v>0</v>
      </c>
      <c r="E47">
        <v>0</v>
      </c>
      <c r="F47" t="s">
        <v>181</v>
      </c>
      <c r="G47">
        <f t="shared" si="9"/>
        <v>1</v>
      </c>
      <c r="H47">
        <v>1</v>
      </c>
      <c r="I47">
        <v>1158</v>
      </c>
      <c r="L47">
        <v>0</v>
      </c>
      <c r="M47">
        <v>0</v>
      </c>
      <c r="N47" t="s">
        <v>182</v>
      </c>
      <c r="O47">
        <f t="shared" si="0"/>
        <v>9</v>
      </c>
      <c r="P47">
        <f t="shared" si="1"/>
        <v>9</v>
      </c>
      <c r="Q47">
        <v>9</v>
      </c>
      <c r="R47">
        <v>750157</v>
      </c>
      <c r="S47">
        <f t="shared" si="2"/>
        <v>750157</v>
      </c>
      <c r="T47" t="s">
        <v>183</v>
      </c>
      <c r="U47">
        <f t="shared" si="3"/>
        <v>10</v>
      </c>
      <c r="V47">
        <f>U47+G47</f>
        <v>11</v>
      </c>
      <c r="W47">
        <v>14</v>
      </c>
      <c r="X47">
        <v>422774</v>
      </c>
      <c r="Y47">
        <f t="shared" si="4"/>
        <v>423932</v>
      </c>
      <c r="Z47" t="s">
        <v>184</v>
      </c>
      <c r="AA47">
        <f t="shared" si="5"/>
        <v>6</v>
      </c>
      <c r="AB47">
        <f>AA47+K47</f>
        <v>6</v>
      </c>
      <c r="AC47">
        <v>8</v>
      </c>
      <c r="AD47">
        <v>319679</v>
      </c>
      <c r="AE47">
        <f t="shared" si="6"/>
        <v>319679</v>
      </c>
    </row>
    <row r="48" spans="1:35" x14ac:dyDescent="0.2">
      <c r="A48" t="s">
        <v>185</v>
      </c>
      <c r="D48">
        <v>0</v>
      </c>
      <c r="E48">
        <v>0</v>
      </c>
      <c r="H48">
        <v>0</v>
      </c>
      <c r="I48">
        <v>0</v>
      </c>
      <c r="L48">
        <v>0</v>
      </c>
      <c r="M48">
        <v>0</v>
      </c>
      <c r="N48" t="s">
        <v>186</v>
      </c>
      <c r="O48">
        <f t="shared" si="0"/>
        <v>10</v>
      </c>
      <c r="P48">
        <f t="shared" si="1"/>
        <v>10</v>
      </c>
      <c r="Q48">
        <v>10</v>
      </c>
      <c r="R48">
        <v>141769</v>
      </c>
      <c r="S48">
        <f t="shared" si="2"/>
        <v>141769</v>
      </c>
      <c r="T48" t="s">
        <v>187</v>
      </c>
      <c r="U48">
        <f t="shared" si="3"/>
        <v>1</v>
      </c>
      <c r="V48">
        <f>U48+G48</f>
        <v>1</v>
      </c>
      <c r="W48">
        <v>1</v>
      </c>
      <c r="X48">
        <v>309263</v>
      </c>
      <c r="Y48">
        <f t="shared" si="4"/>
        <v>309263</v>
      </c>
      <c r="Z48" t="s">
        <v>187</v>
      </c>
      <c r="AA48">
        <f t="shared" si="5"/>
        <v>1</v>
      </c>
      <c r="AB48">
        <f>AA48+K48</f>
        <v>1</v>
      </c>
      <c r="AC48">
        <v>1</v>
      </c>
      <c r="AD48">
        <v>309263</v>
      </c>
      <c r="AE48">
        <f t="shared" si="6"/>
        <v>309263</v>
      </c>
    </row>
    <row r="49" spans="1:31" x14ac:dyDescent="0.2">
      <c r="A49" t="s">
        <v>188</v>
      </c>
      <c r="D49">
        <v>0</v>
      </c>
      <c r="E49">
        <v>0</v>
      </c>
      <c r="H49">
        <v>0</v>
      </c>
      <c r="I49">
        <v>0</v>
      </c>
      <c r="L49">
        <v>0</v>
      </c>
      <c r="M49">
        <v>0</v>
      </c>
      <c r="N49" t="s">
        <v>189</v>
      </c>
      <c r="O49">
        <f t="shared" si="0"/>
        <v>8</v>
      </c>
      <c r="P49">
        <f t="shared" si="1"/>
        <v>8</v>
      </c>
      <c r="Q49">
        <v>8</v>
      </c>
      <c r="R49">
        <v>213434929</v>
      </c>
      <c r="S49">
        <f t="shared" si="2"/>
        <v>213434929</v>
      </c>
      <c r="T49" t="s">
        <v>190</v>
      </c>
      <c r="U49">
        <f t="shared" si="3"/>
        <v>5</v>
      </c>
      <c r="V49">
        <f>U49+G49</f>
        <v>5</v>
      </c>
      <c r="W49">
        <v>6</v>
      </c>
      <c r="X49">
        <v>2119463</v>
      </c>
      <c r="Y49">
        <f t="shared" si="4"/>
        <v>2119463</v>
      </c>
      <c r="Z49" t="s">
        <v>190</v>
      </c>
      <c r="AA49">
        <f t="shared" si="5"/>
        <v>5</v>
      </c>
      <c r="AB49">
        <f>AA49+K49</f>
        <v>5</v>
      </c>
      <c r="AC49">
        <v>6</v>
      </c>
      <c r="AD49">
        <v>2119463</v>
      </c>
      <c r="AE49">
        <f t="shared" si="6"/>
        <v>2119463</v>
      </c>
    </row>
    <row r="50" spans="1:31" x14ac:dyDescent="0.2">
      <c r="A50" t="s">
        <v>191</v>
      </c>
      <c r="B50" t="s">
        <v>192</v>
      </c>
      <c r="C50">
        <f t="shared" si="7"/>
        <v>1</v>
      </c>
      <c r="D50">
        <v>1</v>
      </c>
      <c r="E50">
        <v>225</v>
      </c>
      <c r="H50">
        <v>0</v>
      </c>
      <c r="I50">
        <v>0</v>
      </c>
      <c r="L50">
        <v>0</v>
      </c>
      <c r="M50">
        <v>0</v>
      </c>
      <c r="N50" t="s">
        <v>193</v>
      </c>
      <c r="O50">
        <f t="shared" si="0"/>
        <v>1</v>
      </c>
      <c r="P50">
        <f t="shared" si="1"/>
        <v>2</v>
      </c>
      <c r="Q50">
        <v>1</v>
      </c>
      <c r="R50">
        <v>7120</v>
      </c>
      <c r="S50">
        <f t="shared" si="2"/>
        <v>7345</v>
      </c>
      <c r="T50" t="s">
        <v>73</v>
      </c>
      <c r="U50">
        <f t="shared" si="3"/>
        <v>1</v>
      </c>
      <c r="V50">
        <f>U50+G50</f>
        <v>1</v>
      </c>
      <c r="W50">
        <v>1</v>
      </c>
      <c r="X50">
        <v>1054</v>
      </c>
      <c r="Y50">
        <f t="shared" si="4"/>
        <v>1054</v>
      </c>
      <c r="Z50" t="s">
        <v>73</v>
      </c>
      <c r="AA50">
        <f t="shared" si="5"/>
        <v>1</v>
      </c>
      <c r="AB50">
        <f>AA50+K50</f>
        <v>1</v>
      </c>
      <c r="AC50">
        <v>1</v>
      </c>
      <c r="AD50">
        <v>1054</v>
      </c>
      <c r="AE50">
        <f t="shared" si="6"/>
        <v>1054</v>
      </c>
    </row>
    <row r="51" spans="1:31" x14ac:dyDescent="0.2">
      <c r="A51" t="s">
        <v>194</v>
      </c>
      <c r="D51">
        <v>0</v>
      </c>
      <c r="E51">
        <v>0</v>
      </c>
      <c r="H51">
        <v>0</v>
      </c>
      <c r="I51">
        <v>0</v>
      </c>
      <c r="L51">
        <v>0</v>
      </c>
      <c r="M51">
        <v>0</v>
      </c>
      <c r="N51" t="s">
        <v>195</v>
      </c>
      <c r="O51">
        <f t="shared" si="0"/>
        <v>7</v>
      </c>
      <c r="P51">
        <f t="shared" si="1"/>
        <v>7</v>
      </c>
      <c r="Q51">
        <v>7</v>
      </c>
      <c r="R51">
        <v>2103286</v>
      </c>
      <c r="S51">
        <f t="shared" si="2"/>
        <v>2103286</v>
      </c>
      <c r="T51" t="s">
        <v>196</v>
      </c>
      <c r="U51">
        <f t="shared" si="3"/>
        <v>3</v>
      </c>
      <c r="V51">
        <f>U51+G51</f>
        <v>3</v>
      </c>
      <c r="W51">
        <v>5</v>
      </c>
      <c r="X51">
        <v>67537</v>
      </c>
      <c r="Y51">
        <f t="shared" si="4"/>
        <v>67537</v>
      </c>
      <c r="Z51" t="s">
        <v>21</v>
      </c>
      <c r="AA51">
        <f t="shared" si="5"/>
        <v>1</v>
      </c>
      <c r="AB51">
        <f>AA51+K51</f>
        <v>1</v>
      </c>
      <c r="AC51">
        <v>3</v>
      </c>
      <c r="AD51">
        <v>19568</v>
      </c>
      <c r="AE51">
        <f t="shared" si="6"/>
        <v>19568</v>
      </c>
    </row>
    <row r="52" spans="1:31" x14ac:dyDescent="0.2">
      <c r="A52" t="s">
        <v>228</v>
      </c>
      <c r="B52" t="s">
        <v>229</v>
      </c>
      <c r="C52">
        <f t="shared" si="7"/>
        <v>7</v>
      </c>
      <c r="D52">
        <v>7</v>
      </c>
      <c r="E52">
        <v>77313</v>
      </c>
      <c r="H52">
        <v>0</v>
      </c>
      <c r="I52">
        <v>0</v>
      </c>
      <c r="L52">
        <v>0</v>
      </c>
      <c r="M52">
        <v>0</v>
      </c>
      <c r="N52" t="s">
        <v>230</v>
      </c>
      <c r="O52">
        <f t="shared" si="0"/>
        <v>33</v>
      </c>
      <c r="P52">
        <f t="shared" si="1"/>
        <v>40</v>
      </c>
      <c r="Q52">
        <v>38</v>
      </c>
      <c r="R52">
        <v>110933330</v>
      </c>
      <c r="S52">
        <f t="shared" si="2"/>
        <v>111010643</v>
      </c>
      <c r="T52" t="s">
        <v>231</v>
      </c>
      <c r="U52">
        <f t="shared" si="3"/>
        <v>6</v>
      </c>
      <c r="V52">
        <f>U52+G52</f>
        <v>6</v>
      </c>
      <c r="W52">
        <v>6</v>
      </c>
      <c r="X52">
        <v>2896467</v>
      </c>
      <c r="Y52">
        <f t="shared" si="4"/>
        <v>2896467</v>
      </c>
      <c r="Z52" t="s">
        <v>232</v>
      </c>
      <c r="AA52">
        <f t="shared" si="5"/>
        <v>4</v>
      </c>
      <c r="AB52">
        <f>AA52+K52</f>
        <v>4</v>
      </c>
      <c r="AC52">
        <v>4</v>
      </c>
      <c r="AD52">
        <v>2867625</v>
      </c>
      <c r="AE52">
        <f t="shared" si="6"/>
        <v>2867625</v>
      </c>
    </row>
    <row r="53" spans="1:31" x14ac:dyDescent="0.2">
      <c r="P53">
        <f t="shared" si="1"/>
        <v>0</v>
      </c>
    </row>
    <row r="54" spans="1:31" x14ac:dyDescent="0.2">
      <c r="A54" t="s">
        <v>205</v>
      </c>
      <c r="D54">
        <v>0</v>
      </c>
      <c r="E54">
        <v>0</v>
      </c>
      <c r="H54">
        <v>0</v>
      </c>
      <c r="I54">
        <v>0</v>
      </c>
      <c r="L54">
        <v>0</v>
      </c>
      <c r="M54">
        <v>0</v>
      </c>
      <c r="N54" t="s">
        <v>206</v>
      </c>
      <c r="O54">
        <f t="shared" si="0"/>
        <v>5</v>
      </c>
      <c r="P54">
        <f t="shared" si="1"/>
        <v>5</v>
      </c>
      <c r="Q54">
        <v>5</v>
      </c>
      <c r="R54">
        <v>1004908</v>
      </c>
      <c r="S54">
        <f t="shared" si="2"/>
        <v>1004908</v>
      </c>
      <c r="T54" t="s">
        <v>207</v>
      </c>
      <c r="U54">
        <f t="shared" si="3"/>
        <v>4</v>
      </c>
      <c r="V54">
        <f>U54+G54</f>
        <v>4</v>
      </c>
      <c r="W54">
        <v>11</v>
      </c>
      <c r="X54">
        <v>122348</v>
      </c>
      <c r="Y54">
        <f t="shared" si="4"/>
        <v>122348</v>
      </c>
      <c r="Z54" t="s">
        <v>208</v>
      </c>
      <c r="AA54">
        <f t="shared" si="5"/>
        <v>3</v>
      </c>
      <c r="AB54">
        <f>AA54+K54</f>
        <v>3</v>
      </c>
      <c r="AC54">
        <v>10</v>
      </c>
      <c r="AD54">
        <v>112471</v>
      </c>
      <c r="AE54">
        <f t="shared" si="6"/>
        <v>112471</v>
      </c>
    </row>
    <row r="55" spans="1:31" x14ac:dyDescent="0.2">
      <c r="A55" t="s">
        <v>209</v>
      </c>
      <c r="D55">
        <v>0</v>
      </c>
      <c r="E55">
        <v>0</v>
      </c>
      <c r="F55" t="s">
        <v>210</v>
      </c>
      <c r="G55">
        <f t="shared" si="9"/>
        <v>1</v>
      </c>
      <c r="H55">
        <v>1</v>
      </c>
      <c r="I55">
        <v>971</v>
      </c>
      <c r="L55">
        <v>0</v>
      </c>
      <c r="M55">
        <v>0</v>
      </c>
      <c r="N55" t="s">
        <v>211</v>
      </c>
      <c r="O55">
        <f t="shared" si="0"/>
        <v>6</v>
      </c>
      <c r="P55">
        <f t="shared" si="1"/>
        <v>6</v>
      </c>
      <c r="Q55">
        <v>6</v>
      </c>
      <c r="R55">
        <v>283719</v>
      </c>
      <c r="S55">
        <f t="shared" si="2"/>
        <v>283719</v>
      </c>
      <c r="T55" t="s">
        <v>212</v>
      </c>
      <c r="U55">
        <f t="shared" si="3"/>
        <v>4</v>
      </c>
      <c r="V55">
        <f>U55+G55</f>
        <v>5</v>
      </c>
      <c r="W55">
        <v>5</v>
      </c>
      <c r="X55">
        <v>14130</v>
      </c>
      <c r="Y55">
        <f t="shared" si="4"/>
        <v>15101</v>
      </c>
      <c r="Z55" t="s">
        <v>213</v>
      </c>
      <c r="AA55">
        <f t="shared" si="5"/>
        <v>3</v>
      </c>
      <c r="AB55">
        <f>AA55+K55</f>
        <v>3</v>
      </c>
      <c r="AC55">
        <v>4</v>
      </c>
      <c r="AD55">
        <v>13649</v>
      </c>
      <c r="AE55">
        <f t="shared" si="6"/>
        <v>13649</v>
      </c>
    </row>
    <row r="56" spans="1:31" x14ac:dyDescent="0.2">
      <c r="A56" t="s">
        <v>214</v>
      </c>
      <c r="B56" t="s">
        <v>215</v>
      </c>
      <c r="C56">
        <f t="shared" si="7"/>
        <v>5</v>
      </c>
      <c r="D56">
        <v>5</v>
      </c>
      <c r="E56">
        <v>4886</v>
      </c>
      <c r="H56">
        <v>0</v>
      </c>
      <c r="I56">
        <v>0</v>
      </c>
      <c r="L56">
        <v>0</v>
      </c>
      <c r="M56">
        <v>0</v>
      </c>
      <c r="N56" t="s">
        <v>216</v>
      </c>
      <c r="O56">
        <f t="shared" si="0"/>
        <v>50</v>
      </c>
      <c r="P56">
        <f t="shared" si="1"/>
        <v>55</v>
      </c>
      <c r="Q56">
        <v>55</v>
      </c>
      <c r="R56">
        <v>36679343</v>
      </c>
      <c r="S56">
        <f t="shared" si="2"/>
        <v>36684229</v>
      </c>
      <c r="T56" t="s">
        <v>217</v>
      </c>
      <c r="U56">
        <f t="shared" si="3"/>
        <v>53</v>
      </c>
      <c r="V56">
        <f>U56+G56</f>
        <v>53</v>
      </c>
      <c r="W56">
        <v>58</v>
      </c>
      <c r="X56">
        <v>11370404</v>
      </c>
      <c r="Y56">
        <f t="shared" si="4"/>
        <v>11370404</v>
      </c>
      <c r="Z56" t="s">
        <v>218</v>
      </c>
      <c r="AA56">
        <f t="shared" si="5"/>
        <v>22</v>
      </c>
      <c r="AB56">
        <f>AA56+K56</f>
        <v>22</v>
      </c>
      <c r="AC56">
        <v>24</v>
      </c>
      <c r="AD56">
        <v>7849326</v>
      </c>
      <c r="AE56">
        <f t="shared" si="6"/>
        <v>7849326</v>
      </c>
    </row>
    <row r="57" spans="1:31" x14ac:dyDescent="0.2">
      <c r="A57" t="s">
        <v>219</v>
      </c>
      <c r="D57">
        <v>0</v>
      </c>
      <c r="E57">
        <v>0</v>
      </c>
      <c r="H57">
        <v>0</v>
      </c>
      <c r="I57">
        <v>0</v>
      </c>
      <c r="L57">
        <v>0</v>
      </c>
      <c r="M57">
        <v>0</v>
      </c>
      <c r="N57" t="s">
        <v>220</v>
      </c>
      <c r="O57">
        <f t="shared" si="0"/>
        <v>1</v>
      </c>
      <c r="P57">
        <f t="shared" si="1"/>
        <v>1</v>
      </c>
      <c r="Q57">
        <v>1</v>
      </c>
      <c r="R57">
        <v>63501</v>
      </c>
      <c r="S57">
        <f t="shared" si="2"/>
        <v>63501</v>
      </c>
      <c r="V57">
        <f>U57+G57</f>
        <v>0</v>
      </c>
      <c r="W57">
        <v>0</v>
      </c>
      <c r="X57">
        <v>0</v>
      </c>
      <c r="Y57">
        <f t="shared" si="4"/>
        <v>0</v>
      </c>
      <c r="AB57">
        <f>AA57+K57</f>
        <v>0</v>
      </c>
      <c r="AC57">
        <v>0</v>
      </c>
      <c r="AD57">
        <v>0</v>
      </c>
      <c r="AE57">
        <f t="shared" si="6"/>
        <v>0</v>
      </c>
    </row>
    <row r="58" spans="1:31" x14ac:dyDescent="0.2">
      <c r="A58" t="s">
        <v>221</v>
      </c>
      <c r="D58">
        <v>0</v>
      </c>
      <c r="E58">
        <v>0</v>
      </c>
      <c r="H58">
        <v>0</v>
      </c>
      <c r="I58">
        <v>0</v>
      </c>
      <c r="L58">
        <v>0</v>
      </c>
      <c r="M58">
        <v>0</v>
      </c>
      <c r="P58">
        <f t="shared" si="1"/>
        <v>0</v>
      </c>
      <c r="Q58">
        <v>0</v>
      </c>
      <c r="R58">
        <v>0</v>
      </c>
      <c r="S58">
        <f t="shared" si="2"/>
        <v>0</v>
      </c>
      <c r="T58" t="s">
        <v>73</v>
      </c>
      <c r="U58">
        <f t="shared" si="3"/>
        <v>1</v>
      </c>
      <c r="V58">
        <f>U58+G58</f>
        <v>1</v>
      </c>
      <c r="W58">
        <v>1</v>
      </c>
      <c r="X58">
        <v>17694</v>
      </c>
      <c r="Y58">
        <f t="shared" si="4"/>
        <v>17694</v>
      </c>
      <c r="Z58" t="s">
        <v>73</v>
      </c>
      <c r="AA58">
        <f t="shared" si="5"/>
        <v>1</v>
      </c>
      <c r="AB58">
        <f>AA58+K58</f>
        <v>1</v>
      </c>
      <c r="AC58">
        <v>1</v>
      </c>
      <c r="AD58">
        <v>17694</v>
      </c>
      <c r="AE58">
        <f t="shared" si="6"/>
        <v>17694</v>
      </c>
    </row>
    <row r="59" spans="1:31" x14ac:dyDescent="0.2">
      <c r="A59" t="s">
        <v>222</v>
      </c>
      <c r="D59">
        <v>0</v>
      </c>
      <c r="E59">
        <v>0</v>
      </c>
      <c r="H59">
        <v>0</v>
      </c>
      <c r="I59">
        <v>0</v>
      </c>
      <c r="L59">
        <v>0</v>
      </c>
      <c r="M59">
        <v>0</v>
      </c>
      <c r="N59" t="s">
        <v>223</v>
      </c>
      <c r="O59">
        <f t="shared" si="0"/>
        <v>4</v>
      </c>
      <c r="P59">
        <f t="shared" si="1"/>
        <v>4</v>
      </c>
      <c r="Q59">
        <v>4</v>
      </c>
      <c r="R59">
        <v>2997796</v>
      </c>
      <c r="S59">
        <f t="shared" si="2"/>
        <v>2997796</v>
      </c>
      <c r="T59" t="s">
        <v>224</v>
      </c>
      <c r="U59">
        <f t="shared" si="3"/>
        <v>2</v>
      </c>
      <c r="V59">
        <f>U59+G59</f>
        <v>2</v>
      </c>
      <c r="W59">
        <v>3</v>
      </c>
      <c r="X59">
        <v>19288</v>
      </c>
      <c r="Y59">
        <f t="shared" si="4"/>
        <v>19288</v>
      </c>
      <c r="Z59" t="s">
        <v>224</v>
      </c>
      <c r="AA59">
        <f t="shared" si="5"/>
        <v>2</v>
      </c>
      <c r="AB59">
        <f>AA59+K59</f>
        <v>2</v>
      </c>
      <c r="AC59">
        <v>3</v>
      </c>
      <c r="AD59">
        <v>19288</v>
      </c>
      <c r="AE59">
        <f t="shared" si="6"/>
        <v>19288</v>
      </c>
    </row>
    <row r="60" spans="1:31" x14ac:dyDescent="0.2">
      <c r="A60" t="s">
        <v>225</v>
      </c>
      <c r="D60">
        <v>0</v>
      </c>
      <c r="E60">
        <v>0</v>
      </c>
      <c r="H60">
        <v>0</v>
      </c>
      <c r="I60">
        <v>0</v>
      </c>
      <c r="L60">
        <v>0</v>
      </c>
      <c r="M60">
        <v>0</v>
      </c>
      <c r="N60" t="s">
        <v>226</v>
      </c>
      <c r="O60">
        <f>LEN(N60)-LEN(SUBSTITUTE(N60,",",""))+1</f>
        <v>4</v>
      </c>
      <c r="P60">
        <f t="shared" si="1"/>
        <v>4</v>
      </c>
      <c r="Q60">
        <v>4</v>
      </c>
      <c r="R60">
        <v>20598</v>
      </c>
      <c r="S60">
        <f t="shared" si="2"/>
        <v>20598</v>
      </c>
      <c r="T60" t="s">
        <v>227</v>
      </c>
      <c r="U60">
        <f t="shared" si="3"/>
        <v>2</v>
      </c>
      <c r="V60">
        <f>U60+G60</f>
        <v>2</v>
      </c>
      <c r="W60">
        <v>2</v>
      </c>
      <c r="X60">
        <v>401851</v>
      </c>
      <c r="Y60">
        <f t="shared" si="4"/>
        <v>401851</v>
      </c>
      <c r="Z60" t="s">
        <v>227</v>
      </c>
      <c r="AA60">
        <f t="shared" si="5"/>
        <v>2</v>
      </c>
      <c r="AB60">
        <f>AA60+K60</f>
        <v>2</v>
      </c>
      <c r="AC60">
        <v>2</v>
      </c>
      <c r="AD60">
        <v>401851</v>
      </c>
      <c r="AE60">
        <f t="shared" si="6"/>
        <v>401851</v>
      </c>
    </row>
    <row r="61" spans="1:31" x14ac:dyDescent="0.2">
      <c r="A61" t="s">
        <v>201</v>
      </c>
      <c r="B61" t="s">
        <v>202</v>
      </c>
      <c r="C61">
        <f t="shared" si="7"/>
        <v>1</v>
      </c>
      <c r="D61">
        <v>1</v>
      </c>
      <c r="E61">
        <v>1734</v>
      </c>
      <c r="H61">
        <v>0</v>
      </c>
      <c r="I61">
        <v>0</v>
      </c>
      <c r="L61">
        <v>0</v>
      </c>
      <c r="M61">
        <v>0</v>
      </c>
      <c r="N61" t="s">
        <v>203</v>
      </c>
      <c r="O61">
        <f t="shared" si="0"/>
        <v>10</v>
      </c>
      <c r="P61">
        <f t="shared" si="1"/>
        <v>11</v>
      </c>
      <c r="Q61">
        <v>10</v>
      </c>
      <c r="R61">
        <v>908696</v>
      </c>
      <c r="S61">
        <f t="shared" si="2"/>
        <v>910430</v>
      </c>
      <c r="T61" t="s">
        <v>204</v>
      </c>
      <c r="U61">
        <f t="shared" si="3"/>
        <v>6</v>
      </c>
      <c r="V61">
        <f>U61+G61</f>
        <v>6</v>
      </c>
      <c r="W61">
        <v>9</v>
      </c>
      <c r="X61">
        <v>1281921</v>
      </c>
      <c r="Y61">
        <f t="shared" si="4"/>
        <v>1281921</v>
      </c>
      <c r="Z61" t="s">
        <v>204</v>
      </c>
      <c r="AA61">
        <f t="shared" si="5"/>
        <v>6</v>
      </c>
      <c r="AB61">
        <f>AA61+K61</f>
        <v>6</v>
      </c>
      <c r="AC61">
        <v>9</v>
      </c>
      <c r="AD61">
        <v>1281921</v>
      </c>
      <c r="AE61">
        <f t="shared" si="6"/>
        <v>1281921</v>
      </c>
    </row>
    <row r="62" spans="1:31" x14ac:dyDescent="0.2">
      <c r="A62" t="s">
        <v>233</v>
      </c>
      <c r="D62">
        <v>0</v>
      </c>
      <c r="E62">
        <v>0</v>
      </c>
      <c r="H62">
        <v>0</v>
      </c>
      <c r="I62">
        <v>0</v>
      </c>
      <c r="L62">
        <v>0</v>
      </c>
      <c r="M62">
        <v>0</v>
      </c>
      <c r="N62" t="s">
        <v>234</v>
      </c>
      <c r="O62">
        <f t="shared" si="0"/>
        <v>8</v>
      </c>
      <c r="P62">
        <f t="shared" si="1"/>
        <v>8</v>
      </c>
      <c r="Q62">
        <v>8</v>
      </c>
      <c r="R62">
        <v>12337094</v>
      </c>
      <c r="S62">
        <f t="shared" si="2"/>
        <v>12337094</v>
      </c>
      <c r="T62" t="s">
        <v>235</v>
      </c>
      <c r="U62">
        <f t="shared" si="3"/>
        <v>4</v>
      </c>
      <c r="V62">
        <f>U62+G62</f>
        <v>4</v>
      </c>
      <c r="W62">
        <v>4</v>
      </c>
      <c r="X62">
        <v>7572</v>
      </c>
      <c r="Y62">
        <f t="shared" si="4"/>
        <v>7572</v>
      </c>
      <c r="Z62" t="s">
        <v>236</v>
      </c>
      <c r="AA62">
        <f t="shared" si="5"/>
        <v>2</v>
      </c>
      <c r="AB62">
        <f>AA62+K62</f>
        <v>2</v>
      </c>
      <c r="AC62">
        <v>2</v>
      </c>
      <c r="AD62">
        <v>5341</v>
      </c>
      <c r="AE62">
        <f t="shared" si="6"/>
        <v>5341</v>
      </c>
    </row>
    <row r="63" spans="1:31" x14ac:dyDescent="0.2">
      <c r="A63" t="s">
        <v>237</v>
      </c>
      <c r="B63" t="s">
        <v>238</v>
      </c>
      <c r="C63">
        <f t="shared" si="7"/>
        <v>1</v>
      </c>
      <c r="D63">
        <v>1</v>
      </c>
      <c r="E63">
        <v>30280</v>
      </c>
      <c r="H63">
        <v>0</v>
      </c>
      <c r="I63">
        <v>0</v>
      </c>
      <c r="L63">
        <v>0</v>
      </c>
      <c r="M63">
        <v>0</v>
      </c>
      <c r="N63" t="s">
        <v>239</v>
      </c>
      <c r="O63">
        <f t="shared" si="0"/>
        <v>30</v>
      </c>
      <c r="P63">
        <f t="shared" si="1"/>
        <v>31</v>
      </c>
      <c r="Q63">
        <v>32</v>
      </c>
      <c r="R63">
        <v>74224921</v>
      </c>
      <c r="S63">
        <f t="shared" si="2"/>
        <v>74255201</v>
      </c>
      <c r="T63" t="s">
        <v>240</v>
      </c>
      <c r="U63">
        <f t="shared" si="3"/>
        <v>75</v>
      </c>
      <c r="V63">
        <f>U63+G63</f>
        <v>75</v>
      </c>
      <c r="W63">
        <v>111</v>
      </c>
      <c r="X63">
        <v>5706274</v>
      </c>
      <c r="Y63">
        <f t="shared" si="4"/>
        <v>5706274</v>
      </c>
      <c r="Z63" t="s">
        <v>241</v>
      </c>
      <c r="AA63">
        <f t="shared" si="5"/>
        <v>33</v>
      </c>
      <c r="AB63">
        <f>AA63+K63</f>
        <v>33</v>
      </c>
      <c r="AC63">
        <v>50</v>
      </c>
      <c r="AD63">
        <v>4403672</v>
      </c>
      <c r="AE63">
        <f t="shared" si="6"/>
        <v>4403672</v>
      </c>
    </row>
    <row r="64" spans="1:31" x14ac:dyDescent="0.2">
      <c r="A64" t="s">
        <v>242</v>
      </c>
      <c r="D64">
        <v>0</v>
      </c>
      <c r="E64">
        <v>0</v>
      </c>
      <c r="H64">
        <v>0</v>
      </c>
      <c r="I64">
        <v>0</v>
      </c>
      <c r="L64">
        <v>0</v>
      </c>
      <c r="M64">
        <v>0</v>
      </c>
      <c r="N64" t="s">
        <v>243</v>
      </c>
      <c r="O64">
        <f t="shared" si="0"/>
        <v>26</v>
      </c>
      <c r="P64">
        <f t="shared" si="1"/>
        <v>26</v>
      </c>
      <c r="Q64">
        <v>30</v>
      </c>
      <c r="R64">
        <v>5458132</v>
      </c>
      <c r="S64">
        <f t="shared" si="2"/>
        <v>5458132</v>
      </c>
      <c r="T64" t="s">
        <v>244</v>
      </c>
      <c r="U64">
        <f t="shared" si="3"/>
        <v>6</v>
      </c>
      <c r="V64">
        <f>U64+G64</f>
        <v>6</v>
      </c>
      <c r="W64">
        <v>6</v>
      </c>
      <c r="X64">
        <v>200520</v>
      </c>
      <c r="Y64">
        <f t="shared" si="4"/>
        <v>200520</v>
      </c>
      <c r="Z64" t="s">
        <v>245</v>
      </c>
      <c r="AA64">
        <f t="shared" si="5"/>
        <v>4</v>
      </c>
      <c r="AB64">
        <f>AA64+K64</f>
        <v>4</v>
      </c>
      <c r="AC64">
        <v>4</v>
      </c>
      <c r="AD64">
        <v>187374</v>
      </c>
      <c r="AE64">
        <f t="shared" si="6"/>
        <v>187374</v>
      </c>
    </row>
    <row r="65" spans="1:38" x14ac:dyDescent="0.2">
      <c r="A65" t="s">
        <v>246</v>
      </c>
      <c r="D65">
        <v>0</v>
      </c>
      <c r="E65">
        <v>0</v>
      </c>
      <c r="H65">
        <v>0</v>
      </c>
      <c r="I65">
        <v>0</v>
      </c>
      <c r="L65">
        <v>0</v>
      </c>
      <c r="M65">
        <v>0</v>
      </c>
      <c r="P65">
        <f t="shared" si="1"/>
        <v>0</v>
      </c>
      <c r="Q65">
        <v>0</v>
      </c>
      <c r="R65">
        <v>0</v>
      </c>
      <c r="S65">
        <f t="shared" si="2"/>
        <v>0</v>
      </c>
      <c r="T65" t="s">
        <v>247</v>
      </c>
      <c r="U65">
        <f t="shared" si="3"/>
        <v>1</v>
      </c>
      <c r="V65">
        <f>U65+G65</f>
        <v>1</v>
      </c>
      <c r="W65">
        <v>1</v>
      </c>
      <c r="X65">
        <v>625</v>
      </c>
      <c r="Y65">
        <f t="shared" si="4"/>
        <v>625</v>
      </c>
      <c r="Z65" t="s">
        <v>247</v>
      </c>
      <c r="AA65">
        <f t="shared" si="5"/>
        <v>1</v>
      </c>
      <c r="AB65">
        <f>AA65+K65</f>
        <v>1</v>
      </c>
      <c r="AC65">
        <v>1</v>
      </c>
      <c r="AD65">
        <v>625</v>
      </c>
      <c r="AE65">
        <f t="shared" si="6"/>
        <v>625</v>
      </c>
    </row>
    <row r="66" spans="1:38" x14ac:dyDescent="0.2">
      <c r="A66" t="s">
        <v>248</v>
      </c>
      <c r="D66">
        <v>0</v>
      </c>
      <c r="E66">
        <v>0</v>
      </c>
      <c r="H66">
        <v>0</v>
      </c>
      <c r="I66">
        <v>0</v>
      </c>
      <c r="L66">
        <v>0</v>
      </c>
      <c r="M66">
        <v>0</v>
      </c>
      <c r="N66" t="s">
        <v>249</v>
      </c>
      <c r="O66">
        <f t="shared" si="0"/>
        <v>10</v>
      </c>
      <c r="P66">
        <f t="shared" si="1"/>
        <v>10</v>
      </c>
      <c r="Q66">
        <v>10</v>
      </c>
      <c r="R66">
        <v>1654782</v>
      </c>
      <c r="S66">
        <f t="shared" si="2"/>
        <v>1654782</v>
      </c>
      <c r="T66" t="s">
        <v>250</v>
      </c>
      <c r="U66">
        <f t="shared" si="3"/>
        <v>2</v>
      </c>
      <c r="V66">
        <f>U66+G66</f>
        <v>2</v>
      </c>
      <c r="W66">
        <v>2</v>
      </c>
      <c r="X66">
        <v>12918</v>
      </c>
      <c r="Y66">
        <f t="shared" si="4"/>
        <v>12918</v>
      </c>
      <c r="Z66" t="s">
        <v>73</v>
      </c>
      <c r="AA66">
        <f t="shared" si="5"/>
        <v>1</v>
      </c>
      <c r="AB66">
        <f>AA66+K66</f>
        <v>1</v>
      </c>
      <c r="AC66">
        <v>1</v>
      </c>
      <c r="AD66">
        <v>12328</v>
      </c>
      <c r="AE66">
        <f t="shared" si="6"/>
        <v>12328</v>
      </c>
    </row>
    <row r="67" spans="1:38" x14ac:dyDescent="0.2">
      <c r="A67" t="s">
        <v>251</v>
      </c>
      <c r="D67">
        <v>0</v>
      </c>
      <c r="E67">
        <v>0</v>
      </c>
      <c r="H67">
        <v>0</v>
      </c>
      <c r="I67">
        <v>0</v>
      </c>
      <c r="L67">
        <v>0</v>
      </c>
      <c r="M67">
        <v>0</v>
      </c>
      <c r="N67" t="s">
        <v>252</v>
      </c>
      <c r="O67">
        <f t="shared" ref="O67:O69" si="10">LEN(N67)-LEN(SUBSTITUTE(N67,",",""))+1</f>
        <v>4</v>
      </c>
      <c r="P67">
        <f t="shared" ref="P67:P69" si="11">O67+C67</f>
        <v>4</v>
      </c>
      <c r="Q67">
        <v>7</v>
      </c>
      <c r="R67">
        <v>557366</v>
      </c>
      <c r="S67">
        <f t="shared" ref="S67:S69" si="12">R67+E67</f>
        <v>557366</v>
      </c>
      <c r="T67" t="s">
        <v>253</v>
      </c>
      <c r="U67">
        <f t="shared" ref="U67:U69" si="13">LEN(T67)-LEN(SUBSTITUTE(T67,",",""))+1</f>
        <v>3</v>
      </c>
      <c r="V67">
        <f t="shared" ref="V67:V69" si="14">U67+G67</f>
        <v>3</v>
      </c>
      <c r="W67">
        <v>12</v>
      </c>
      <c r="X67">
        <v>225933</v>
      </c>
      <c r="Y67">
        <f t="shared" ref="Y67:Y69" si="15">X67+I67</f>
        <v>225933</v>
      </c>
      <c r="Z67" t="s">
        <v>254</v>
      </c>
      <c r="AA67">
        <f t="shared" ref="AA67:AA69" si="16">LEN(Z67)-LEN(SUBSTITUTE(Z67,",",""))+1</f>
        <v>2</v>
      </c>
      <c r="AB67">
        <f t="shared" ref="AB67:AB69" si="17">AA67+K67</f>
        <v>2</v>
      </c>
      <c r="AC67">
        <v>11</v>
      </c>
      <c r="AD67">
        <v>187175</v>
      </c>
      <c r="AE67">
        <f t="shared" ref="AE67:AE69" si="18">AD67+M67</f>
        <v>187175</v>
      </c>
    </row>
    <row r="68" spans="1:38" x14ac:dyDescent="0.2">
      <c r="A68" t="s">
        <v>255</v>
      </c>
      <c r="D68">
        <v>0</v>
      </c>
      <c r="E68">
        <v>0</v>
      </c>
      <c r="H68">
        <v>0</v>
      </c>
      <c r="I68">
        <v>0</v>
      </c>
      <c r="L68">
        <v>0</v>
      </c>
      <c r="M68">
        <v>0</v>
      </c>
      <c r="N68" t="s">
        <v>256</v>
      </c>
      <c r="O68">
        <f t="shared" si="10"/>
        <v>14</v>
      </c>
      <c r="P68">
        <f t="shared" si="11"/>
        <v>14</v>
      </c>
      <c r="Q68">
        <v>15</v>
      </c>
      <c r="R68">
        <v>89502</v>
      </c>
      <c r="S68">
        <f t="shared" si="12"/>
        <v>89502</v>
      </c>
      <c r="T68" t="s">
        <v>257</v>
      </c>
      <c r="U68">
        <f t="shared" si="13"/>
        <v>7</v>
      </c>
      <c r="V68">
        <f t="shared" si="14"/>
        <v>7</v>
      </c>
      <c r="W68">
        <v>19</v>
      </c>
      <c r="X68">
        <v>301846</v>
      </c>
      <c r="Y68">
        <f t="shared" si="15"/>
        <v>301846</v>
      </c>
      <c r="Z68" t="s">
        <v>258</v>
      </c>
      <c r="AA68">
        <f t="shared" si="16"/>
        <v>3</v>
      </c>
      <c r="AB68">
        <f t="shared" si="17"/>
        <v>3</v>
      </c>
      <c r="AC68">
        <v>9</v>
      </c>
      <c r="AD68">
        <v>223064</v>
      </c>
      <c r="AE68">
        <f t="shared" si="18"/>
        <v>223064</v>
      </c>
    </row>
    <row r="69" spans="1:38" x14ac:dyDescent="0.2">
      <c r="A69" t="s">
        <v>259</v>
      </c>
      <c r="D69">
        <v>0</v>
      </c>
      <c r="E69">
        <v>0</v>
      </c>
      <c r="H69">
        <v>0</v>
      </c>
      <c r="I69">
        <v>0</v>
      </c>
      <c r="L69">
        <v>0</v>
      </c>
      <c r="M69">
        <v>0</v>
      </c>
      <c r="N69" t="s">
        <v>260</v>
      </c>
      <c r="O69">
        <f t="shared" si="10"/>
        <v>2</v>
      </c>
      <c r="P69">
        <f t="shared" si="11"/>
        <v>2</v>
      </c>
      <c r="Q69">
        <v>2</v>
      </c>
      <c r="R69">
        <v>7969</v>
      </c>
      <c r="S69">
        <f t="shared" si="12"/>
        <v>7969</v>
      </c>
      <c r="T69" t="s">
        <v>21</v>
      </c>
      <c r="U69">
        <f t="shared" si="13"/>
        <v>1</v>
      </c>
      <c r="V69">
        <f t="shared" si="14"/>
        <v>1</v>
      </c>
      <c r="W69">
        <v>3</v>
      </c>
      <c r="X69">
        <v>2921527</v>
      </c>
      <c r="Y69">
        <f t="shared" si="15"/>
        <v>2921527</v>
      </c>
      <c r="Z69" t="s">
        <v>21</v>
      </c>
      <c r="AA69">
        <f t="shared" si="16"/>
        <v>1</v>
      </c>
      <c r="AB69">
        <f t="shared" si="17"/>
        <v>1</v>
      </c>
      <c r="AC69">
        <v>3</v>
      </c>
      <c r="AD69">
        <v>2921527</v>
      </c>
      <c r="AE69">
        <f t="shared" si="18"/>
        <v>2921527</v>
      </c>
    </row>
    <row r="71" spans="1:38" x14ac:dyDescent="0.2">
      <c r="S71">
        <f>SUM(S40:S69)/29</f>
        <v>18037879.55172414</v>
      </c>
      <c r="Y71">
        <f>SUM(Y40:Y69)/29</f>
        <v>1874649</v>
      </c>
      <c r="AG71" t="s">
        <v>263</v>
      </c>
      <c r="AH71" t="s">
        <v>279</v>
      </c>
      <c r="AI71" t="s">
        <v>280</v>
      </c>
      <c r="AL71" t="s">
        <v>265</v>
      </c>
    </row>
    <row r="72" spans="1:38" x14ac:dyDescent="0.2">
      <c r="A72" t="s">
        <v>261</v>
      </c>
      <c r="E72">
        <f>SUM(E40:E69)</f>
        <v>357552</v>
      </c>
      <c r="I72">
        <f>SUM(I40:I69)</f>
        <v>5773</v>
      </c>
      <c r="M72">
        <f>SUM(M40:M69)</f>
        <v>4861</v>
      </c>
      <c r="R72">
        <f>SUM(R40:R69)</f>
        <v>522740955</v>
      </c>
      <c r="X72">
        <f>SUM(X40:X69)</f>
        <v>54359048</v>
      </c>
      <c r="AD72">
        <f>SUM(AD40:AD69)</f>
        <v>37591312</v>
      </c>
      <c r="AG72">
        <f>SUM(AD72,X72,R72,M72,E72,I72)</f>
        <v>615059501</v>
      </c>
      <c r="AH72">
        <f>SUM(Y40:Y69)</f>
        <v>54364821</v>
      </c>
      <c r="AI72">
        <f>(AH72/29)/(AG72/29)</f>
        <v>8.8389531275609057E-2</v>
      </c>
      <c r="AL72">
        <f>AG72/AG34</f>
        <v>0.66846680767249234</v>
      </c>
    </row>
    <row r="75" spans="1:38" x14ac:dyDescent="0.2">
      <c r="AG75" t="s">
        <v>264</v>
      </c>
    </row>
    <row r="76" spans="1:38" x14ac:dyDescent="0.2">
      <c r="AG76">
        <f>SUM(AD97,R97,AG72)</f>
        <v>1268229099</v>
      </c>
      <c r="AL76">
        <f>AG76/AG34</f>
        <v>1.3783529167951041</v>
      </c>
    </row>
    <row r="97" spans="1:30" x14ac:dyDescent="0.2">
      <c r="A97" t="s">
        <v>197</v>
      </c>
      <c r="D97">
        <v>0</v>
      </c>
      <c r="E97">
        <v>0</v>
      </c>
      <c r="H97">
        <v>0</v>
      </c>
      <c r="I97">
        <v>0</v>
      </c>
      <c r="L97">
        <v>0</v>
      </c>
      <c r="M97">
        <v>0</v>
      </c>
      <c r="N97" t="s">
        <v>198</v>
      </c>
      <c r="Q97">
        <v>8</v>
      </c>
      <c r="R97">
        <v>647486846</v>
      </c>
      <c r="T97" t="s">
        <v>199</v>
      </c>
      <c r="W97">
        <v>9</v>
      </c>
      <c r="X97">
        <v>5683287</v>
      </c>
      <c r="Z97" t="s">
        <v>200</v>
      </c>
      <c r="AC97">
        <v>7</v>
      </c>
      <c r="AD97">
        <v>5682752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2019-04-18T03:01:48Z</dcterms:created>
  <dcterms:modified xsi:type="dcterms:W3CDTF">2019-04-19T18:40:39Z</dcterms:modified>
</cp:coreProperties>
</file>