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70397102-skuld\var\"/>
    </mc:Choice>
  </mc:AlternateContent>
  <xr:revisionPtr revIDLastSave="0" documentId="8_{83E4D5DE-83D9-4025-BAF3-8407F0897454}" xr6:coauthVersionLast="44" xr6:coauthVersionMax="44" xr10:uidLastSave="{00000000-0000-0000-0000-000000000000}"/>
  <bookViews>
    <workbookView xWindow="4590" yWindow="3915" windowWidth="23730" windowHeight="10395" xr2:uid="{00000000-000D-0000-FFFF-FFFF00000000}"/>
  </bookViews>
  <sheets>
    <sheet name="tasks" sheetId="1" r:id="rId1"/>
    <sheet name="dates" sheetId="2" r:id="rId2"/>
    <sheet name="Sheet3" sheetId="4" r:id="rId3"/>
    <sheet name="Day of Week" sheetId="3" r:id="rId4"/>
    <sheet name="Which Week" sheetId="5" r:id="rId5"/>
  </sheets>
  <definedNames>
    <definedName name="_xlnm._FilterDatabase" localSheetId="0" hidden="1">tasks!$A$1:$L$49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5" i="1" l="1"/>
  <c r="J22" i="1"/>
  <c r="B9" i="5" l="1"/>
  <c r="B10" i="5" s="1"/>
  <c r="B11" i="5" s="1"/>
  <c r="B12" i="5" s="1"/>
  <c r="B2" i="2"/>
  <c r="B3" i="2" s="1"/>
  <c r="F35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2" i="1"/>
  <c r="H7" i="1" l="1"/>
  <c r="H15" i="1"/>
  <c r="H30" i="1"/>
  <c r="H31" i="1"/>
  <c r="H26" i="1"/>
  <c r="H43" i="1"/>
  <c r="H44" i="1"/>
  <c r="H9" i="1"/>
  <c r="H17" i="1"/>
  <c r="H24" i="1"/>
  <c r="H32" i="1"/>
  <c r="H34" i="1"/>
  <c r="H28" i="1"/>
  <c r="H18" i="1"/>
  <c r="H42" i="1"/>
  <c r="H14" i="1"/>
  <c r="H29" i="1"/>
  <c r="H37" i="1"/>
  <c r="H6" i="1"/>
  <c r="H2" i="1"/>
  <c r="F22" i="1"/>
  <c r="F2" i="1"/>
  <c r="F3" i="1"/>
  <c r="F11" i="1"/>
  <c r="F26" i="1"/>
  <c r="F41" i="1"/>
  <c r="F12" i="1"/>
  <c r="F27" i="1"/>
  <c r="F34" i="1"/>
  <c r="F42" i="1"/>
  <c r="F13" i="1"/>
  <c r="F20" i="1"/>
  <c r="F14" i="1"/>
  <c r="F7" i="1"/>
  <c r="F23" i="1"/>
  <c r="F37" i="1"/>
  <c r="F16" i="1"/>
  <c r="F30" i="1"/>
  <c r="F38" i="1"/>
  <c r="F9" i="1"/>
  <c r="F17" i="1"/>
  <c r="F24" i="1"/>
  <c r="F31" i="1"/>
  <c r="F18" i="1"/>
  <c r="F25" i="1"/>
  <c r="F32" i="1"/>
  <c r="F4" i="1"/>
  <c r="F19" i="1"/>
  <c r="F5" i="1"/>
  <c r="F43" i="1"/>
  <c r="F28" i="1"/>
  <c r="F44" i="1"/>
  <c r="F15" i="1"/>
  <c r="F29" i="1"/>
  <c r="F8" i="1"/>
  <c r="F39" i="1"/>
  <c r="F6" i="1"/>
  <c r="F10" i="1"/>
  <c r="B7" i="2"/>
  <c r="B10" i="2"/>
  <c r="B9" i="2"/>
  <c r="B8" i="2"/>
  <c r="B4" i="2"/>
  <c r="E36" i="1" l="1"/>
  <c r="E40" i="1"/>
  <c r="E21" i="1"/>
  <c r="E33" i="1"/>
  <c r="F36" i="1"/>
  <c r="F40" i="1"/>
  <c r="F33" i="1"/>
  <c r="H21" i="1"/>
  <c r="F21" i="1"/>
  <c r="B6" i="2"/>
  <c r="B11" i="2"/>
  <c r="B5" i="2"/>
  <c r="H39" i="1" l="1"/>
  <c r="H25" i="1"/>
  <c r="H38" i="1"/>
  <c r="H5" i="1"/>
  <c r="H35" i="1"/>
  <c r="H22" i="1"/>
  <c r="H10" i="1"/>
  <c r="H23" i="1"/>
  <c r="H19" i="1"/>
  <c r="H13" i="1"/>
  <c r="H27" i="1"/>
  <c r="H11" i="1"/>
  <c r="H41" i="1"/>
  <c r="H33" i="1"/>
  <c r="H40" i="1"/>
  <c r="H16" i="1"/>
  <c r="H20" i="1"/>
  <c r="H12" i="1"/>
  <c r="H36" i="1"/>
  <c r="H8" i="1"/>
</calcChain>
</file>

<file path=xl/sharedStrings.xml><?xml version="1.0" encoding="utf-8"?>
<sst xmlns="http://schemas.openxmlformats.org/spreadsheetml/2006/main" count="244" uniqueCount="102">
  <si>
    <t>Task Name</t>
  </si>
  <si>
    <t>Type</t>
  </si>
  <si>
    <t>Start Date</t>
  </si>
  <si>
    <t>Due Date</t>
  </si>
  <si>
    <t>Status</t>
  </si>
  <si>
    <t>Context</t>
  </si>
  <si>
    <t>Creation Date</t>
  </si>
  <si>
    <t>Academy</t>
  </si>
  <si>
    <t>Credit Card</t>
  </si>
  <si>
    <t>Created</t>
  </si>
  <si>
    <t>Monthly</t>
  </si>
  <si>
    <t>Insurance</t>
  </si>
  <si>
    <t>Amazon Chase CC</t>
  </si>
  <si>
    <t>(none)</t>
  </si>
  <si>
    <t>AmEx Delta</t>
  </si>
  <si>
    <t>Audible</t>
  </si>
  <si>
    <t>Barclays AA Points MasterCharge</t>
  </si>
  <si>
    <t>Cigna Marian</t>
  </si>
  <si>
    <t>Cigna Mark</t>
  </si>
  <si>
    <t>Coastal Visa</t>
  </si>
  <si>
    <t>Costco Citi Visa</t>
  </si>
  <si>
    <t>Discover Card</t>
  </si>
  <si>
    <t>Fidelity IBM Pension Marian</t>
  </si>
  <si>
    <t>Pension</t>
  </si>
  <si>
    <t>Fidelity IBM Pension Mark</t>
  </si>
  <si>
    <t>Good Sam</t>
  </si>
  <si>
    <t>Google Fi</t>
  </si>
  <si>
    <t>Google Pandora</t>
  </si>
  <si>
    <t>Lowes Home Improvement</t>
  </si>
  <si>
    <t>Lynda</t>
  </si>
  <si>
    <t>Marine Federal Statement</t>
  </si>
  <si>
    <t>Bank</t>
  </si>
  <si>
    <t>MetLife Dental Mark</t>
  </si>
  <si>
    <t>Quarterly</t>
  </si>
  <si>
    <t>Prudential Life Insurance/Mark</t>
  </si>
  <si>
    <t>Roku Epix</t>
  </si>
  <si>
    <t>Save Green Self Storage</t>
  </si>
  <si>
    <t>Sears MasterCard</t>
  </si>
  <si>
    <t>Social Security Marian</t>
  </si>
  <si>
    <t>Social Security</t>
  </si>
  <si>
    <t>Sociality Security Mark</t>
  </si>
  <si>
    <t>Spectrum</t>
  </si>
  <si>
    <t>TD Americatrade Marian</t>
  </si>
  <si>
    <t>401(k) Distribution</t>
  </si>
  <si>
    <t>TD Americatrade Mark</t>
  </si>
  <si>
    <t>Texans Statement</t>
  </si>
  <si>
    <t>USAA Insurance</t>
  </si>
  <si>
    <t>USAA Statement, Checking</t>
  </si>
  <si>
    <t>USAA Statement, Savings</t>
  </si>
  <si>
    <t>VSP Mark</t>
  </si>
  <si>
    <t>Wayfair</t>
  </si>
  <si>
    <t>BoA MasterCharge</t>
  </si>
  <si>
    <t>Coastal Statement</t>
  </si>
  <si>
    <t>Duke Energy</t>
  </si>
  <si>
    <t>State Farm Insurance</t>
  </si>
  <si>
    <t>Stephens Point Appartments Rent</t>
  </si>
  <si>
    <t>Stephens Point Appartments Utilitites</t>
  </si>
  <si>
    <t>Wellcare Rx Mark</t>
  </si>
  <si>
    <t>Silverscript Rx Marian</t>
  </si>
  <si>
    <t>Start Day</t>
  </si>
  <si>
    <t>Utility</t>
  </si>
  <si>
    <t>Subscription</t>
  </si>
  <si>
    <t>Rent</t>
  </si>
  <si>
    <t>Due Day</t>
  </si>
  <si>
    <t>Today</t>
  </si>
  <si>
    <t>FOM</t>
  </si>
  <si>
    <t>EOM</t>
  </si>
  <si>
    <t>Day</t>
  </si>
  <si>
    <t>Date</t>
  </si>
  <si>
    <t>MOM</t>
  </si>
  <si>
    <t>Code</t>
  </si>
  <si>
    <t>Monday</t>
  </si>
  <si>
    <t>Sunday</t>
  </si>
  <si>
    <t>Tuesday</t>
  </si>
  <si>
    <t>Wednesday</t>
  </si>
  <si>
    <t>Thursday</t>
  </si>
  <si>
    <t>Friday</t>
  </si>
  <si>
    <t>Saturday</t>
  </si>
  <si>
    <t>Day of Week</t>
  </si>
  <si>
    <t>Numeric Code</t>
  </si>
  <si>
    <t>Which Week</t>
  </si>
  <si>
    <r>
      <t>1</t>
    </r>
    <r>
      <rPr>
        <b/>
        <vertAlign val="superscript"/>
        <sz val="12"/>
        <color theme="1"/>
        <rFont val="Calibri"/>
        <family val="2"/>
        <scheme val="minor"/>
      </rPr>
      <t>st</t>
    </r>
    <r>
      <rPr>
        <b/>
        <sz val="12"/>
        <color theme="1"/>
        <rFont val="Calibri"/>
        <family val="2"/>
        <scheme val="minor"/>
      </rPr>
      <t xml:space="preserve"> Week</t>
    </r>
  </si>
  <si>
    <r>
      <t>2</t>
    </r>
    <r>
      <rPr>
        <b/>
        <vertAlign val="superscript"/>
        <sz val="12"/>
        <color theme="1"/>
        <rFont val="Calibri"/>
        <family val="2"/>
        <scheme val="minor"/>
      </rPr>
      <t>nd</t>
    </r>
    <r>
      <rPr>
        <b/>
        <sz val="12"/>
        <color theme="1"/>
        <rFont val="Calibri"/>
        <family val="2"/>
        <scheme val="minor"/>
      </rPr>
      <t xml:space="preserve"> Week</t>
    </r>
  </si>
  <si>
    <r>
      <t>3</t>
    </r>
    <r>
      <rPr>
        <b/>
        <vertAlign val="superscript"/>
        <sz val="12"/>
        <color theme="1"/>
        <rFont val="Calibri"/>
        <family val="2"/>
        <scheme val="minor"/>
      </rPr>
      <t>rd</t>
    </r>
    <r>
      <rPr>
        <b/>
        <sz val="12"/>
        <color theme="1"/>
        <rFont val="Calibri"/>
        <family val="2"/>
        <scheme val="minor"/>
      </rPr>
      <t xml:space="preserve"> Week</t>
    </r>
  </si>
  <si>
    <r>
      <t>4</t>
    </r>
    <r>
      <rPr>
        <b/>
        <vertAlign val="superscript"/>
        <sz val="12"/>
        <color theme="1"/>
        <rFont val="Calibri"/>
        <family val="2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Week</t>
    </r>
  </si>
  <si>
    <r>
      <t>5</t>
    </r>
    <r>
      <rPr>
        <b/>
        <vertAlign val="superscript"/>
        <sz val="12"/>
        <color theme="1"/>
        <rFont val="Calibri"/>
        <family val="2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Week</t>
    </r>
  </si>
  <si>
    <r>
      <t>1</t>
    </r>
    <r>
      <rPr>
        <b/>
        <vertAlign val="superscript"/>
        <sz val="12"/>
        <color theme="1"/>
        <rFont val="Calibri"/>
        <family val="2"/>
        <scheme val="minor"/>
      </rPr>
      <t>st</t>
    </r>
    <r>
      <rPr>
        <b/>
        <sz val="12"/>
        <color theme="1"/>
        <rFont val="Calibri"/>
        <family val="2"/>
        <scheme val="minor"/>
      </rPr>
      <t xml:space="preserve"> Wed</t>
    </r>
  </si>
  <si>
    <r>
      <t>2</t>
    </r>
    <r>
      <rPr>
        <b/>
        <vertAlign val="superscript"/>
        <sz val="12"/>
        <color theme="1"/>
        <rFont val="Calibri"/>
        <family val="2"/>
        <scheme val="minor"/>
      </rPr>
      <t>nd</t>
    </r>
    <r>
      <rPr>
        <b/>
        <sz val="12"/>
        <color theme="1"/>
        <rFont val="Calibri"/>
        <family val="2"/>
        <scheme val="minor"/>
      </rPr>
      <t xml:space="preserve"> Wed</t>
    </r>
  </si>
  <si>
    <r>
      <t>3</t>
    </r>
    <r>
      <rPr>
        <b/>
        <vertAlign val="superscript"/>
        <sz val="12"/>
        <color theme="1"/>
        <rFont val="Calibri"/>
        <family val="2"/>
        <scheme val="minor"/>
      </rPr>
      <t>rd</t>
    </r>
    <r>
      <rPr>
        <b/>
        <sz val="12"/>
        <color theme="1"/>
        <rFont val="Calibri"/>
        <family val="2"/>
        <scheme val="minor"/>
      </rPr>
      <t xml:space="preserve"> Wed</t>
    </r>
  </si>
  <si>
    <r>
      <t>4</t>
    </r>
    <r>
      <rPr>
        <b/>
        <vertAlign val="superscript"/>
        <sz val="12"/>
        <color theme="1"/>
        <rFont val="Calibri"/>
        <family val="2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Wed</t>
    </r>
  </si>
  <si>
    <r>
      <t>5</t>
    </r>
    <r>
      <rPr>
        <b/>
        <vertAlign val="superscript"/>
        <sz val="12"/>
        <color theme="1"/>
        <rFont val="Calibri"/>
        <family val="2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Wed</t>
    </r>
  </si>
  <si>
    <t>FNM</t>
  </si>
  <si>
    <t>MetLife Dental Marian</t>
  </si>
  <si>
    <t>Note</t>
  </si>
  <si>
    <t>MFCU</t>
  </si>
  <si>
    <t>SSA</t>
  </si>
  <si>
    <t>BoA MC 0766</t>
  </si>
  <si>
    <t>Source/Sink</t>
  </si>
  <si>
    <t>USAA</t>
  </si>
  <si>
    <t>Coastal</t>
  </si>
  <si>
    <t>TXCU</t>
  </si>
  <si>
    <t>Quarterly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</si>
</sst>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0" fontId="16" fillId="33" borderId="0" xfId="0" applyFont="1" applyFill="1"/>
    <xf numFmtId="0" fontId="0" fillId="33" borderId="0" xfId="0" applyFill="1"/>
    <xf numFmtId="14" fontId="0" fillId="33" borderId="0" xfId="0" applyNumberFormat="1" applyFill="1"/>
    <xf numFmtId="0" fontId="18" fillId="0" borderId="0" xfId="0" applyFont="1"/>
    <xf numFmtId="0" fontId="16" fillId="0" borderId="10" xfId="0" applyFont="1" applyBorder="1"/>
    <xf numFmtId="0" fontId="16" fillId="0" borderId="11" xfId="0" applyFont="1" applyBorder="1"/>
    <xf numFmtId="0" fontId="0" fillId="0" borderId="10" xfId="0" applyBorder="1"/>
    <xf numFmtId="0" fontId="16" fillId="0" borderId="12" xfId="0" applyFont="1" applyBorder="1"/>
    <xf numFmtId="0" fontId="0" fillId="0" borderId="12" xfId="0" applyBorder="1"/>
    <xf numFmtId="0" fontId="0" fillId="0" borderId="11" xfId="0" applyBorder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" fontId="16" fillId="0" borderId="0" xfId="0" applyNumberFormat="1" applyFont="1"/>
    <xf numFmtId="1" fontId="0" fillId="0" borderId="0" xfId="0" applyNumberForma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2" sqref="E52"/>
    </sheetView>
  </sheetViews>
  <sheetFormatPr defaultRowHeight="15.75" x14ac:dyDescent="0.25"/>
  <cols>
    <col min="1" max="1" width="55.125" style="2" customWidth="1"/>
    <col min="2" max="2" width="9.875" customWidth="1"/>
    <col min="5" max="5" width="10.125" bestFit="1" customWidth="1"/>
    <col min="6" max="6" width="15.75" customWidth="1"/>
    <col min="7" max="7" width="15.75" style="19" customWidth="1"/>
    <col min="8" max="8" width="16.75" customWidth="1"/>
    <col min="10" max="11" width="15.375" style="1" customWidth="1"/>
  </cols>
  <sheetData>
    <row r="1" spans="1:12" s="2" customFormat="1" x14ac:dyDescent="0.25">
      <c r="A1" s="2" t="s">
        <v>0</v>
      </c>
      <c r="B1" s="2" t="s">
        <v>1</v>
      </c>
      <c r="C1" s="2" t="s">
        <v>5</v>
      </c>
      <c r="D1" s="2" t="s">
        <v>101</v>
      </c>
      <c r="E1" s="2" t="s">
        <v>59</v>
      </c>
      <c r="F1" s="2" t="s">
        <v>2</v>
      </c>
      <c r="G1" s="18" t="s">
        <v>63</v>
      </c>
      <c r="H1" s="2" t="s">
        <v>3</v>
      </c>
      <c r="I1" s="2" t="s">
        <v>4</v>
      </c>
      <c r="J1" s="3" t="s">
        <v>6</v>
      </c>
      <c r="K1" s="3" t="s">
        <v>97</v>
      </c>
      <c r="L1" s="2" t="s">
        <v>93</v>
      </c>
    </row>
    <row r="2" spans="1:12" x14ac:dyDescent="0.25">
      <c r="A2" s="2" t="s">
        <v>7</v>
      </c>
      <c r="B2" t="s">
        <v>8</v>
      </c>
      <c r="C2" t="s">
        <v>10</v>
      </c>
      <c r="E2">
        <v>1</v>
      </c>
      <c r="F2" s="1">
        <f ca="1">dates!$B$3+E2-1</f>
        <v>43891</v>
      </c>
      <c r="G2" s="19">
        <v>21</v>
      </c>
      <c r="H2" s="1">
        <f ca="1">IF(G2&gt;=E2,dates!$B$3+G2-1,dates!$B$6+G2-1)</f>
        <v>43911</v>
      </c>
      <c r="I2" t="s">
        <v>9</v>
      </c>
      <c r="J2" s="1">
        <f ca="1">NOW()</f>
        <v>43877.752041898151</v>
      </c>
      <c r="K2" s="1" t="s">
        <v>94</v>
      </c>
    </row>
    <row r="3" spans="1:12" x14ac:dyDescent="0.25">
      <c r="A3" s="2" t="s">
        <v>58</v>
      </c>
      <c r="B3" t="s">
        <v>11</v>
      </c>
      <c r="C3" t="s">
        <v>10</v>
      </c>
      <c r="E3">
        <v>11</v>
      </c>
      <c r="F3" s="1">
        <f ca="1">dates!$B$3+E3-1</f>
        <v>43901</v>
      </c>
      <c r="G3" s="19">
        <v>11</v>
      </c>
      <c r="H3" s="1" t="e">
        <v>#N/A</v>
      </c>
      <c r="I3" t="s">
        <v>9</v>
      </c>
      <c r="J3" s="1">
        <f t="shared" ref="J3:J44" ca="1" si="0">NOW()</f>
        <v>43877.752041898151</v>
      </c>
      <c r="K3" s="1" t="s">
        <v>95</v>
      </c>
    </row>
    <row r="4" spans="1:12" x14ac:dyDescent="0.25">
      <c r="A4" s="2" t="s">
        <v>57</v>
      </c>
      <c r="B4" t="s">
        <v>11</v>
      </c>
      <c r="C4" t="s">
        <v>10</v>
      </c>
      <c r="E4">
        <v>19</v>
      </c>
      <c r="F4" s="1">
        <f ca="1">dates!$B$3+E4-1</f>
        <v>43909</v>
      </c>
      <c r="G4" s="19">
        <v>19</v>
      </c>
      <c r="H4" s="1" t="e">
        <v>#N/A</v>
      </c>
      <c r="I4" t="s">
        <v>9</v>
      </c>
      <c r="J4" s="1">
        <f t="shared" ca="1" si="0"/>
        <v>43877.752041898151</v>
      </c>
      <c r="K4" s="1" t="s">
        <v>95</v>
      </c>
    </row>
    <row r="5" spans="1:12" x14ac:dyDescent="0.25">
      <c r="A5" s="2" t="s">
        <v>12</v>
      </c>
      <c r="B5" t="s">
        <v>8</v>
      </c>
      <c r="C5" t="s">
        <v>10</v>
      </c>
      <c r="E5">
        <v>20</v>
      </c>
      <c r="F5" s="1">
        <f ca="1">dates!$B$3+E5-1</f>
        <v>43910</v>
      </c>
      <c r="G5" s="19">
        <v>17</v>
      </c>
      <c r="H5" s="1">
        <f ca="1">IF(G5&gt;=E5,dates!$B$3+G5-1,dates!$B$6+G5-1)</f>
        <v>43938</v>
      </c>
      <c r="I5" t="s">
        <v>9</v>
      </c>
      <c r="J5" s="1">
        <f t="shared" ca="1" si="0"/>
        <v>43877.752041898151</v>
      </c>
      <c r="K5" s="1" t="s">
        <v>94</v>
      </c>
    </row>
    <row r="6" spans="1:12" x14ac:dyDescent="0.25">
      <c r="A6" s="2" t="s">
        <v>14</v>
      </c>
      <c r="B6" t="s">
        <v>8</v>
      </c>
      <c r="C6" t="s">
        <v>10</v>
      </c>
      <c r="E6">
        <v>14</v>
      </c>
      <c r="F6" s="1">
        <f ca="1">dates!$B$3+E6-1</f>
        <v>43904</v>
      </c>
      <c r="G6" s="19">
        <v>28</v>
      </c>
      <c r="H6" s="1">
        <f ca="1">IF(G6&gt;=E6,dates!$B$3+G6-1,dates!$B$6+G6-1)</f>
        <v>43918</v>
      </c>
      <c r="I6" t="s">
        <v>9</v>
      </c>
      <c r="J6" s="1">
        <f t="shared" ca="1" si="0"/>
        <v>43877.752041898151</v>
      </c>
      <c r="K6" s="1" t="s">
        <v>94</v>
      </c>
    </row>
    <row r="7" spans="1:12" x14ac:dyDescent="0.25">
      <c r="A7" s="2" t="s">
        <v>15</v>
      </c>
      <c r="B7" t="s">
        <v>13</v>
      </c>
      <c r="C7" t="s">
        <v>10</v>
      </c>
      <c r="E7">
        <v>21</v>
      </c>
      <c r="F7" s="1">
        <f ca="1">dates!$B$3+E7-1</f>
        <v>43911</v>
      </c>
      <c r="G7" s="19">
        <v>25</v>
      </c>
      <c r="H7" s="1">
        <f ca="1">IF(G7&gt;=E7,dates!$B$3+G7-1,dates!$B$6+G7-1)</f>
        <v>43915</v>
      </c>
      <c r="I7" t="s">
        <v>9</v>
      </c>
      <c r="J7" s="1">
        <f t="shared" ca="1" si="0"/>
        <v>43877.752041898151</v>
      </c>
      <c r="K7" s="1" t="s">
        <v>96</v>
      </c>
    </row>
    <row r="8" spans="1:12" x14ac:dyDescent="0.25">
      <c r="A8" s="2" t="s">
        <v>16</v>
      </c>
      <c r="B8" t="s">
        <v>8</v>
      </c>
      <c r="C8" t="s">
        <v>10</v>
      </c>
      <c r="E8">
        <v>20</v>
      </c>
      <c r="F8" s="1">
        <f ca="1">dates!$B$3+E8-1</f>
        <v>43910</v>
      </c>
      <c r="G8" s="19">
        <v>16</v>
      </c>
      <c r="H8" s="1">
        <f ca="1">IF(G8&gt;=E8,dates!$B$3+G8-1,dates!$B$6+G8-1)</f>
        <v>43937</v>
      </c>
      <c r="I8" t="s">
        <v>9</v>
      </c>
      <c r="J8" s="1">
        <f t="shared" ca="1" si="0"/>
        <v>43877.752041898151</v>
      </c>
      <c r="K8" s="1" t="s">
        <v>94</v>
      </c>
    </row>
    <row r="9" spans="1:12" x14ac:dyDescent="0.25">
      <c r="A9" s="2" t="s">
        <v>17</v>
      </c>
      <c r="B9" t="s">
        <v>11</v>
      </c>
      <c r="C9" t="s">
        <v>10</v>
      </c>
      <c r="E9">
        <v>7</v>
      </c>
      <c r="F9" s="1">
        <f ca="1">dates!$B$3+E9-1</f>
        <v>43897</v>
      </c>
      <c r="G9" s="19">
        <v>9</v>
      </c>
      <c r="H9" s="1">
        <f ca="1">IF(G9&gt;=E9,dates!$B$3+G9-1,dates!$B$6+G9-1)</f>
        <v>43899</v>
      </c>
      <c r="I9" t="s">
        <v>9</v>
      </c>
      <c r="J9" s="1">
        <f t="shared" ca="1" si="0"/>
        <v>43877.752041898151</v>
      </c>
    </row>
    <row r="10" spans="1:12" x14ac:dyDescent="0.25">
      <c r="A10" s="2" t="s">
        <v>18</v>
      </c>
      <c r="B10" t="s">
        <v>11</v>
      </c>
      <c r="C10" t="s">
        <v>10</v>
      </c>
      <c r="E10">
        <v>7</v>
      </c>
      <c r="F10" s="1">
        <f ca="1">dates!$B$3+E10-1</f>
        <v>43897</v>
      </c>
      <c r="G10" s="19">
        <v>2</v>
      </c>
      <c r="H10" s="1">
        <f ca="1">IF(G10&gt;=E10,dates!$B$3+G10-1,dates!$B$6+G10-1)</f>
        <v>43923</v>
      </c>
      <c r="I10" t="s">
        <v>9</v>
      </c>
      <c r="J10" s="1">
        <f t="shared" ca="1" si="0"/>
        <v>43877.752041898151</v>
      </c>
    </row>
    <row r="11" spans="1:12" x14ac:dyDescent="0.25">
      <c r="A11" s="2" t="s">
        <v>19</v>
      </c>
      <c r="B11" t="s">
        <v>8</v>
      </c>
      <c r="C11" t="s">
        <v>10</v>
      </c>
      <c r="E11">
        <v>28</v>
      </c>
      <c r="F11" s="1">
        <f ca="1">dates!$B$3+E11-1</f>
        <v>43918</v>
      </c>
      <c r="G11" s="19">
        <v>23</v>
      </c>
      <c r="H11" s="1">
        <f ca="1">IF(G11&gt;=E11,dates!$B$3+G11-1,dates!$B$6+G11-1)</f>
        <v>43944</v>
      </c>
      <c r="I11" t="s">
        <v>9</v>
      </c>
      <c r="J11" s="1">
        <f t="shared" ca="1" si="0"/>
        <v>43877.752041898151</v>
      </c>
    </row>
    <row r="12" spans="1:12" x14ac:dyDescent="0.25">
      <c r="A12" s="2" t="s">
        <v>20</v>
      </c>
      <c r="B12" t="s">
        <v>8</v>
      </c>
      <c r="C12" t="s">
        <v>10</v>
      </c>
      <c r="E12">
        <v>16</v>
      </c>
      <c r="F12" s="1">
        <f ca="1">dates!$B$3+E12-1</f>
        <v>43906</v>
      </c>
      <c r="G12" s="19">
        <v>13</v>
      </c>
      <c r="H12" s="1">
        <f ca="1">IF(G12&gt;=E12,dates!$B$3+G12-1,dates!$B$6+G12-1)</f>
        <v>43934</v>
      </c>
      <c r="I12" t="s">
        <v>9</v>
      </c>
      <c r="J12" s="1">
        <f t="shared" ca="1" si="0"/>
        <v>43877.752041898151</v>
      </c>
    </row>
    <row r="13" spans="1:12" x14ac:dyDescent="0.25">
      <c r="A13" s="2" t="s">
        <v>21</v>
      </c>
      <c r="B13" t="s">
        <v>8</v>
      </c>
      <c r="C13" t="s">
        <v>10</v>
      </c>
      <c r="E13">
        <v>14</v>
      </c>
      <c r="F13" s="1">
        <f ca="1">dates!$B$3+E13-1</f>
        <v>43904</v>
      </c>
      <c r="G13" s="19">
        <v>7</v>
      </c>
      <c r="H13" s="1">
        <f ca="1">IF(G13&gt;=E13,dates!$B$3+G13-1,dates!$B$6+G13-1)</f>
        <v>43928</v>
      </c>
      <c r="I13" t="s">
        <v>9</v>
      </c>
      <c r="J13" s="1">
        <f t="shared" ca="1" si="0"/>
        <v>43877.752041898151</v>
      </c>
    </row>
    <row r="14" spans="1:12" x14ac:dyDescent="0.25">
      <c r="A14" s="2" t="s">
        <v>22</v>
      </c>
      <c r="B14" t="s">
        <v>23</v>
      </c>
      <c r="C14" t="s">
        <v>10</v>
      </c>
      <c r="E14">
        <v>28</v>
      </c>
      <c r="F14" s="1">
        <f ca="1">dates!$B$3+E14-1</f>
        <v>43918</v>
      </c>
      <c r="G14" s="19">
        <v>28</v>
      </c>
      <c r="H14" s="1">
        <f ca="1">IF(G14&gt;=E14,dates!$B$3+G14-1,dates!$B$6+G14-1)</f>
        <v>43918</v>
      </c>
      <c r="I14" t="s">
        <v>9</v>
      </c>
      <c r="J14" s="1">
        <f t="shared" ca="1" si="0"/>
        <v>43877.752041898151</v>
      </c>
      <c r="K14" s="1" t="s">
        <v>94</v>
      </c>
    </row>
    <row r="15" spans="1:12" x14ac:dyDescent="0.25">
      <c r="A15" s="2" t="s">
        <v>24</v>
      </c>
      <c r="B15" t="s">
        <v>23</v>
      </c>
      <c r="C15" t="s">
        <v>10</v>
      </c>
      <c r="E15">
        <v>28</v>
      </c>
      <c r="F15" s="1">
        <f ca="1">dates!$B$3+E15-1</f>
        <v>43918</v>
      </c>
      <c r="G15" s="19">
        <v>28</v>
      </c>
      <c r="H15" s="1">
        <f ca="1">IF(G15&gt;=E15,dates!$B$3+G15-1,dates!$B$6+G15-1)</f>
        <v>43918</v>
      </c>
      <c r="I15" t="s">
        <v>9</v>
      </c>
      <c r="J15" s="1">
        <f t="shared" ca="1" si="0"/>
        <v>43877.752041898151</v>
      </c>
      <c r="K15" s="1" t="s">
        <v>94</v>
      </c>
    </row>
    <row r="16" spans="1:12" x14ac:dyDescent="0.25">
      <c r="A16" s="2" t="s">
        <v>25</v>
      </c>
      <c r="B16" t="s">
        <v>8</v>
      </c>
      <c r="C16" t="s">
        <v>10</v>
      </c>
      <c r="E16">
        <v>26</v>
      </c>
      <c r="F16" s="1">
        <f ca="1">dates!$B$3+E16-1</f>
        <v>43916</v>
      </c>
      <c r="G16" s="19">
        <v>21</v>
      </c>
      <c r="H16" s="1">
        <f ca="1">IF(G16&gt;=E16,dates!$B$3+G16-1,dates!$B$6+G16-1)</f>
        <v>43942</v>
      </c>
      <c r="I16" t="s">
        <v>9</v>
      </c>
      <c r="J16" s="1">
        <f t="shared" ca="1" si="0"/>
        <v>43877.752041898151</v>
      </c>
    </row>
    <row r="17" spans="1:11" x14ac:dyDescent="0.25">
      <c r="A17" s="2" t="s">
        <v>26</v>
      </c>
      <c r="B17" t="s">
        <v>60</v>
      </c>
      <c r="C17" t="s">
        <v>10</v>
      </c>
      <c r="E17">
        <v>8</v>
      </c>
      <c r="F17" s="1">
        <f ca="1">dates!$B$3+E17-1</f>
        <v>43898</v>
      </c>
      <c r="G17" s="19">
        <v>19</v>
      </c>
      <c r="H17" s="1">
        <f ca="1">IF(G17&gt;=E17,dates!$B$3+G17-1,dates!$B$6+G17-1)</f>
        <v>43909</v>
      </c>
      <c r="I17" t="s">
        <v>9</v>
      </c>
      <c r="J17" s="1">
        <f t="shared" ca="1" si="0"/>
        <v>43877.752041898151</v>
      </c>
      <c r="K17" s="1" t="s">
        <v>96</v>
      </c>
    </row>
    <row r="18" spans="1:11" x14ac:dyDescent="0.25">
      <c r="A18" s="2" t="s">
        <v>27</v>
      </c>
      <c r="B18" t="s">
        <v>61</v>
      </c>
      <c r="C18" t="s">
        <v>10</v>
      </c>
      <c r="E18">
        <v>8</v>
      </c>
      <c r="F18" s="1">
        <f ca="1">dates!$B$3+E18-1</f>
        <v>43898</v>
      </c>
      <c r="G18" s="19">
        <v>8</v>
      </c>
      <c r="H18" s="1">
        <f ca="1">IF(G18&gt;=E18,dates!$B$3+G18-1,dates!$B$6+G18-1)</f>
        <v>43898</v>
      </c>
      <c r="I18" t="s">
        <v>9</v>
      </c>
      <c r="J18" s="1">
        <f t="shared" ca="1" si="0"/>
        <v>43877.752041898151</v>
      </c>
      <c r="K18" s="1" t="s">
        <v>96</v>
      </c>
    </row>
    <row r="19" spans="1:11" x14ac:dyDescent="0.25">
      <c r="A19" s="2" t="s">
        <v>28</v>
      </c>
      <c r="B19" t="s">
        <v>8</v>
      </c>
      <c r="C19" t="s">
        <v>10</v>
      </c>
      <c r="E19">
        <v>17</v>
      </c>
      <c r="F19" s="1">
        <f ca="1">dates!$B$3+E19-1</f>
        <v>43907</v>
      </c>
      <c r="G19" s="19">
        <v>13</v>
      </c>
      <c r="H19" s="1">
        <f ca="1">IF(G19&gt;=E19,dates!$B$3+G19-1,dates!$B$6+G19-1)</f>
        <v>43934</v>
      </c>
      <c r="I19" t="s">
        <v>9</v>
      </c>
      <c r="J19" s="1">
        <f t="shared" ca="1" si="0"/>
        <v>43877.752041898151</v>
      </c>
    </row>
    <row r="20" spans="1:11" x14ac:dyDescent="0.25">
      <c r="A20" s="2" t="s">
        <v>29</v>
      </c>
      <c r="B20" t="s">
        <v>61</v>
      </c>
      <c r="C20" t="s">
        <v>10</v>
      </c>
      <c r="E20">
        <v>11</v>
      </c>
      <c r="F20" s="1">
        <f ca="1">dates!$B$3+E20-1</f>
        <v>43901</v>
      </c>
      <c r="G20" s="19">
        <v>10</v>
      </c>
      <c r="H20" s="1">
        <f ca="1">IF(G20&gt;=E20,dates!$B$3+G20-1,dates!$B$6+G20-1)</f>
        <v>43931</v>
      </c>
      <c r="I20" t="s">
        <v>9</v>
      </c>
      <c r="J20" s="1">
        <f t="shared" ca="1" si="0"/>
        <v>43877.752041898151</v>
      </c>
    </row>
    <row r="21" spans="1:11" x14ac:dyDescent="0.25">
      <c r="A21" s="2" t="s">
        <v>30</v>
      </c>
      <c r="B21" t="s">
        <v>31</v>
      </c>
      <c r="C21" t="s">
        <v>10</v>
      </c>
      <c r="E21">
        <f ca="1">DAY(dates!$B$4)</f>
        <v>31</v>
      </c>
      <c r="F21" s="1">
        <f ca="1">dates!$B$4</f>
        <v>43921</v>
      </c>
      <c r="G21" s="19">
        <v>7</v>
      </c>
      <c r="H21" s="1">
        <f ca="1">dates!B4</f>
        <v>43921</v>
      </c>
      <c r="I21" t="s">
        <v>9</v>
      </c>
      <c r="J21" s="1">
        <f t="shared" ca="1" si="0"/>
        <v>43877.752041898151</v>
      </c>
      <c r="K21" s="1" t="s">
        <v>94</v>
      </c>
    </row>
    <row r="22" spans="1:11" s="5" customFormat="1" x14ac:dyDescent="0.25">
      <c r="A22" s="4" t="s">
        <v>32</v>
      </c>
      <c r="B22" s="5" t="s">
        <v>11</v>
      </c>
      <c r="C22" s="5" t="s">
        <v>33</v>
      </c>
      <c r="E22">
        <v>29</v>
      </c>
      <c r="F22" s="1">
        <f ca="1">dates!$B$3+E22-1</f>
        <v>43919</v>
      </c>
      <c r="G22" s="19">
        <v>20</v>
      </c>
      <c r="H22" s="1">
        <f ca="1">IF(G22&gt;=E22,dates!$B$3+G22-1,dates!$B$6+G22-1)</f>
        <v>43941</v>
      </c>
      <c r="I22" s="5" t="s">
        <v>9</v>
      </c>
      <c r="J22" s="6">
        <f t="shared" ca="1" si="0"/>
        <v>43877.752041898151</v>
      </c>
      <c r="K22" s="6" t="s">
        <v>95</v>
      </c>
    </row>
    <row r="23" spans="1:11" s="5" customFormat="1" x14ac:dyDescent="0.25">
      <c r="A23" s="4" t="s">
        <v>92</v>
      </c>
      <c r="B23" s="5" t="s">
        <v>11</v>
      </c>
      <c r="C23" s="5" t="s">
        <v>33</v>
      </c>
      <c r="E23">
        <v>29</v>
      </c>
      <c r="F23" s="1">
        <f ca="1">dates!$B$3+E23-1</f>
        <v>43919</v>
      </c>
      <c r="G23" s="19">
        <v>20</v>
      </c>
      <c r="H23" s="1">
        <f ca="1">IF(G23&gt;=E23,dates!$B$3+G23-1,dates!$B$6+G23-1)</f>
        <v>43941</v>
      </c>
      <c r="I23" s="5" t="s">
        <v>9</v>
      </c>
      <c r="J23" s="6">
        <f t="shared" ca="1" si="0"/>
        <v>43877.752041898151</v>
      </c>
      <c r="K23" s="6" t="s">
        <v>95</v>
      </c>
    </row>
    <row r="24" spans="1:11" s="5" customFormat="1" x14ac:dyDescent="0.25">
      <c r="A24" s="4" t="s">
        <v>34</v>
      </c>
      <c r="B24" s="5" t="s">
        <v>11</v>
      </c>
      <c r="C24" s="5" t="s">
        <v>33</v>
      </c>
      <c r="E24">
        <v>1</v>
      </c>
      <c r="F24" s="1">
        <f ca="1">dates!$B$3+E24-1</f>
        <v>43891</v>
      </c>
      <c r="G24" s="19">
        <v>1</v>
      </c>
      <c r="H24" s="1">
        <f ca="1">IF(G24&gt;=E24,dates!$B$3+G24-1,dates!$B$6+G24-1)</f>
        <v>43891</v>
      </c>
      <c r="I24" s="5" t="s">
        <v>9</v>
      </c>
      <c r="J24" s="6">
        <f t="shared" ca="1" si="0"/>
        <v>43877.752041898151</v>
      </c>
      <c r="K24" s="6" t="s">
        <v>94</v>
      </c>
    </row>
    <row r="25" spans="1:11" x14ac:dyDescent="0.25">
      <c r="A25" s="2" t="s">
        <v>35</v>
      </c>
      <c r="B25" t="s">
        <v>61</v>
      </c>
      <c r="C25" t="s">
        <v>10</v>
      </c>
      <c r="E25">
        <v>17</v>
      </c>
      <c r="F25" s="1">
        <f ca="1">dates!$B$3+E25-1</f>
        <v>43907</v>
      </c>
      <c r="G25" s="19">
        <v>17</v>
      </c>
      <c r="H25" s="1">
        <f ca="1">IF(G25&gt;=E25,dates!$B$3+G25-1,dates!$B$6+G25-1)</f>
        <v>43907</v>
      </c>
      <c r="I25" t="s">
        <v>9</v>
      </c>
      <c r="J25" s="1">
        <f t="shared" ca="1" si="0"/>
        <v>43877.752041898151</v>
      </c>
    </row>
    <row r="26" spans="1:11" x14ac:dyDescent="0.25">
      <c r="A26" s="2" t="s">
        <v>36</v>
      </c>
      <c r="B26" t="s">
        <v>62</v>
      </c>
      <c r="C26" t="s">
        <v>10</v>
      </c>
      <c r="E26">
        <v>1</v>
      </c>
      <c r="F26" s="1">
        <f ca="1">dates!$B$3+E26-1</f>
        <v>43891</v>
      </c>
      <c r="G26" s="19">
        <v>1</v>
      </c>
      <c r="H26" s="1">
        <f ca="1">IF(G26&gt;=E26,dates!$B$3+G26-1,dates!$B$6+G26-1)</f>
        <v>43891</v>
      </c>
      <c r="I26" t="s">
        <v>9</v>
      </c>
      <c r="J26" s="1">
        <f t="shared" ca="1" si="0"/>
        <v>43877.752041898151</v>
      </c>
      <c r="K26" s="1" t="s">
        <v>96</v>
      </c>
    </row>
    <row r="27" spans="1:11" x14ac:dyDescent="0.25">
      <c r="A27" s="2" t="s">
        <v>37</v>
      </c>
      <c r="B27" t="s">
        <v>8</v>
      </c>
      <c r="C27" t="s">
        <v>10</v>
      </c>
      <c r="E27">
        <v>20</v>
      </c>
      <c r="F27" s="1">
        <f ca="1">dates!$B$3+E27-1</f>
        <v>43910</v>
      </c>
      <c r="G27" s="19">
        <v>17</v>
      </c>
      <c r="H27" s="1">
        <f ca="1">IF(G27&gt;=E27,dates!$B$3+G27-1,dates!$B$6+G27-1)</f>
        <v>43938</v>
      </c>
      <c r="I27" t="s">
        <v>9</v>
      </c>
      <c r="J27" s="1">
        <f t="shared" ca="1" si="0"/>
        <v>43877.752041898151</v>
      </c>
    </row>
    <row r="28" spans="1:11" x14ac:dyDescent="0.25">
      <c r="A28" s="2" t="s">
        <v>38</v>
      </c>
      <c r="B28" t="s">
        <v>39</v>
      </c>
      <c r="C28" t="s">
        <v>10</v>
      </c>
      <c r="E28">
        <v>15</v>
      </c>
      <c r="F28" s="1">
        <f ca="1">dates!$B$3+E28-1</f>
        <v>43905</v>
      </c>
      <c r="G28" s="19">
        <v>18</v>
      </c>
      <c r="H28" s="1">
        <f ca="1">IF(G28&gt;=E28,dates!$B$3+G28-1,dates!$B$6+G28-1)</f>
        <v>43908</v>
      </c>
      <c r="I28" t="s">
        <v>9</v>
      </c>
      <c r="J28" s="1">
        <f t="shared" ca="1" si="0"/>
        <v>43877.752041898151</v>
      </c>
    </row>
    <row r="29" spans="1:11" x14ac:dyDescent="0.25">
      <c r="A29" s="2" t="s">
        <v>40</v>
      </c>
      <c r="B29" t="s">
        <v>39</v>
      </c>
      <c r="C29" t="s">
        <v>10</v>
      </c>
      <c r="E29">
        <v>15</v>
      </c>
      <c r="F29" s="1">
        <f ca="1">dates!$B$3+E29-1</f>
        <v>43905</v>
      </c>
      <c r="G29" s="19">
        <v>18</v>
      </c>
      <c r="H29" s="1">
        <f ca="1">IF(G29&gt;=E29,dates!$B$3+G29-1,dates!$B$6+G29-1)</f>
        <v>43908</v>
      </c>
      <c r="I29" t="s">
        <v>9</v>
      </c>
      <c r="J29" s="1">
        <f t="shared" ca="1" si="0"/>
        <v>43877.752041898151</v>
      </c>
    </row>
    <row r="30" spans="1:11" x14ac:dyDescent="0.25">
      <c r="A30" s="2" t="s">
        <v>41</v>
      </c>
      <c r="B30" t="s">
        <v>60</v>
      </c>
      <c r="C30" t="s">
        <v>10</v>
      </c>
      <c r="E30">
        <v>19</v>
      </c>
      <c r="F30" s="1">
        <f ca="1">dates!$B$3+E30-1</f>
        <v>43909</v>
      </c>
      <c r="G30" s="19">
        <v>19</v>
      </c>
      <c r="H30" s="1">
        <f ca="1">IF(G30&gt;=E30,dates!$B$3+G30-1,dates!$B$6+G30-1)</f>
        <v>43909</v>
      </c>
      <c r="I30" t="s">
        <v>9</v>
      </c>
      <c r="J30" s="1">
        <f t="shared" ca="1" si="0"/>
        <v>43877.752041898151</v>
      </c>
    </row>
    <row r="31" spans="1:11" x14ac:dyDescent="0.25">
      <c r="A31" s="2" t="s">
        <v>42</v>
      </c>
      <c r="B31" t="s">
        <v>43</v>
      </c>
      <c r="C31" t="s">
        <v>10</v>
      </c>
      <c r="E31">
        <v>15</v>
      </c>
      <c r="F31" s="1">
        <f ca="1">dates!$B$3+E31-1</f>
        <v>43905</v>
      </c>
      <c r="G31" s="19">
        <v>15</v>
      </c>
      <c r="H31" s="1">
        <f ca="1">IF(G31&gt;=E31,dates!$B$3+G31-1,dates!$B$6+G31-1)</f>
        <v>43905</v>
      </c>
      <c r="I31" t="s">
        <v>9</v>
      </c>
      <c r="J31" s="1">
        <f t="shared" ca="1" si="0"/>
        <v>43877.752041898151</v>
      </c>
      <c r="K31" s="1" t="s">
        <v>94</v>
      </c>
    </row>
    <row r="32" spans="1:11" x14ac:dyDescent="0.25">
      <c r="A32" s="2" t="s">
        <v>44</v>
      </c>
      <c r="B32" t="s">
        <v>43</v>
      </c>
      <c r="C32" t="s">
        <v>10</v>
      </c>
      <c r="E32">
        <v>15</v>
      </c>
      <c r="F32" s="1">
        <f ca="1">dates!$B$3+E32-1</f>
        <v>43905</v>
      </c>
      <c r="G32" s="19">
        <v>15</v>
      </c>
      <c r="H32" s="1">
        <f ca="1">IF(G32&gt;=E32,dates!$B$3+G32-1,dates!$B$6+G32-1)</f>
        <v>43905</v>
      </c>
      <c r="I32" t="s">
        <v>9</v>
      </c>
      <c r="J32" s="1">
        <f t="shared" ca="1" si="0"/>
        <v>43877.752041898151</v>
      </c>
      <c r="K32" s="1" t="s">
        <v>94</v>
      </c>
    </row>
    <row r="33" spans="1:11" x14ac:dyDescent="0.25">
      <c r="A33" s="2" t="s">
        <v>45</v>
      </c>
      <c r="B33" t="s">
        <v>31</v>
      </c>
      <c r="C33" t="s">
        <v>10</v>
      </c>
      <c r="E33">
        <f ca="1">DAY(dates!$B$4)</f>
        <v>31</v>
      </c>
      <c r="F33" s="1">
        <f ca="1">dates!$B$4</f>
        <v>43921</v>
      </c>
      <c r="G33" s="19">
        <v>7</v>
      </c>
      <c r="H33" s="1">
        <f ca="1">IF(G33&gt;=E33,dates!$B$3+G33-1,dates!$B$6+G33-1)</f>
        <v>43928</v>
      </c>
      <c r="I33" t="s">
        <v>9</v>
      </c>
      <c r="J33" s="1">
        <f t="shared" ca="1" si="0"/>
        <v>43877.752041898151</v>
      </c>
      <c r="K33" s="1" t="s">
        <v>100</v>
      </c>
    </row>
    <row r="34" spans="1:11" x14ac:dyDescent="0.25">
      <c r="A34" s="2" t="s">
        <v>46</v>
      </c>
      <c r="B34" t="s">
        <v>11</v>
      </c>
      <c r="C34" t="s">
        <v>10</v>
      </c>
      <c r="E34">
        <v>8</v>
      </c>
      <c r="F34" s="1">
        <f ca="1">dates!$B$3+E34-1</f>
        <v>43898</v>
      </c>
      <c r="G34" s="19">
        <v>8</v>
      </c>
      <c r="H34" s="1">
        <f ca="1">IF(G34&gt;=E34,dates!$B$3+G34-1,dates!$B$6+G34-1)</f>
        <v>43898</v>
      </c>
      <c r="I34" t="s">
        <v>9</v>
      </c>
      <c r="J34" s="1">
        <f t="shared" ca="1" si="0"/>
        <v>43877.752041898151</v>
      </c>
      <c r="K34" s="1" t="s">
        <v>96</v>
      </c>
    </row>
    <row r="35" spans="1:11" x14ac:dyDescent="0.25">
      <c r="A35" s="2" t="s">
        <v>47</v>
      </c>
      <c r="B35" t="s">
        <v>31</v>
      </c>
      <c r="C35" t="s">
        <v>10</v>
      </c>
      <c r="E35">
        <v>16</v>
      </c>
      <c r="F35" s="1">
        <f ca="1">dates!$B$3+E35-1</f>
        <v>43906</v>
      </c>
      <c r="G35" s="19">
        <f>E35+7</f>
        <v>23</v>
      </c>
      <c r="H35" s="1">
        <f ca="1">IF(G35&gt;=E35,dates!$B$3+G35-1,dates!$B$6+G35-1)</f>
        <v>43913</v>
      </c>
      <c r="I35" t="s">
        <v>9</v>
      </c>
      <c r="J35" s="1">
        <f t="shared" ca="1" si="0"/>
        <v>43877.752041898151</v>
      </c>
      <c r="K35" s="1" t="s">
        <v>98</v>
      </c>
    </row>
    <row r="36" spans="1:11" x14ac:dyDescent="0.25">
      <c r="A36" s="2" t="s">
        <v>48</v>
      </c>
      <c r="B36" t="s">
        <v>31</v>
      </c>
      <c r="C36" t="s">
        <v>10</v>
      </c>
      <c r="E36">
        <f ca="1">DAY(dates!$B$4)</f>
        <v>31</v>
      </c>
      <c r="F36" s="1">
        <f ca="1">dates!$B$4</f>
        <v>43921</v>
      </c>
      <c r="G36" s="19">
        <v>7</v>
      </c>
      <c r="H36" s="1">
        <f ca="1">IF(G36&gt;=E36,dates!$B$3+G36-1,dates!$B$6+G36-1)</f>
        <v>43928</v>
      </c>
      <c r="I36" t="s">
        <v>9</v>
      </c>
      <c r="J36" s="1">
        <f t="shared" ca="1" si="0"/>
        <v>43877.752041898151</v>
      </c>
      <c r="K36" s="1" t="s">
        <v>98</v>
      </c>
    </row>
    <row r="37" spans="1:11" x14ac:dyDescent="0.25">
      <c r="A37" s="2" t="s">
        <v>49</v>
      </c>
      <c r="B37" t="s">
        <v>11</v>
      </c>
      <c r="C37" t="s">
        <v>10</v>
      </c>
      <c r="E37">
        <v>28</v>
      </c>
      <c r="F37" s="1">
        <f ca="1">dates!$B$3+E37-1</f>
        <v>43918</v>
      </c>
      <c r="G37" s="19">
        <v>28</v>
      </c>
      <c r="H37" s="1">
        <f ca="1">IF(G37&gt;=E37,dates!$B$3+G37-1,dates!$B$6+G37-1)</f>
        <v>43918</v>
      </c>
      <c r="I37" t="s">
        <v>9</v>
      </c>
      <c r="J37" s="1">
        <f t="shared" ca="1" si="0"/>
        <v>43877.752041898151</v>
      </c>
      <c r="K37" s="1" t="s">
        <v>95</v>
      </c>
    </row>
    <row r="38" spans="1:11" x14ac:dyDescent="0.25">
      <c r="A38" s="2" t="s">
        <v>50</v>
      </c>
      <c r="B38" t="s">
        <v>8</v>
      </c>
      <c r="C38" t="s">
        <v>10</v>
      </c>
      <c r="E38">
        <v>15</v>
      </c>
      <c r="F38" s="1">
        <f ca="1">dates!$B$3+E38-1</f>
        <v>43905</v>
      </c>
      <c r="G38" s="19">
        <v>11</v>
      </c>
      <c r="H38" s="1">
        <f ca="1">IF(G38&gt;=E38,dates!$B$3+G38-1,dates!$B$6+G38-1)</f>
        <v>43932</v>
      </c>
      <c r="I38" t="s">
        <v>9</v>
      </c>
      <c r="J38" s="1">
        <f t="shared" ca="1" si="0"/>
        <v>43877.752041898151</v>
      </c>
      <c r="K38" s="1" t="s">
        <v>94</v>
      </c>
    </row>
    <row r="39" spans="1:11" x14ac:dyDescent="0.25">
      <c r="A39" s="2" t="s">
        <v>51</v>
      </c>
      <c r="B39" t="s">
        <v>8</v>
      </c>
      <c r="C39" t="s">
        <v>10</v>
      </c>
      <c r="E39">
        <v>23</v>
      </c>
      <c r="F39" s="1">
        <f ca="1">dates!$B$3+E39-1</f>
        <v>43913</v>
      </c>
      <c r="G39" s="19">
        <v>20</v>
      </c>
      <c r="H39" s="1">
        <f ca="1">IF(G39&gt;=E39,dates!$B$3+G39-1,dates!$B$6+G39-1)</f>
        <v>43941</v>
      </c>
      <c r="I39" t="s">
        <v>9</v>
      </c>
      <c r="J39" s="1">
        <f t="shared" ca="1" si="0"/>
        <v>43877.752041898151</v>
      </c>
      <c r="K39" s="1" t="s">
        <v>94</v>
      </c>
    </row>
    <row r="40" spans="1:11" x14ac:dyDescent="0.25">
      <c r="A40" s="2" t="s">
        <v>52</v>
      </c>
      <c r="B40" t="s">
        <v>31</v>
      </c>
      <c r="C40" t="s">
        <v>10</v>
      </c>
      <c r="E40">
        <f ca="1">DAY(dates!$B$4)</f>
        <v>31</v>
      </c>
      <c r="F40" s="1">
        <f ca="1">dates!$B$4</f>
        <v>43921</v>
      </c>
      <c r="G40" s="19">
        <v>7</v>
      </c>
      <c r="H40" s="1">
        <f ca="1">IF(G40&gt;=E40,dates!$B$3+G40-1,dates!$B$6+G40-1)</f>
        <v>43928</v>
      </c>
      <c r="I40" t="s">
        <v>9</v>
      </c>
      <c r="J40" s="1">
        <f t="shared" ca="1" si="0"/>
        <v>43877.752041898151</v>
      </c>
      <c r="K40" s="1" t="s">
        <v>99</v>
      </c>
    </row>
    <row r="41" spans="1:11" x14ac:dyDescent="0.25">
      <c r="A41" s="2" t="s">
        <v>53</v>
      </c>
      <c r="B41" t="s">
        <v>60</v>
      </c>
      <c r="C41" t="s">
        <v>10</v>
      </c>
      <c r="E41">
        <v>17</v>
      </c>
      <c r="F41" s="1">
        <f ca="1">dates!$B$3+E41-1</f>
        <v>43907</v>
      </c>
      <c r="G41" s="19">
        <v>10</v>
      </c>
      <c r="H41" s="1">
        <f ca="1">IF(G41&gt;=E41,dates!$B$3+G41-1,dates!$B$6+G41-1)</f>
        <v>43931</v>
      </c>
      <c r="I41" t="s">
        <v>9</v>
      </c>
      <c r="J41" s="1">
        <f t="shared" ca="1" si="0"/>
        <v>43877.752041898151</v>
      </c>
      <c r="K41" s="1" t="s">
        <v>94</v>
      </c>
    </row>
    <row r="42" spans="1:11" x14ac:dyDescent="0.25">
      <c r="A42" s="2" t="s">
        <v>54</v>
      </c>
      <c r="B42" t="s">
        <v>11</v>
      </c>
      <c r="C42" t="s">
        <v>10</v>
      </c>
      <c r="E42">
        <v>5</v>
      </c>
      <c r="F42" s="1">
        <f ca="1">dates!$B$3+E42-1</f>
        <v>43895</v>
      </c>
      <c r="G42" s="19">
        <v>5</v>
      </c>
      <c r="H42" s="1">
        <f ca="1">IF(G42&gt;=E42,dates!$B$3+G42-1,dates!$B$6+G42-1)</f>
        <v>43895</v>
      </c>
      <c r="I42" t="s">
        <v>9</v>
      </c>
      <c r="J42" s="1">
        <f t="shared" ca="1" si="0"/>
        <v>43877.752041898151</v>
      </c>
      <c r="K42" s="1" t="s">
        <v>94</v>
      </c>
    </row>
    <row r="43" spans="1:11" x14ac:dyDescent="0.25">
      <c r="A43" s="2" t="s">
        <v>55</v>
      </c>
      <c r="B43" t="s">
        <v>62</v>
      </c>
      <c r="C43" t="s">
        <v>10</v>
      </c>
      <c r="E43">
        <v>1</v>
      </c>
      <c r="F43" s="1">
        <f ca="1">dates!$B$3+E43-1</f>
        <v>43891</v>
      </c>
      <c r="G43" s="19">
        <v>1</v>
      </c>
      <c r="H43" s="1">
        <f ca="1">IF(G43&gt;=E43,dates!$B$3+G43-1,dates!$B$6+G43-1)</f>
        <v>43891</v>
      </c>
      <c r="I43" t="s">
        <v>9</v>
      </c>
      <c r="J43" s="1">
        <f t="shared" ca="1" si="0"/>
        <v>43877.752041898151</v>
      </c>
      <c r="K43" s="1" t="s">
        <v>94</v>
      </c>
    </row>
    <row r="44" spans="1:11" x14ac:dyDescent="0.25">
      <c r="A44" s="2" t="s">
        <v>56</v>
      </c>
      <c r="B44" t="s">
        <v>60</v>
      </c>
      <c r="C44" t="s">
        <v>10</v>
      </c>
      <c r="E44">
        <v>1</v>
      </c>
      <c r="F44" s="1">
        <f ca="1">dates!$B$3+E44-1</f>
        <v>43891</v>
      </c>
      <c r="G44" s="19">
        <v>6</v>
      </c>
      <c r="H44" s="1">
        <f ca="1">IF(G44&gt;=E44,dates!$B$3+G44-1,dates!$B$6+G44-1)</f>
        <v>43896</v>
      </c>
      <c r="I44" t="s">
        <v>9</v>
      </c>
      <c r="J44" s="1">
        <f t="shared" ca="1" si="0"/>
        <v>43877.752041898151</v>
      </c>
      <c r="K44" s="1" t="s">
        <v>94</v>
      </c>
    </row>
    <row r="45" spans="1:11" x14ac:dyDescent="0.25">
      <c r="F45" s="1"/>
    </row>
    <row r="46" spans="1:11" x14ac:dyDescent="0.25">
      <c r="F46" s="1"/>
    </row>
    <row r="47" spans="1:11" x14ac:dyDescent="0.25">
      <c r="F47" s="1"/>
    </row>
    <row r="48" spans="1:11" x14ac:dyDescent="0.25">
      <c r="F48" s="1"/>
    </row>
  </sheetData>
  <autoFilter ref="A1:L49" xr:uid="{7CCF7F70-DDD4-4E75-90B0-743CA03FB5E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"/>
  <sheetViews>
    <sheetView workbookViewId="0">
      <pane xSplit="1" ySplit="1" topLeftCell="B2" activePane="bottomRight" state="frozen"/>
      <selection activeCell="D2" sqref="D2"/>
      <selection pane="topRight" activeCell="D2" sqref="D2"/>
      <selection pane="bottomLeft" activeCell="D2" sqref="D2"/>
      <selection pane="bottomRight" activeCell="B4" sqref="B4"/>
    </sheetView>
  </sheetViews>
  <sheetFormatPr defaultRowHeight="15.75" x14ac:dyDescent="0.25"/>
  <cols>
    <col min="1" max="1" width="9" style="2"/>
    <col min="2" max="2" width="15.25" bestFit="1" customWidth="1"/>
  </cols>
  <sheetData>
    <row r="1" spans="1:2" s="2" customFormat="1" x14ac:dyDescent="0.25">
      <c r="A1" s="2" t="s">
        <v>67</v>
      </c>
      <c r="B1" s="2" t="s">
        <v>68</v>
      </c>
    </row>
    <row r="2" spans="1:2" x14ac:dyDescent="0.25">
      <c r="A2" s="2" t="s">
        <v>64</v>
      </c>
      <c r="B2" s="1">
        <f ca="1">NOW()</f>
        <v>43877.752041898151</v>
      </c>
    </row>
    <row r="3" spans="1:2" x14ac:dyDescent="0.25">
      <c r="A3" s="2" t="s">
        <v>65</v>
      </c>
      <c r="B3" s="1">
        <f ca="1">EOMONTH(B2,0)+1</f>
        <v>43891</v>
      </c>
    </row>
    <row r="4" spans="1:2" x14ac:dyDescent="0.25">
      <c r="A4" s="2" t="s">
        <v>66</v>
      </c>
      <c r="B4" s="1">
        <f ca="1">EOMONTH(B2,1)</f>
        <v>43921</v>
      </c>
    </row>
    <row r="5" spans="1:2" x14ac:dyDescent="0.25">
      <c r="A5" s="2" t="s">
        <v>69</v>
      </c>
      <c r="B5" s="1">
        <f ca="1">_xlfn.CEILING.MATH((B3+B4)/2,1)</f>
        <v>43906</v>
      </c>
    </row>
    <row r="6" spans="1:2" x14ac:dyDescent="0.25">
      <c r="A6" s="2" t="s">
        <v>91</v>
      </c>
      <c r="B6" s="1">
        <f ca="1">B4+1</f>
        <v>43922</v>
      </c>
    </row>
    <row r="7" spans="1:2" ht="18" x14ac:dyDescent="0.25">
      <c r="A7" s="2" t="s">
        <v>86</v>
      </c>
      <c r="B7" s="1">
        <f ca="1">DATE(YEAR($B$3),MONTH($B$3),'Which Week'!B8)-WEEKDAY(DATE(YEAR($B$3),MONTH($B$3),'Day of Week'!$B$11))</f>
        <v>43894</v>
      </c>
    </row>
    <row r="8" spans="1:2" ht="18" x14ac:dyDescent="0.25">
      <c r="A8" s="2" t="s">
        <v>87</v>
      </c>
      <c r="B8" s="1">
        <f ca="1">DATE(YEAR($B$3),MONTH($B$3),'Which Week'!B9)-WEEKDAY(DATE(YEAR($B$3),MONTH($B$3),'Day of Week'!$B$11))</f>
        <v>43901</v>
      </c>
    </row>
    <row r="9" spans="1:2" ht="18" x14ac:dyDescent="0.25">
      <c r="A9" s="2" t="s">
        <v>88</v>
      </c>
      <c r="B9" s="1">
        <f ca="1">DATE(YEAR($B$3),MONTH($B$3),'Which Week'!B10)-WEEKDAY(DATE(YEAR($B$3),MONTH($B$3),'Day of Week'!$B$11))</f>
        <v>43908</v>
      </c>
    </row>
    <row r="10" spans="1:2" ht="18" x14ac:dyDescent="0.25">
      <c r="A10" s="2" t="s">
        <v>89</v>
      </c>
      <c r="B10" s="1">
        <f ca="1">DATE(YEAR($B$3),MONTH($B$3),'Which Week'!B11)-WEEKDAY(DATE(YEAR($B$3),MONTH($B$3),'Day of Week'!$B$11))</f>
        <v>43915</v>
      </c>
    </row>
    <row r="11" spans="1:2" ht="18" x14ac:dyDescent="0.25">
      <c r="A11" s="2" t="s">
        <v>90</v>
      </c>
      <c r="B11" s="1" t="e">
        <f ca="1">IF(MONTH(DATE(YEAR($B$3),MONTH($B$3),'Which Week'!B12)-WEEKDAY(DATE(YEAR($B$3),MONTH($B$3),'Day of Week'!$B$11)))=MONTH(B10),DATE(YEAR($B$3),MONTH($B$3),'Which Week'!B12)-WEEKDAY(DATE(YEAR($B$3),MONTH($B$3),'Day of Week'!$B$11)),NA())</f>
        <v>#N/A</v>
      </c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ht="5.0999999999999996" customHeight="1" x14ac:dyDescent="0.25">
      <c r="A16"/>
    </row>
    <row r="17" spans="1:4" ht="5.0999999999999996" customHeight="1" x14ac:dyDescent="0.25">
      <c r="A17"/>
    </row>
    <row r="18" spans="1:4" ht="5.0999999999999996" customHeight="1" x14ac:dyDescent="0.25">
      <c r="A18"/>
    </row>
    <row r="19" spans="1:4" s="2" customFormat="1" ht="19.5" customHeight="1" x14ac:dyDescent="0.25">
      <c r="B19"/>
      <c r="D19"/>
    </row>
    <row r="20" spans="1:4" s="2" customFormat="1" ht="5.0999999999999996" customHeight="1" x14ac:dyDescent="0.25">
      <c r="B20"/>
      <c r="D20"/>
    </row>
    <row r="21" spans="1:4" s="2" customFormat="1" ht="5.0999999999999996" customHeight="1" x14ac:dyDescent="0.25">
      <c r="B21"/>
      <c r="D21"/>
    </row>
    <row r="22" spans="1:4" x14ac:dyDescent="0.25">
      <c r="A22"/>
    </row>
    <row r="23" spans="1:4" x14ac:dyDescent="0.25">
      <c r="A23"/>
    </row>
    <row r="24" spans="1:4" x14ac:dyDescent="0.25">
      <c r="A24"/>
    </row>
    <row r="25" spans="1:4" x14ac:dyDescent="0.25">
      <c r="A25"/>
    </row>
    <row r="26" spans="1:4" x14ac:dyDescent="0.25">
      <c r="A26"/>
    </row>
    <row r="27" spans="1:4" ht="5.0999999999999996" customHeight="1" x14ac:dyDescent="0.25">
      <c r="A27"/>
    </row>
    <row r="28" spans="1:4" ht="5.0999999999999996" customHeight="1" x14ac:dyDescent="0.25">
      <c r="A28"/>
    </row>
    <row r="29" spans="1:4" ht="5.0999999999999996" customHeight="1" x14ac:dyDescent="0.25">
      <c r="A29"/>
    </row>
    <row r="30" spans="1:4" x14ac:dyDescent="0.25">
      <c r="A30"/>
    </row>
    <row r="31" spans="1:4" x14ac:dyDescent="0.25">
      <c r="A31"/>
    </row>
    <row r="32" spans="1:4" x14ac:dyDescent="0.25">
      <c r="A32"/>
    </row>
    <row r="33" spans="1:4" x14ac:dyDescent="0.25">
      <c r="A33"/>
    </row>
    <row r="34" spans="1:4" x14ac:dyDescent="0.25">
      <c r="A34"/>
    </row>
    <row r="35" spans="1:4" x14ac:dyDescent="0.25">
      <c r="A35"/>
    </row>
    <row r="36" spans="1:4" x14ac:dyDescent="0.25">
      <c r="A36"/>
    </row>
    <row r="37" spans="1:4" ht="5.0999999999999996" customHeight="1" x14ac:dyDescent="0.25">
      <c r="A37"/>
    </row>
    <row r="38" spans="1:4" ht="5.0999999999999996" customHeight="1" x14ac:dyDescent="0.25">
      <c r="A38"/>
    </row>
    <row r="39" spans="1:4" ht="5.0999999999999996" customHeight="1" x14ac:dyDescent="0.25">
      <c r="A39"/>
    </row>
    <row r="40" spans="1:4" x14ac:dyDescent="0.25">
      <c r="A40"/>
    </row>
    <row r="41" spans="1:4" s="2" customFormat="1" ht="5.0999999999999996" customHeight="1" x14ac:dyDescent="0.25">
      <c r="B41"/>
      <c r="D41"/>
    </row>
    <row r="42" spans="1:4" s="2" customFormat="1" ht="5.0999999999999996" customHeight="1" x14ac:dyDescent="0.25">
      <c r="B42"/>
      <c r="D42"/>
    </row>
    <row r="43" spans="1:4" x14ac:dyDescent="0.25">
      <c r="A43"/>
    </row>
    <row r="44" spans="1:4" x14ac:dyDescent="0.25">
      <c r="A44"/>
    </row>
    <row r="45" spans="1:4" x14ac:dyDescent="0.25">
      <c r="A45"/>
    </row>
    <row r="46" spans="1:4" x14ac:dyDescent="0.25">
      <c r="A46"/>
    </row>
    <row r="47" spans="1:4" x14ac:dyDescent="0.25">
      <c r="A47"/>
    </row>
    <row r="48" spans="1:4" x14ac:dyDescent="0.25">
      <c r="A48"/>
    </row>
    <row r="49" spans="1:1" x14ac:dyDescent="0.25">
      <c r="A49"/>
    </row>
    <row r="50" spans="1:1" ht="5.0999999999999996" customHeight="1" x14ac:dyDescent="0.25">
      <c r="A50"/>
    </row>
    <row r="51" spans="1:1" ht="5.0999999999999996" customHeight="1" x14ac:dyDescent="0.25">
      <c r="A51"/>
    </row>
    <row r="52" spans="1:1" ht="5.0999999999999996" customHeight="1" x14ac:dyDescent="0.25">
      <c r="A52"/>
    </row>
    <row r="53" spans="1:1" x14ac:dyDescent="0.25">
      <c r="A5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F13" sqref="F13"/>
    </sheetView>
  </sheetViews>
  <sheetFormatPr defaultRowHeight="15.75" x14ac:dyDescent="0.25"/>
  <cols>
    <col min="1" max="1" width="10.875" bestFit="1" customWidth="1"/>
    <col min="2" max="2" width="15.25" bestFit="1" customWidth="1"/>
  </cols>
  <sheetData>
    <row r="1" spans="1:2" ht="23.25" x14ac:dyDescent="0.35">
      <c r="A1" s="20" t="s">
        <v>78</v>
      </c>
      <c r="B1" s="20"/>
    </row>
    <row r="2" spans="1:2" ht="5.0999999999999996" customHeight="1" thickBot="1" x14ac:dyDescent="0.3">
      <c r="A2" s="8"/>
      <c r="B2" s="10"/>
    </row>
    <row r="3" spans="1:2" ht="5.0999999999999996" customHeight="1" thickBot="1" x14ac:dyDescent="0.3">
      <c r="A3" s="11"/>
      <c r="B3" s="12"/>
    </row>
    <row r="4" spans="1:2" ht="5.0999999999999996" customHeight="1" x14ac:dyDescent="0.25">
      <c r="A4" s="9"/>
      <c r="B4" s="13"/>
    </row>
    <row r="5" spans="1:2" ht="18.75" x14ac:dyDescent="0.3">
      <c r="A5" s="15" t="s">
        <v>67</v>
      </c>
      <c r="B5" s="16" t="s">
        <v>79</v>
      </c>
    </row>
    <row r="6" spans="1:2" ht="5.0999999999999996" customHeight="1" thickBot="1" x14ac:dyDescent="0.3">
      <c r="A6" s="8"/>
      <c r="B6" s="8"/>
    </row>
    <row r="7" spans="1:2" ht="5.0999999999999996" customHeight="1" x14ac:dyDescent="0.25">
      <c r="A7" s="9"/>
      <c r="B7" s="9"/>
    </row>
    <row r="8" spans="1:2" x14ac:dyDescent="0.25">
      <c r="A8" s="2" t="s">
        <v>72</v>
      </c>
      <c r="B8">
        <v>1</v>
      </c>
    </row>
    <row r="9" spans="1:2" x14ac:dyDescent="0.25">
      <c r="A9" s="2" t="s">
        <v>71</v>
      </c>
      <c r="B9">
        <v>2</v>
      </c>
    </row>
    <row r="10" spans="1:2" x14ac:dyDescent="0.25">
      <c r="A10" s="2" t="s">
        <v>73</v>
      </c>
      <c r="B10">
        <v>3</v>
      </c>
    </row>
    <row r="11" spans="1:2" x14ac:dyDescent="0.25">
      <c r="A11" s="2" t="s">
        <v>74</v>
      </c>
      <c r="B11">
        <v>4</v>
      </c>
    </row>
    <row r="12" spans="1:2" x14ac:dyDescent="0.25">
      <c r="A12" s="2" t="s">
        <v>75</v>
      </c>
      <c r="B12">
        <v>5</v>
      </c>
    </row>
    <row r="13" spans="1:2" x14ac:dyDescent="0.25">
      <c r="A13" s="2" t="s">
        <v>76</v>
      </c>
      <c r="B13">
        <v>6</v>
      </c>
    </row>
    <row r="14" spans="1:2" x14ac:dyDescent="0.25">
      <c r="A14" s="2" t="s">
        <v>77</v>
      </c>
      <c r="B14">
        <v>7</v>
      </c>
    </row>
    <row r="15" spans="1:2" ht="5.0999999999999996" customHeight="1" thickBot="1" x14ac:dyDescent="0.3">
      <c r="A15" s="8"/>
      <c r="B15" s="10"/>
    </row>
    <row r="16" spans="1:2" ht="5.0999999999999996" customHeight="1" thickBot="1" x14ac:dyDescent="0.3">
      <c r="A16" s="11"/>
      <c r="B16" s="12"/>
    </row>
    <row r="17" ht="5.0999999999999996" customHeight="1" x14ac:dyDescent="0.25"/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pane xSplit="1" ySplit="1" topLeftCell="B2" activePane="bottomRight" state="frozen"/>
      <selection activeCell="D2" sqref="D2"/>
      <selection pane="topRight" activeCell="D2" sqref="D2"/>
      <selection pane="bottomLeft" activeCell="D2" sqref="D2"/>
      <selection pane="bottomRight" activeCell="B5" sqref="B5"/>
    </sheetView>
  </sheetViews>
  <sheetFormatPr defaultRowHeight="15.75" x14ac:dyDescent="0.25"/>
  <cols>
    <col min="1" max="1" width="9" style="2"/>
    <col min="2" max="2" width="15.25" bestFit="1" customWidth="1"/>
  </cols>
  <sheetData>
    <row r="1" spans="1:6" ht="23.25" x14ac:dyDescent="0.35">
      <c r="A1" s="7" t="s">
        <v>80</v>
      </c>
      <c r="B1" s="14"/>
    </row>
    <row r="2" spans="1:6" ht="5.0999999999999996" customHeight="1" thickBot="1" x14ac:dyDescent="0.3">
      <c r="A2" s="8"/>
      <c r="B2" s="10"/>
    </row>
    <row r="3" spans="1:6" ht="5.0999999999999996" customHeight="1" thickBot="1" x14ac:dyDescent="0.3">
      <c r="A3" s="11"/>
      <c r="B3" s="12"/>
    </row>
    <row r="4" spans="1:6" ht="5.0999999999999996" customHeight="1" x14ac:dyDescent="0.25">
      <c r="A4" s="9"/>
      <c r="B4" s="13"/>
    </row>
    <row r="5" spans="1:6" s="2" customFormat="1" ht="19.5" customHeight="1" x14ac:dyDescent="0.3">
      <c r="A5" s="17" t="s">
        <v>70</v>
      </c>
      <c r="B5" s="16" t="s">
        <v>79</v>
      </c>
      <c r="D5"/>
      <c r="F5"/>
    </row>
    <row r="6" spans="1:6" s="2" customFormat="1" ht="5.0999999999999996" customHeight="1" thickBot="1" x14ac:dyDescent="0.3">
      <c r="A6" s="8"/>
      <c r="B6" s="8"/>
      <c r="D6"/>
      <c r="F6"/>
    </row>
    <row r="7" spans="1:6" s="2" customFormat="1" ht="5.0999999999999996" customHeight="1" x14ac:dyDescent="0.25">
      <c r="A7" s="9"/>
      <c r="B7" s="9"/>
      <c r="D7"/>
      <c r="F7"/>
    </row>
    <row r="8" spans="1:6" ht="18" x14ac:dyDescent="0.25">
      <c r="A8" s="2" t="s">
        <v>81</v>
      </c>
      <c r="B8">
        <v>8</v>
      </c>
    </row>
    <row r="9" spans="1:6" ht="18" x14ac:dyDescent="0.25">
      <c r="A9" s="2" t="s">
        <v>82</v>
      </c>
      <c r="B9">
        <f>B8+7</f>
        <v>15</v>
      </c>
    </row>
    <row r="10" spans="1:6" ht="18" x14ac:dyDescent="0.25">
      <c r="A10" s="2" t="s">
        <v>83</v>
      </c>
      <c r="B10">
        <f t="shared" ref="B10:B12" si="0">B9+7</f>
        <v>22</v>
      </c>
    </row>
    <row r="11" spans="1:6" ht="18" x14ac:dyDescent="0.25">
      <c r="A11" s="2" t="s">
        <v>84</v>
      </c>
      <c r="B11">
        <f t="shared" si="0"/>
        <v>29</v>
      </c>
    </row>
    <row r="12" spans="1:6" ht="18" x14ac:dyDescent="0.25">
      <c r="A12" s="2" t="s">
        <v>85</v>
      </c>
      <c r="B12">
        <f t="shared" si="0"/>
        <v>36</v>
      </c>
    </row>
    <row r="13" spans="1:6" ht="5.0999999999999996" customHeight="1" thickBot="1" x14ac:dyDescent="0.3">
      <c r="A13" s="8"/>
      <c r="B13" s="10"/>
    </row>
    <row r="14" spans="1:6" ht="5.0999999999999996" customHeight="1" thickBot="1" x14ac:dyDescent="0.3">
      <c r="A14" s="11"/>
      <c r="B14" s="12"/>
    </row>
    <row r="15" spans="1:6" ht="5.0999999999999996" customHeight="1" x14ac:dyDescent="0.25">
      <c r="A15" s="9"/>
      <c r="B1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</vt:lpstr>
      <vt:lpstr>dates</vt:lpstr>
      <vt:lpstr>Sheet3</vt:lpstr>
      <vt:lpstr>Day of Week</vt:lpstr>
      <vt:lpstr>Which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Task Items</dc:title>
  <dc:creator>Mark Jensen</dc:creator>
  <cp:keywords>J70397102-skuld</cp:keywords>
  <cp:lastModifiedBy>Mark Jensen</cp:lastModifiedBy>
  <dcterms:created xsi:type="dcterms:W3CDTF">2020-02-15T21:25:03Z</dcterms:created>
  <dcterms:modified xsi:type="dcterms:W3CDTF">2020-02-16T23:03:13Z</dcterms:modified>
</cp:coreProperties>
</file>