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lsq-excel-J71928162\vid\"/>
    </mc:Choice>
  </mc:AlternateContent>
  <xr:revisionPtr revIDLastSave="0" documentId="8_{1EC892D1-3B25-42EE-820D-3F0B0B42E062}" xr6:coauthVersionLast="47" xr6:coauthVersionMax="47" xr10:uidLastSave="{00000000-0000-0000-0000-000000000000}"/>
  <bookViews>
    <workbookView xWindow="-120" yWindow="-120" windowWidth="29040" windowHeight="15840" firstSheet="1" activeTab="1" xr2:uid="{00000000-000D-0000-FFFF-FFFF00000000}"/>
  </bookViews>
  <sheets>
    <sheet name="p-vs-t-raw (2)" sheetId="7" r:id="rId1"/>
    <sheet name="p-vs-t-raw" sheetId="4" r:id="rId2"/>
    <sheet name="p-vs-t-raw-chart-x" sheetId="5" r:id="rId3"/>
    <sheet name="position-vs-temperature-fit" sheetId="2" r:id="rId4"/>
  </sheets>
  <definedNames>
    <definedName name="a_0" comment="Slope of fitted line with regression through the origin.">'position-vs-temperature-fit'!$E$63</definedName>
    <definedName name="a_1" comment="Slope of the fitted line." localSheetId="3">'position-vs-temperature-fit'!$E$28</definedName>
    <definedName name="b_0" comment="y intercept of the fitted line with regression through the origin, i.e., b_0=0.">'position-vs-temperature-fit'!$F$63</definedName>
    <definedName name="b_1" comment="y intercept of the fitted line." localSheetId="3">'position-vs-temperature-fit'!$F$28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3" i="2" l="1" a="1"/>
  <c r="E63" i="2" s="1"/>
  <c r="D19" i="2"/>
  <c r="C19" i="2"/>
  <c r="D18" i="2"/>
  <c r="C18" i="2"/>
  <c r="D17" i="2"/>
  <c r="C17" i="2"/>
  <c r="D16" i="2"/>
  <c r="C16" i="2"/>
  <c r="D15" i="2"/>
  <c r="C15" i="2"/>
  <c r="D14" i="2"/>
  <c r="C14" i="2"/>
  <c r="D13" i="2"/>
  <c r="C13" i="2"/>
  <c r="D12" i="2"/>
  <c r="C12" i="2"/>
  <c r="D11" i="2"/>
  <c r="C11" i="2"/>
  <c r="B12" i="7"/>
  <c r="B13" i="7" s="1"/>
  <c r="B14" i="7" s="1"/>
  <c r="B15" i="7" s="1"/>
  <c r="B16" i="7" s="1"/>
  <c r="B17" i="7" s="1"/>
  <c r="B18" i="7" s="1"/>
  <c r="B19" i="7" s="1"/>
  <c r="E11" i="7"/>
  <c r="F11" i="7" s="1"/>
  <c r="E12" i="7"/>
  <c r="F12" i="7" s="1"/>
  <c r="E13" i="7"/>
  <c r="F13" i="7" s="1"/>
  <c r="E14" i="7"/>
  <c r="F14" i="7" s="1"/>
  <c r="E15" i="7"/>
  <c r="F15" i="7" s="1"/>
  <c r="E16" i="7"/>
  <c r="F16" i="7" s="1"/>
  <c r="E17" i="7"/>
  <c r="F17" i="7" s="1"/>
  <c r="E18" i="7"/>
  <c r="F18" i="7" s="1"/>
  <c r="E19" i="7"/>
  <c r="F19" i="7" s="1"/>
  <c r="E66" i="2" l="1"/>
  <c r="F15" i="2"/>
  <c r="F18" i="2"/>
  <c r="F66" i="2"/>
  <c r="F16" i="2"/>
  <c r="F65" i="2"/>
  <c r="F14" i="2"/>
  <c r="F12" i="2"/>
  <c r="F17" i="2"/>
  <c r="F13" i="2"/>
  <c r="E65" i="2"/>
  <c r="F64" i="2"/>
  <c r="E64" i="2"/>
  <c r="F67" i="2"/>
  <c r="F68" i="2" s="1"/>
  <c r="F63" i="2"/>
  <c r="F19" i="2" s="1"/>
  <c r="E67" i="2"/>
  <c r="E28" i="2" a="1"/>
  <c r="E28" i="2" s="1"/>
  <c r="E18" i="2" l="1"/>
  <c r="E12" i="2"/>
  <c r="E13" i="2"/>
  <c r="E14" i="2"/>
  <c r="E16" i="2"/>
  <c r="E17" i="2"/>
  <c r="F11" i="2"/>
  <c r="F32" i="2"/>
  <c r="E30" i="2"/>
  <c r="E29" i="2"/>
  <c r="F29" i="2"/>
  <c r="F30" i="2"/>
  <c r="F31" i="2"/>
  <c r="E31" i="2"/>
  <c r="E32" i="2"/>
  <c r="F28" i="2"/>
  <c r="E19" i="2" s="1"/>
  <c r="E11" i="2" l="1"/>
  <c r="E15" i="2"/>
  <c r="F33" i="2"/>
</calcChain>
</file>

<file path=xl/sharedStrings.xml><?xml version="1.0" encoding="utf-8"?>
<sst xmlns="http://schemas.openxmlformats.org/spreadsheetml/2006/main" count="48" uniqueCount="27">
  <si>
    <t>Trial</t>
  </si>
  <si>
    <t>Position</t>
  </si>
  <si>
    <t>Temperature</t>
  </si>
  <si>
    <t>i</t>
  </si>
  <si>
    <r>
      <t>x</t>
    </r>
    <r>
      <rPr>
        <b/>
        <vertAlign val="subscript"/>
        <sz val="12"/>
        <color theme="1"/>
        <rFont val="Lucida Sans Unicode"/>
        <family val="2"/>
      </rPr>
      <t>i</t>
    </r>
    <r>
      <rPr>
        <b/>
        <sz val="12"/>
        <color theme="1"/>
        <rFont val="Lucida Sans Unicode"/>
        <family val="2"/>
      </rPr>
      <t xml:space="preserve"> (</t>
    </r>
    <r>
      <rPr>
        <b/>
        <i/>
        <sz val="12"/>
        <color theme="1"/>
        <rFont val="Lucida Sans Unicode"/>
        <family val="2"/>
      </rPr>
      <t>cm</t>
    </r>
    <r>
      <rPr>
        <b/>
        <sz val="12"/>
        <color theme="1"/>
        <rFont val="Lucida Sans Unicode"/>
        <family val="2"/>
      </rPr>
      <t>)</t>
    </r>
  </si>
  <si>
    <r>
      <t>T</t>
    </r>
    <r>
      <rPr>
        <b/>
        <vertAlign val="subscript"/>
        <sz val="12"/>
        <color theme="1"/>
        <rFont val="Lucida Sans Unicode"/>
        <family val="2"/>
      </rPr>
      <t>i</t>
    </r>
    <r>
      <rPr>
        <b/>
        <sz val="12"/>
        <color theme="1"/>
        <rFont val="Lucida Sans Unicode"/>
        <family val="2"/>
      </rPr>
      <t xml:space="preserve"> (</t>
    </r>
    <r>
      <rPr>
        <b/>
        <i/>
        <sz val="12"/>
        <color theme="1"/>
        <rFont val="Lucida Sans Unicode"/>
        <family val="2"/>
      </rPr>
      <t>℃</t>
    </r>
    <r>
      <rPr>
        <b/>
        <sz val="12"/>
        <color theme="1"/>
        <rFont val="Lucida Sans Unicode"/>
        <family val="2"/>
      </rPr>
      <t>)</t>
    </r>
  </si>
  <si>
    <t>Slope, a</t>
  </si>
  <si>
    <t>Intercept, b</t>
  </si>
  <si>
    <t>Standard Error y Estimate</t>
  </si>
  <si>
    <t>F Statistic</t>
  </si>
  <si>
    <t>Sum of Squares</t>
  </si>
  <si>
    <r>
      <t xml:space="preserve">Residual Sum of Squares, </t>
    </r>
    <r>
      <rPr>
        <sz val="14"/>
        <color theme="1"/>
        <rFont val="Symbol"/>
        <family val="1"/>
        <charset val="2"/>
      </rPr>
      <t>c</t>
    </r>
    <r>
      <rPr>
        <vertAlign val="superscript"/>
        <sz val="12"/>
        <color theme="1"/>
        <rFont val="Lucida Sans Unicode"/>
        <family val="2"/>
      </rPr>
      <t>2</t>
    </r>
  </si>
  <si>
    <r>
      <t xml:space="preserve">Reduced Chi-Squared, </t>
    </r>
    <r>
      <rPr>
        <sz val="14"/>
        <color theme="1"/>
        <rFont val="Symbol"/>
        <family val="1"/>
        <charset val="2"/>
      </rPr>
      <t>c</t>
    </r>
    <r>
      <rPr>
        <vertAlign val="subscript"/>
        <sz val="12"/>
        <color theme="1"/>
        <rFont val="Lucida Sans Unicode"/>
        <family val="2"/>
      </rPr>
      <t>v</t>
    </r>
    <r>
      <rPr>
        <vertAlign val="superscript"/>
        <sz val="12"/>
        <color theme="1"/>
        <rFont val="Lucida Sans Unicode"/>
        <family val="2"/>
      </rPr>
      <t>2</t>
    </r>
  </si>
  <si>
    <r>
      <t>T</t>
    </r>
    <r>
      <rPr>
        <b/>
        <i/>
        <vertAlign val="subscript"/>
        <sz val="12"/>
        <color theme="1"/>
        <rFont val="Lucida Sans Unicode"/>
        <family val="2"/>
      </rPr>
      <t>i</t>
    </r>
    <r>
      <rPr>
        <b/>
        <sz val="12"/>
        <color theme="1"/>
        <rFont val="Lucida Sans Unicode"/>
        <family val="2"/>
      </rPr>
      <t xml:space="preserve"> (</t>
    </r>
    <r>
      <rPr>
        <b/>
        <i/>
        <sz val="12"/>
        <color theme="1"/>
        <rFont val="Lucida Sans Unicode"/>
        <family val="2"/>
      </rPr>
      <t>℃</t>
    </r>
    <r>
      <rPr>
        <b/>
        <sz val="12"/>
        <color theme="1"/>
        <rFont val="Lucida Sans Unicode"/>
        <family val="2"/>
      </rPr>
      <t>)</t>
    </r>
  </si>
  <si>
    <r>
      <t>x</t>
    </r>
    <r>
      <rPr>
        <b/>
        <i/>
        <vertAlign val="subscript"/>
        <sz val="12"/>
        <color theme="1"/>
        <rFont val="Lucida Sans Unicode"/>
        <family val="2"/>
      </rPr>
      <t>i</t>
    </r>
    <r>
      <rPr>
        <b/>
        <sz val="12"/>
        <color theme="1"/>
        <rFont val="Lucida Sans Unicode"/>
        <family val="2"/>
      </rPr>
      <t xml:space="preserve"> (</t>
    </r>
    <r>
      <rPr>
        <b/>
        <i/>
        <sz val="12"/>
        <color theme="1"/>
        <rFont val="Lucida Sans Unicode"/>
        <family val="2"/>
      </rPr>
      <t>cm</t>
    </r>
    <r>
      <rPr>
        <b/>
        <sz val="12"/>
        <color theme="1"/>
        <rFont val="Lucida Sans Unicode"/>
        <family val="2"/>
      </rPr>
      <t>)</t>
    </r>
  </si>
  <si>
    <r>
      <rPr>
        <b/>
        <sz val="12"/>
        <color theme="1"/>
        <rFont val="Lucida Sans Unicode"/>
        <family val="2"/>
      </rPr>
      <t>Table 6-1.</t>
    </r>
    <r>
      <rPr>
        <sz val="12"/>
        <color theme="1"/>
        <rFont val="Lucida Sans Unicode"/>
        <family val="2"/>
      </rPr>
      <t xml:space="preserve"> Experimental data for a determination of the temperature, </t>
    </r>
    <r>
      <rPr>
        <i/>
        <sz val="12"/>
        <color theme="1"/>
        <rFont val="Lucida Sans Unicode"/>
        <family val="2"/>
      </rPr>
      <t>T,</t>
    </r>
    <r>
      <rPr>
        <sz val="12"/>
        <color theme="1"/>
        <rFont val="Lucida Sans Unicode"/>
        <family val="2"/>
      </rPr>
      <t xml:space="preserve"> along a metal rod suspended between two constant temperature baths,one at T=0℃ and the other at T=100℃, as a function of the position, </t>
    </r>
    <r>
      <rPr>
        <i/>
        <sz val="12"/>
        <color theme="1"/>
        <rFont val="Lucida Sans Unicode"/>
        <family val="2"/>
      </rPr>
      <t>x,</t>
    </r>
    <r>
      <rPr>
        <sz val="12"/>
        <color theme="1"/>
        <rFont val="Lucida Sans Unicode"/>
        <family val="2"/>
      </rPr>
      <t xml:space="preserve"> along the rod.</t>
    </r>
  </si>
  <si>
    <t>b</t>
  </si>
  <si>
    <r>
      <t xml:space="preserve">Experimental data for a determination of the temperature, </t>
    </r>
    <r>
      <rPr>
        <i/>
        <sz val="12"/>
        <color theme="1"/>
        <rFont val="Lucida Sans Unicode"/>
        <family val="2"/>
      </rPr>
      <t>T,</t>
    </r>
    <r>
      <rPr>
        <sz val="12"/>
        <color theme="1"/>
        <rFont val="Lucida Sans Unicode"/>
        <family val="2"/>
      </rPr>
      <t xml:space="preserve"> along a metal rod suspended between two constant temperature baths,one at T=0℃ and the other at T=100℃, as a function of the position, </t>
    </r>
    <r>
      <rPr>
        <i/>
        <sz val="12"/>
        <color theme="1"/>
        <rFont val="Lucida Sans Unicode"/>
        <family val="2"/>
      </rPr>
      <t>x,</t>
    </r>
    <r>
      <rPr>
        <sz val="12"/>
        <color theme="1"/>
        <rFont val="Lucida Sans Unicode"/>
        <family val="2"/>
      </rPr>
      <t xml:space="preserve"> along the rod.</t>
    </r>
  </si>
  <si>
    <r>
      <t>Linear-Correlation Coefficient, R</t>
    </r>
    <r>
      <rPr>
        <vertAlign val="superscript"/>
        <sz val="12"/>
        <color theme="1"/>
        <rFont val="Lucida Sans Unicode"/>
        <family val="2"/>
      </rPr>
      <t>2</t>
    </r>
  </si>
  <si>
    <r>
      <t xml:space="preserve">Experimental data for a determination of the temperature, </t>
    </r>
    <r>
      <rPr>
        <i/>
        <sz val="12"/>
        <color theme="1"/>
        <rFont val="Lucida Sans Unicode"/>
        <family val="2"/>
      </rPr>
      <t>T,</t>
    </r>
    <r>
      <rPr>
        <sz val="12"/>
        <color theme="1"/>
        <rFont val="Lucida Sans Unicode"/>
        <family val="2"/>
      </rPr>
      <t xml:space="preserve"> along a metal rod suspended between two constant temperature baths as a function of the position, </t>
    </r>
    <r>
      <rPr>
        <i/>
        <sz val="12"/>
        <color theme="1"/>
        <rFont val="Lucida Sans Unicode"/>
        <family val="2"/>
      </rPr>
      <t>x,</t>
    </r>
    <r>
      <rPr>
        <sz val="12"/>
        <color theme="1"/>
        <rFont val="Lucida Sans Unicode"/>
        <family val="2"/>
      </rPr>
      <t xml:space="preserve"> along the rod.</t>
    </r>
  </si>
  <si>
    <r>
      <t xml:space="preserve">Degrees of Freedom, </t>
    </r>
    <r>
      <rPr>
        <sz val="12"/>
        <color theme="1"/>
        <rFont val="Calibri"/>
        <family val="2"/>
      </rPr>
      <t>ν</t>
    </r>
  </si>
  <si>
    <r>
      <t>Uncertanity, Slope, s</t>
    </r>
    <r>
      <rPr>
        <vertAlign val="subscript"/>
        <sz val="12"/>
        <color theme="1"/>
        <rFont val="Lucida Sans Unicode"/>
        <family val="2"/>
      </rPr>
      <t>a</t>
    </r>
  </si>
  <si>
    <r>
      <t>Uncertanity, Intercept, s</t>
    </r>
    <r>
      <rPr>
        <vertAlign val="subscript"/>
        <sz val="12"/>
        <color theme="1"/>
        <rFont val="Lucida Sans Unicode"/>
        <family val="2"/>
      </rPr>
      <t>b</t>
    </r>
  </si>
  <si>
    <r>
      <t>Linear Least Squares Fit with a</t>
    </r>
    <r>
      <rPr>
        <b/>
        <vertAlign val="subscript"/>
        <sz val="14"/>
        <color theme="1"/>
        <rFont val="Lucida Sans Unicode"/>
        <family val="2"/>
      </rPr>
      <t>1</t>
    </r>
    <r>
      <rPr>
        <b/>
        <sz val="14"/>
        <color theme="1"/>
        <rFont val="Lucida Sans Unicode"/>
        <family val="2"/>
      </rPr>
      <t xml:space="preserve"> x</t>
    </r>
    <r>
      <rPr>
        <b/>
        <vertAlign val="subscript"/>
        <sz val="14"/>
        <color theme="1"/>
        <rFont val="Lucida Sans Unicode"/>
        <family val="2"/>
      </rPr>
      <t>i</t>
    </r>
    <r>
      <rPr>
        <b/>
        <sz val="14"/>
        <color theme="1"/>
        <rFont val="Lucida Sans Unicode"/>
        <family val="2"/>
      </rPr>
      <t xml:space="preserve"> + b</t>
    </r>
    <r>
      <rPr>
        <b/>
        <vertAlign val="subscript"/>
        <sz val="14"/>
        <color theme="1"/>
        <rFont val="Lucida Sans Unicode"/>
        <family val="2"/>
      </rPr>
      <t>1</t>
    </r>
  </si>
  <si>
    <r>
      <t>T</t>
    </r>
    <r>
      <rPr>
        <b/>
        <i/>
        <vertAlign val="subscript"/>
        <sz val="12"/>
        <color theme="1"/>
        <rFont val="Lucida Sans Unicode"/>
        <family val="2"/>
      </rPr>
      <t>1,fit</t>
    </r>
    <r>
      <rPr>
        <b/>
        <i/>
        <sz val="12"/>
        <color theme="1"/>
        <rFont val="Lucida Sans Unicode"/>
        <family val="2"/>
      </rPr>
      <t xml:space="preserve"> (</t>
    </r>
    <r>
      <rPr>
        <b/>
        <sz val="12"/>
        <color theme="1"/>
        <rFont val="Lucida Sans Unicode"/>
        <family val="2"/>
      </rPr>
      <t>℃</t>
    </r>
    <r>
      <rPr>
        <b/>
        <i/>
        <sz val="12"/>
        <color theme="1"/>
        <rFont val="Lucida Sans Unicode"/>
        <family val="2"/>
      </rPr>
      <t xml:space="preserve"> )</t>
    </r>
  </si>
  <si>
    <r>
      <t>T</t>
    </r>
    <r>
      <rPr>
        <b/>
        <i/>
        <vertAlign val="subscript"/>
        <sz val="12"/>
        <color theme="1"/>
        <rFont val="Lucida Sans Unicode"/>
        <family val="2"/>
      </rPr>
      <t>0,fit</t>
    </r>
    <r>
      <rPr>
        <b/>
        <i/>
        <sz val="12"/>
        <color theme="1"/>
        <rFont val="Lucida Sans Unicode"/>
        <family val="2"/>
      </rPr>
      <t xml:space="preserve"> (</t>
    </r>
    <r>
      <rPr>
        <b/>
        <sz val="12"/>
        <color theme="1"/>
        <rFont val="Lucida Sans Unicode"/>
        <family val="2"/>
      </rPr>
      <t>℃</t>
    </r>
    <r>
      <rPr>
        <b/>
        <i/>
        <sz val="12"/>
        <color theme="1"/>
        <rFont val="Lucida Sans Unicode"/>
        <family val="2"/>
      </rPr>
      <t xml:space="preserve"> )</t>
    </r>
  </si>
  <si>
    <r>
      <t>Linear Least Squares Fit with a</t>
    </r>
    <r>
      <rPr>
        <b/>
        <vertAlign val="subscript"/>
        <sz val="14"/>
        <color theme="1"/>
        <rFont val="Lucida Sans Unicode"/>
        <family val="2"/>
      </rPr>
      <t>0</t>
    </r>
    <r>
      <rPr>
        <b/>
        <sz val="14"/>
        <color theme="1"/>
        <rFont val="Lucida Sans Unicode"/>
        <family val="2"/>
      </rPr>
      <t xml:space="preserve"> x</t>
    </r>
    <r>
      <rPr>
        <b/>
        <vertAlign val="subscript"/>
        <sz val="14"/>
        <color theme="1"/>
        <rFont val="Lucida Sans Unicode"/>
        <family val="2"/>
      </rPr>
      <t>i</t>
    </r>
    <r>
      <rPr>
        <b/>
        <sz val="14"/>
        <color theme="1"/>
        <rFont val="Lucida Sans Unicode"/>
        <family val="2"/>
      </rPr>
      <t xml:space="preserve"> + b</t>
    </r>
    <r>
      <rPr>
        <b/>
        <vertAlign val="subscript"/>
        <sz val="14"/>
        <color theme="1"/>
        <rFont val="Lucida Sans Unicode"/>
        <family val="2"/>
      </rPr>
      <t>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</si>
</sst>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3" x14ac:knownFonts="1">
    <font>
      <sz val="11"/>
      <color theme="1"/>
      <name val="Calibri"/>
      <family val="2"/>
      <scheme val="minor"/>
    </font>
    <font>
      <sz val="12"/>
      <color theme="1"/>
      <name val="Lucida Sans Unicode"/>
      <family val="2"/>
    </font>
    <font>
      <i/>
      <sz val="12"/>
      <color theme="1"/>
      <name val="Lucida Sans Unicode"/>
      <family val="2"/>
    </font>
    <font>
      <b/>
      <sz val="12"/>
      <color theme="1"/>
      <name val="Lucida Sans Unicode"/>
      <family val="2"/>
    </font>
    <font>
      <b/>
      <sz val="14"/>
      <color theme="1"/>
      <name val="Lucida Sans Unicode"/>
      <family val="2"/>
    </font>
    <font>
      <b/>
      <i/>
      <sz val="12"/>
      <color theme="1"/>
      <name val="Lucida Sans Unicode"/>
      <family val="2"/>
    </font>
    <font>
      <b/>
      <vertAlign val="subscript"/>
      <sz val="12"/>
      <color theme="1"/>
      <name val="Lucida Sans Unicode"/>
      <family val="2"/>
    </font>
    <font>
      <vertAlign val="superscript"/>
      <sz val="12"/>
      <color theme="1"/>
      <name val="Lucida Sans Unicode"/>
      <family val="2"/>
    </font>
    <font>
      <vertAlign val="subscript"/>
      <sz val="12"/>
      <color theme="1"/>
      <name val="Lucida Sans Unicode"/>
      <family val="2"/>
    </font>
    <font>
      <sz val="14"/>
      <color theme="1"/>
      <name val="Symbol"/>
      <family val="1"/>
      <charset val="2"/>
    </font>
    <font>
      <b/>
      <i/>
      <vertAlign val="subscript"/>
      <sz val="12"/>
      <color theme="1"/>
      <name val="Lucida Sans Unicode"/>
      <family val="2"/>
    </font>
    <font>
      <sz val="12"/>
      <color theme="1"/>
      <name val="Calibri"/>
      <family val="2"/>
    </font>
    <font>
      <b/>
      <vertAlign val="subscript"/>
      <sz val="14"/>
      <color theme="1"/>
      <name val="Lucida Sans Unicode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/>
    <xf numFmtId="164" fontId="1" fillId="0" borderId="0" xfId="0" applyNumberFormat="1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1" xfId="0" applyFont="1" applyBorder="1" applyAlignment="1"/>
    <xf numFmtId="0" fontId="1" fillId="0" borderId="1" xfId="0" applyFont="1" applyBorder="1" applyAlignment="1"/>
    <xf numFmtId="0" fontId="3" fillId="0" borderId="3" xfId="0" applyFont="1" applyBorder="1" applyAlignment="1"/>
    <xf numFmtId="0" fontId="1" fillId="0" borderId="3" xfId="0" applyFont="1" applyBorder="1" applyAlignment="1"/>
    <xf numFmtId="0" fontId="3" fillId="0" borderId="2" xfId="0" applyFont="1" applyBorder="1" applyAlignment="1"/>
    <xf numFmtId="0" fontId="1" fillId="0" borderId="2" xfId="0" applyFont="1" applyBorder="1" applyAlignment="1"/>
    <xf numFmtId="0" fontId="1" fillId="0" borderId="0" xfId="0" applyFont="1" applyAlignment="1">
      <alignment horizontal="right"/>
    </xf>
    <xf numFmtId="164" fontId="1" fillId="0" borderId="2" xfId="0" applyNumberFormat="1" applyFon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2" fontId="1" fillId="0" borderId="0" xfId="0" applyNumberFormat="1" applyFont="1"/>
    <xf numFmtId="165" fontId="1" fillId="0" borderId="0" xfId="0" applyNumberFormat="1" applyFont="1"/>
    <xf numFmtId="1" fontId="1" fillId="0" borderId="0" xfId="0" applyNumberFormat="1" applyFo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164" fontId="1" fillId="0" borderId="0" xfId="0" applyNumberFormat="1" applyFont="1" applyAlignment="1">
      <alignment vertical="center"/>
    </xf>
    <xf numFmtId="2" fontId="1" fillId="0" borderId="0" xfId="0" applyNumberFormat="1" applyFont="1" applyAlignment="1">
      <alignment vertical="center"/>
    </xf>
    <xf numFmtId="1" fontId="1" fillId="0" borderId="0" xfId="0" applyNumberFormat="1" applyFont="1" applyAlignment="1">
      <alignment vertical="center"/>
    </xf>
    <xf numFmtId="0" fontId="1" fillId="0" borderId="0" xfId="0" applyFont="1" applyAlignment="1">
      <alignment horizontal="left" vertical="top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chartsheet" Target="chartsheets/sheet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baseline="0">
                <a:latin typeface="Lucida Sans Unicode" panose="020B0602030504020204" pitchFamily="34" charset="0"/>
                <a:cs typeface="Lucida Sans Unicode" panose="020B0602030504020204" pitchFamily="34" charset="0"/>
              </a:rPr>
              <a:t>Position </a:t>
            </a:r>
            <a:r>
              <a:rPr lang="en-US" sz="1800" b="1" i="1" baseline="0">
                <a:latin typeface="Lucida Sans Unicode" panose="020B0602030504020204" pitchFamily="34" charset="0"/>
                <a:cs typeface="Lucida Sans Unicode" panose="020B0602030504020204" pitchFamily="34" charset="0"/>
              </a:rPr>
              <a:t>vs.</a:t>
            </a:r>
            <a:r>
              <a:rPr lang="en-US" sz="1800" b="1" baseline="0">
                <a:latin typeface="Lucida Sans Unicode" panose="020B0602030504020204" pitchFamily="34" charset="0"/>
                <a:cs typeface="Lucida Sans Unicode" panose="020B0602030504020204" pitchFamily="34" charset="0"/>
              </a:rPr>
              <a:t> Temperature</a:t>
            </a:r>
            <a:endParaRPr lang="en-US" sz="1800" b="1">
              <a:latin typeface="Lucida Sans Unicode" panose="020B0602030504020204" pitchFamily="34" charset="0"/>
              <a:cs typeface="Lucida Sans Unicode" panose="020B0602030504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Position vs. Temperature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12700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8982548904086953"/>
                  <c:y val="7.5608352890698616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200" baseline="0">
                        <a:latin typeface="Lucida Sans Unicode" panose="020B0602030504020204" pitchFamily="34" charset="0"/>
                        <a:cs typeface="Lucida Sans Unicode" panose="020B0602030504020204" pitchFamily="34" charset="0"/>
                      </a:rPr>
                      <a:t>y = 9.3012x + 0.7365</a:t>
                    </a:r>
                    <a:br>
                      <a:rPr lang="en-US" sz="1200" baseline="0">
                        <a:latin typeface="Lucida Sans Unicode" panose="020B0602030504020204" pitchFamily="34" charset="0"/>
                        <a:cs typeface="Lucida Sans Unicode" panose="020B0602030504020204" pitchFamily="34" charset="0"/>
                      </a:rPr>
                    </a:br>
                    <a:r>
                      <a:rPr lang="en-US" sz="1200" baseline="0">
                        <a:latin typeface="Lucida Sans Unicode" panose="020B0602030504020204" pitchFamily="34" charset="0"/>
                        <a:cs typeface="Lucida Sans Unicode" panose="020B0602030504020204" pitchFamily="34" charset="0"/>
                      </a:rPr>
                      <a:t>R² = 0.9487</a:t>
                    </a:r>
                    <a:endParaRPr lang="en-US" sz="1200">
                      <a:latin typeface="Lucida Sans Unicode" panose="020B0602030504020204" pitchFamily="34" charset="0"/>
                      <a:cs typeface="Lucida Sans Unicode" panose="020B0602030504020204" pitchFamily="34" charset="0"/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'p-vs-t-raw'!$C$11:$C$20</c:f>
              <c:numCache>
                <c:formatCode>0.0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'p-vs-t-raw'!$D$11:$D$20</c:f>
              <c:numCache>
                <c:formatCode>0.0</c:formatCode>
                <c:ptCount val="10"/>
                <c:pt idx="0">
                  <c:v>10.613113658663401</c:v>
                </c:pt>
                <c:pt idx="1">
                  <c:v>19.904574779547612</c:v>
                </c:pt>
                <c:pt idx="2">
                  <c:v>30.492618426158447</c:v>
                </c:pt>
                <c:pt idx="3">
                  <c:v>42.902220975886038</c:v>
                </c:pt>
                <c:pt idx="4">
                  <c:v>45.407164250275294</c:v>
                </c:pt>
                <c:pt idx="5">
                  <c:v>48.040382351341989</c:v>
                </c:pt>
                <c:pt idx="6">
                  <c:v>56.068069974569106</c:v>
                </c:pt>
                <c:pt idx="7">
                  <c:v>83.068498634291529</c:v>
                </c:pt>
                <c:pt idx="8">
                  <c:v>88.685924594358553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660-45B2-BE73-09AA20894A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1536448"/>
        <c:axId val="931538088"/>
      </c:scatterChart>
      <c:valAx>
        <c:axId val="931536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>
                    <a:latin typeface="Lucida Sans Unicode" panose="020B0602030504020204" pitchFamily="34" charset="0"/>
                    <a:cs typeface="Lucida Sans Unicode" panose="020B0602030504020204" pitchFamily="34" charset="0"/>
                  </a:rPr>
                  <a:t>x (</a:t>
                </a:r>
                <a:r>
                  <a:rPr lang="en-US" sz="1200" b="1" i="1">
                    <a:latin typeface="Lucida Sans Unicode" panose="020B0602030504020204" pitchFamily="34" charset="0"/>
                    <a:cs typeface="Lucida Sans Unicode" panose="020B0602030504020204" pitchFamily="34" charset="0"/>
                  </a:rPr>
                  <a:t>cm </a:t>
                </a:r>
                <a:r>
                  <a:rPr lang="en-US" sz="1200" b="1">
                    <a:latin typeface="Lucida Sans Unicode" panose="020B0602030504020204" pitchFamily="34" charset="0"/>
                    <a:cs typeface="Lucida Sans Unicode" panose="020B0602030504020204" pitchFamily="34" charset="0"/>
                  </a:rPr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ucida Sans Unicode" panose="020B0602030504020204" pitchFamily="34" charset="0"/>
                <a:ea typeface="+mn-ea"/>
                <a:cs typeface="+mn-cs"/>
              </a:defRPr>
            </a:pPr>
            <a:endParaRPr lang="en-US"/>
          </a:p>
        </c:txPr>
        <c:crossAx val="931538088"/>
        <c:crosses val="autoZero"/>
        <c:crossBetween val="midCat"/>
        <c:majorUnit val="2"/>
      </c:valAx>
      <c:valAx>
        <c:axId val="931538088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>
                    <a:latin typeface="Lucida Sans Unicode" panose="020B0602030504020204" pitchFamily="34" charset="0"/>
                    <a:cs typeface="Lucida Sans Unicode" panose="020B0602030504020204" pitchFamily="34" charset="0"/>
                  </a:rPr>
                  <a:t>T (</a:t>
                </a:r>
                <a:r>
                  <a:rPr lang="en-US" sz="1200" b="1" i="1">
                    <a:latin typeface="Lucida Sans Unicode" panose="020B0602030504020204" pitchFamily="34" charset="0"/>
                    <a:cs typeface="Lucida Sans Unicode" panose="020B0602030504020204" pitchFamily="34" charset="0"/>
                  </a:rPr>
                  <a:t>℃ </a:t>
                </a:r>
                <a:r>
                  <a:rPr lang="en-US" sz="1200" b="1">
                    <a:latin typeface="Lucida Sans Unicode" panose="020B0602030504020204" pitchFamily="34" charset="0"/>
                    <a:cs typeface="Lucida Sans Unicode" panose="020B0602030504020204" pitchFamily="34" charset="0"/>
                  </a:rPr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ucida Sans Unicode" panose="020B0602030504020204" pitchFamily="34" charset="0"/>
                <a:ea typeface="+mn-ea"/>
                <a:cs typeface="+mn-cs"/>
              </a:defRPr>
            </a:pPr>
            <a:endParaRPr lang="en-US"/>
          </a:p>
        </c:txPr>
        <c:crossAx val="931536448"/>
        <c:crosses val="autoZero"/>
        <c:crossBetween val="midCat"/>
        <c:majorUnit val="2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baseline="0">
                <a:latin typeface="Lucida Sans Unicode" panose="020B0602030504020204" pitchFamily="34" charset="0"/>
                <a:cs typeface="Lucida Sans Unicode" panose="020B0602030504020204" pitchFamily="34" charset="0"/>
              </a:rPr>
              <a:t>Position </a:t>
            </a:r>
            <a:r>
              <a:rPr lang="en-US" sz="1800" b="1" i="1" baseline="0">
                <a:latin typeface="Lucida Sans Unicode" panose="020B0602030504020204" pitchFamily="34" charset="0"/>
                <a:cs typeface="Lucida Sans Unicode" panose="020B0602030504020204" pitchFamily="34" charset="0"/>
              </a:rPr>
              <a:t>vs.</a:t>
            </a:r>
            <a:r>
              <a:rPr lang="en-US" sz="1800" b="1" baseline="0">
                <a:latin typeface="Lucida Sans Unicode" panose="020B0602030504020204" pitchFamily="34" charset="0"/>
                <a:cs typeface="Lucida Sans Unicode" panose="020B0602030504020204" pitchFamily="34" charset="0"/>
              </a:rPr>
              <a:t> Temperature</a:t>
            </a:r>
            <a:endParaRPr lang="en-US" sz="1800" b="1">
              <a:latin typeface="Lucida Sans Unicode" panose="020B0602030504020204" pitchFamily="34" charset="0"/>
              <a:cs typeface="Lucida Sans Unicode" panose="020B0602030504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Raw Data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12700">
                <a:solidFill>
                  <a:schemeClr val="accent1"/>
                </a:solidFill>
              </a:ln>
              <a:effectLst/>
            </c:spPr>
          </c:marker>
          <c:xVal>
            <c:numRef>
              <c:f>'position-vs-temperature-fit'!$C$11:$C$20</c:f>
              <c:numCache>
                <c:formatCode>0.0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'position-vs-temperature-fit'!$D$11:$D$20</c:f>
              <c:numCache>
                <c:formatCode>0.0</c:formatCode>
                <c:ptCount val="10"/>
                <c:pt idx="0">
                  <c:v>10.613113658663401</c:v>
                </c:pt>
                <c:pt idx="1">
                  <c:v>19.904574779547612</c:v>
                </c:pt>
                <c:pt idx="2">
                  <c:v>30.492618426158447</c:v>
                </c:pt>
                <c:pt idx="3">
                  <c:v>42.902220975886038</c:v>
                </c:pt>
                <c:pt idx="4">
                  <c:v>45.407164250275294</c:v>
                </c:pt>
                <c:pt idx="5">
                  <c:v>48.040382351341989</c:v>
                </c:pt>
                <c:pt idx="6">
                  <c:v>56.068069974569106</c:v>
                </c:pt>
                <c:pt idx="7">
                  <c:v>83.068498634291529</c:v>
                </c:pt>
                <c:pt idx="8">
                  <c:v>88.685924594358553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196-4D6C-8552-88965A8B2776}"/>
            </c:ext>
          </c:extLst>
        </c:ser>
        <c:ser>
          <c:idx val="1"/>
          <c:order val="1"/>
          <c:tx>
            <c:v>Plot Line Data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'position-vs-temperature-fit'!$C$11:$C$19</c:f>
              <c:numCache>
                <c:formatCode>0.0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'position-vs-temperature-fit'!$E$11:$E$19</c:f>
              <c:numCache>
                <c:formatCode>0.0</c:formatCode>
                <c:ptCount val="9"/>
                <c:pt idx="0">
                  <c:v>10.037702197502011</c:v>
                </c:pt>
                <c:pt idx="1">
                  <c:v>19.338903527156837</c:v>
                </c:pt>
                <c:pt idx="2">
                  <c:v>28.640104856811664</c:v>
                </c:pt>
                <c:pt idx="3">
                  <c:v>37.941306186466491</c:v>
                </c:pt>
                <c:pt idx="4">
                  <c:v>47.242507516121321</c:v>
                </c:pt>
                <c:pt idx="5">
                  <c:v>56.543708845776145</c:v>
                </c:pt>
                <c:pt idx="6">
                  <c:v>65.844910175430968</c:v>
                </c:pt>
                <c:pt idx="7">
                  <c:v>75.146111505085798</c:v>
                </c:pt>
                <c:pt idx="8">
                  <c:v>84.447312834740629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196-4D6C-8552-88965A8B27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1536448"/>
        <c:axId val="931538088"/>
      </c:scatterChart>
      <c:valAx>
        <c:axId val="931536448"/>
        <c:scaling>
          <c:orientation val="minMax"/>
          <c:max val="1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>
                    <a:latin typeface="Lucida Sans Unicode" panose="020B0602030504020204" pitchFamily="34" charset="0"/>
                    <a:cs typeface="Lucida Sans Unicode" panose="020B0602030504020204" pitchFamily="34" charset="0"/>
                  </a:rPr>
                  <a:t>x (</a:t>
                </a:r>
                <a:r>
                  <a:rPr lang="en-US" sz="1200" b="1" i="1">
                    <a:latin typeface="Lucida Sans Unicode" panose="020B0602030504020204" pitchFamily="34" charset="0"/>
                    <a:cs typeface="Lucida Sans Unicode" panose="020B0602030504020204" pitchFamily="34" charset="0"/>
                  </a:rPr>
                  <a:t>cm </a:t>
                </a:r>
                <a:r>
                  <a:rPr lang="en-US" sz="1200" b="1">
                    <a:latin typeface="Lucida Sans Unicode" panose="020B0602030504020204" pitchFamily="34" charset="0"/>
                    <a:cs typeface="Lucida Sans Unicode" panose="020B0602030504020204" pitchFamily="34" charset="0"/>
                  </a:rPr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ucida Sans Unicode" panose="020B0602030504020204" pitchFamily="34" charset="0"/>
                <a:ea typeface="+mn-ea"/>
                <a:cs typeface="+mn-cs"/>
              </a:defRPr>
            </a:pPr>
            <a:endParaRPr lang="en-US"/>
          </a:p>
        </c:txPr>
        <c:crossAx val="931538088"/>
        <c:crosses val="autoZero"/>
        <c:crossBetween val="midCat"/>
      </c:valAx>
      <c:valAx>
        <c:axId val="931538088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>
                    <a:latin typeface="Lucida Sans Unicode" panose="020B0602030504020204" pitchFamily="34" charset="0"/>
                    <a:cs typeface="Lucida Sans Unicode" panose="020B0602030504020204" pitchFamily="34" charset="0"/>
                  </a:rPr>
                  <a:t>T (</a:t>
                </a:r>
                <a:r>
                  <a:rPr lang="en-US" sz="1200" b="1" i="1">
                    <a:latin typeface="Lucida Sans Unicode" panose="020B0602030504020204" pitchFamily="34" charset="0"/>
                    <a:cs typeface="Lucida Sans Unicode" panose="020B0602030504020204" pitchFamily="34" charset="0"/>
                  </a:rPr>
                  <a:t>℃ </a:t>
                </a:r>
                <a:r>
                  <a:rPr lang="en-US" sz="1200" b="1">
                    <a:latin typeface="Lucida Sans Unicode" panose="020B0602030504020204" pitchFamily="34" charset="0"/>
                    <a:cs typeface="Lucida Sans Unicode" panose="020B0602030504020204" pitchFamily="34" charset="0"/>
                  </a:rPr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ucida Sans Unicode" panose="020B0602030504020204" pitchFamily="34" charset="0"/>
                <a:ea typeface="+mn-ea"/>
                <a:cs typeface="+mn-cs"/>
              </a:defRPr>
            </a:pPr>
            <a:endParaRPr lang="en-US"/>
          </a:p>
        </c:txPr>
        <c:crossAx val="931536448"/>
        <c:crossesAt val="-1"/>
        <c:crossBetween val="midCat"/>
        <c:majorUnit val="2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631691A-77DA-4D17-A3CB-596F2EF6EF53}">
  <sheetPr/>
  <sheetViews>
    <sheetView zoomScale="11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9091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6B5FEFD-37D8-4B23-9E13-BFD2FC6BC28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14286</xdr:colOff>
      <xdr:row>36</xdr:row>
      <xdr:rowOff>1</xdr:rowOff>
    </xdr:from>
    <xdr:to>
      <xdr:col>9</xdr:col>
      <xdr:colOff>0</xdr:colOff>
      <xdr:row>57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D379AC1-D6F5-413D-A0DA-F7A343CD51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6CC37-0782-43EC-9462-B4340503687E}">
  <dimension ref="A2:H22"/>
  <sheetViews>
    <sheetView topLeftCell="A7" workbookViewId="0">
      <selection activeCell="D11" sqref="D11:D19"/>
    </sheetView>
  </sheetViews>
  <sheetFormatPr defaultRowHeight="16.5" x14ac:dyDescent="0.25"/>
  <cols>
    <col min="1" max="1" width="8.42578125" style="3" bestFit="1" customWidth="1"/>
    <col min="2" max="2" width="8.42578125" style="1" bestFit="1" customWidth="1"/>
    <col min="3" max="3" width="13.7109375" style="5" bestFit="1" customWidth="1"/>
    <col min="4" max="4" width="20.7109375" style="1" bestFit="1" customWidth="1"/>
    <col min="5" max="5" width="21" style="1" customWidth="1"/>
    <col min="6" max="16384" width="9.140625" style="1"/>
  </cols>
  <sheetData>
    <row r="2" spans="1:8" ht="82.5" customHeight="1" x14ac:dyDescent="0.25">
      <c r="A2" s="31" t="s">
        <v>15</v>
      </c>
      <c r="B2" s="31"/>
      <c r="C2" s="31"/>
      <c r="D2" s="31"/>
      <c r="E2" s="31"/>
    </row>
    <row r="4" spans="1:8" ht="5.0999999999999996" customHeight="1" thickBot="1" x14ac:dyDescent="0.3">
      <c r="A4" s="1"/>
      <c r="B4" s="12"/>
      <c r="C4" s="13"/>
      <c r="D4" s="13"/>
    </row>
    <row r="5" spans="1:8" ht="5.0999999999999996" customHeight="1" thickBot="1" x14ac:dyDescent="0.3">
      <c r="A5" s="1"/>
      <c r="B5" s="14"/>
      <c r="C5" s="15"/>
      <c r="D5" s="15"/>
    </row>
    <row r="6" spans="1:8" ht="5.0999999999999996" customHeight="1" x14ac:dyDescent="0.25">
      <c r="A6" s="1"/>
      <c r="B6" s="16"/>
      <c r="C6" s="17"/>
      <c r="D6" s="17"/>
    </row>
    <row r="7" spans="1:8" ht="18" x14ac:dyDescent="0.25">
      <c r="A7" s="1"/>
      <c r="B7" s="4" t="s">
        <v>0</v>
      </c>
      <c r="C7" s="4" t="s">
        <v>1</v>
      </c>
      <c r="D7" s="4" t="s">
        <v>2</v>
      </c>
    </row>
    <row r="8" spans="1:8" ht="19.5" x14ac:dyDescent="0.35">
      <c r="A8" s="1"/>
      <c r="B8" s="2" t="s">
        <v>3</v>
      </c>
      <c r="C8" s="3" t="s">
        <v>14</v>
      </c>
      <c r="D8" s="3" t="s">
        <v>13</v>
      </c>
    </row>
    <row r="9" spans="1:8" ht="5.0999999999999996" customHeight="1" thickBot="1" x14ac:dyDescent="0.3">
      <c r="A9" s="1"/>
      <c r="B9" s="8"/>
      <c r="C9" s="10"/>
      <c r="D9" s="10"/>
    </row>
    <row r="10" spans="1:8" ht="5.0999999999999996" customHeight="1" x14ac:dyDescent="0.25">
      <c r="A10" s="1"/>
      <c r="B10" s="9"/>
      <c r="C10" s="11"/>
      <c r="D10" s="11"/>
    </row>
    <row r="11" spans="1:8" x14ac:dyDescent="0.25">
      <c r="A11" s="1"/>
      <c r="B11" s="3">
        <v>1</v>
      </c>
      <c r="C11" s="7">
        <v>1</v>
      </c>
      <c r="D11" s="22">
        <v>10.613113658663401</v>
      </c>
      <c r="E11" s="1">
        <f t="shared" ref="E11:E19" si="0">0.1*D11</f>
        <v>1.0613113658663402</v>
      </c>
      <c r="F11" s="6">
        <f t="shared" ref="F11:F19" ca="1" si="1">_xlfn.NORM.INV(RAND(),D11,E11)</f>
        <v>10.226533473320028</v>
      </c>
    </row>
    <row r="12" spans="1:8" x14ac:dyDescent="0.25">
      <c r="A12" s="1"/>
      <c r="B12" s="3">
        <f>B11+1</f>
        <v>2</v>
      </c>
      <c r="C12" s="7">
        <v>2</v>
      </c>
      <c r="D12" s="22">
        <v>19.904574779547612</v>
      </c>
      <c r="E12" s="1">
        <f t="shared" si="0"/>
        <v>1.9904574779547612</v>
      </c>
      <c r="F12" s="6">
        <f t="shared" ca="1" si="1"/>
        <v>18.976916168709128</v>
      </c>
      <c r="G12" s="1" t="s">
        <v>16</v>
      </c>
      <c r="H12" s="1">
        <v>0</v>
      </c>
    </row>
    <row r="13" spans="1:8" x14ac:dyDescent="0.25">
      <c r="A13" s="1"/>
      <c r="B13" s="3">
        <f t="shared" ref="B13:B19" si="2">B12+1</f>
        <v>3</v>
      </c>
      <c r="C13" s="7">
        <v>3</v>
      </c>
      <c r="D13" s="22">
        <v>30.492618426158447</v>
      </c>
      <c r="E13" s="1">
        <f t="shared" si="0"/>
        <v>3.0492618426158451</v>
      </c>
      <c r="F13" s="6">
        <f t="shared" ca="1" si="1"/>
        <v>27.989201973680501</v>
      </c>
    </row>
    <row r="14" spans="1:8" x14ac:dyDescent="0.25">
      <c r="A14" s="1"/>
      <c r="B14" s="3">
        <f t="shared" si="2"/>
        <v>4</v>
      </c>
      <c r="C14" s="7">
        <v>4</v>
      </c>
      <c r="D14" s="22">
        <v>42.902220975886038</v>
      </c>
      <c r="E14" s="1">
        <f t="shared" si="0"/>
        <v>4.2902220975886038</v>
      </c>
      <c r="F14" s="6">
        <f t="shared" ca="1" si="1"/>
        <v>39.927772899656368</v>
      </c>
    </row>
    <row r="15" spans="1:8" x14ac:dyDescent="0.25">
      <c r="A15" s="1"/>
      <c r="B15" s="3">
        <f t="shared" si="2"/>
        <v>5</v>
      </c>
      <c r="C15" s="7">
        <v>5</v>
      </c>
      <c r="D15" s="22">
        <v>45.407164250275294</v>
      </c>
      <c r="E15" s="1">
        <f t="shared" si="0"/>
        <v>4.5407164250275294</v>
      </c>
      <c r="F15" s="6">
        <f t="shared" ca="1" si="1"/>
        <v>48.022237576638638</v>
      </c>
    </row>
    <row r="16" spans="1:8" x14ac:dyDescent="0.25">
      <c r="A16" s="1"/>
      <c r="B16" s="3">
        <f t="shared" si="2"/>
        <v>6</v>
      </c>
      <c r="C16" s="7">
        <v>6</v>
      </c>
      <c r="D16" s="22">
        <v>48.040382351341989</v>
      </c>
      <c r="E16" s="1">
        <f t="shared" si="0"/>
        <v>4.8040382351341995</v>
      </c>
      <c r="F16" s="6">
        <f t="shared" ca="1" si="1"/>
        <v>48.248079064260651</v>
      </c>
    </row>
    <row r="17" spans="1:6" x14ac:dyDescent="0.25">
      <c r="A17" s="1"/>
      <c r="B17" s="3">
        <f t="shared" si="2"/>
        <v>7</v>
      </c>
      <c r="C17" s="7">
        <v>7</v>
      </c>
      <c r="D17" s="22">
        <v>56.068069974569106</v>
      </c>
      <c r="E17" s="1">
        <f t="shared" si="0"/>
        <v>5.6068069974569106</v>
      </c>
      <c r="F17" s="6">
        <f t="shared" ca="1" si="1"/>
        <v>68.672173964181482</v>
      </c>
    </row>
    <row r="18" spans="1:6" x14ac:dyDescent="0.25">
      <c r="A18" s="1"/>
      <c r="B18" s="3">
        <f t="shared" si="2"/>
        <v>8</v>
      </c>
      <c r="C18" s="7">
        <v>8</v>
      </c>
      <c r="D18" s="22">
        <v>83.068498634291529</v>
      </c>
      <c r="E18" s="1">
        <f t="shared" si="0"/>
        <v>8.3068498634291537</v>
      </c>
      <c r="F18" s="6">
        <f t="shared" ca="1" si="1"/>
        <v>76.171755905128947</v>
      </c>
    </row>
    <row r="19" spans="1:6" x14ac:dyDescent="0.25">
      <c r="A19" s="1"/>
      <c r="B19" s="3">
        <f t="shared" si="2"/>
        <v>9</v>
      </c>
      <c r="C19" s="7">
        <v>9</v>
      </c>
      <c r="D19" s="22">
        <v>88.685924594358553</v>
      </c>
      <c r="E19" s="1">
        <f t="shared" si="0"/>
        <v>8.8685924594358561</v>
      </c>
      <c r="F19" s="6">
        <f t="shared" ca="1" si="1"/>
        <v>84.46006006570309</v>
      </c>
    </row>
    <row r="20" spans="1:6" ht="5.0999999999999996" customHeight="1" thickBot="1" x14ac:dyDescent="0.3">
      <c r="A20" s="1"/>
      <c r="B20" s="12"/>
      <c r="C20" s="13"/>
      <c r="D20" s="13"/>
    </row>
    <row r="21" spans="1:6" ht="5.0999999999999996" customHeight="1" thickBot="1" x14ac:dyDescent="0.3">
      <c r="A21" s="1"/>
      <c r="B21" s="14"/>
      <c r="C21" s="15"/>
      <c r="D21" s="15"/>
    </row>
    <row r="22" spans="1:6" ht="5.0999999999999996" customHeight="1" x14ac:dyDescent="0.25">
      <c r="A22" s="1"/>
      <c r="B22" s="16"/>
      <c r="C22" s="17"/>
      <c r="D22" s="17"/>
    </row>
  </sheetData>
  <mergeCells count="1">
    <mergeCell ref="A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E3DA9-96B6-4A90-BFA6-2D914B07DE9D}">
  <dimension ref="A2:E22"/>
  <sheetViews>
    <sheetView tabSelected="1" workbookViewId="0">
      <selection activeCell="A2" sqref="A2:E2"/>
    </sheetView>
  </sheetViews>
  <sheetFormatPr defaultRowHeight="16.5" x14ac:dyDescent="0.25"/>
  <cols>
    <col min="1" max="1" width="8.42578125" style="3" bestFit="1" customWidth="1"/>
    <col min="2" max="2" width="8.42578125" style="1" bestFit="1" customWidth="1"/>
    <col min="3" max="3" width="13.7109375" style="5" bestFit="1" customWidth="1"/>
    <col min="4" max="4" width="20.7109375" style="1" bestFit="1" customWidth="1"/>
    <col min="5" max="16384" width="9.140625" style="1"/>
  </cols>
  <sheetData>
    <row r="2" spans="1:5" ht="82.5" customHeight="1" x14ac:dyDescent="0.25">
      <c r="A2" s="31" t="s">
        <v>17</v>
      </c>
      <c r="B2" s="31"/>
      <c r="C2" s="31"/>
      <c r="D2" s="31"/>
      <c r="E2" s="31"/>
    </row>
    <row r="4" spans="1:5" ht="5.0999999999999996" customHeight="1" thickBot="1" x14ac:dyDescent="0.3">
      <c r="A4" s="1"/>
      <c r="B4" s="12"/>
      <c r="C4" s="13"/>
      <c r="D4" s="13"/>
    </row>
    <row r="5" spans="1:5" ht="5.0999999999999996" customHeight="1" thickBot="1" x14ac:dyDescent="0.3">
      <c r="A5" s="1"/>
      <c r="B5" s="14"/>
      <c r="C5" s="15"/>
      <c r="D5" s="15"/>
    </row>
    <row r="6" spans="1:5" ht="5.0999999999999996" customHeight="1" x14ac:dyDescent="0.25">
      <c r="A6" s="1"/>
      <c r="B6" s="16"/>
      <c r="C6" s="17"/>
      <c r="D6" s="17"/>
    </row>
    <row r="7" spans="1:5" ht="18" x14ac:dyDescent="0.25">
      <c r="A7" s="1"/>
      <c r="B7" s="4" t="s">
        <v>0</v>
      </c>
      <c r="C7" s="4" t="s">
        <v>1</v>
      </c>
      <c r="D7" s="4" t="s">
        <v>2</v>
      </c>
    </row>
    <row r="8" spans="1:5" ht="19.5" x14ac:dyDescent="0.35">
      <c r="A8" s="1"/>
      <c r="B8" s="2" t="s">
        <v>3</v>
      </c>
      <c r="C8" s="3" t="s">
        <v>14</v>
      </c>
      <c r="D8" s="3" t="s">
        <v>13</v>
      </c>
    </row>
    <row r="9" spans="1:5" ht="5.0999999999999996" customHeight="1" thickBot="1" x14ac:dyDescent="0.3">
      <c r="A9" s="1"/>
      <c r="B9" s="8"/>
      <c r="C9" s="10"/>
      <c r="D9" s="10"/>
    </row>
    <row r="10" spans="1:5" ht="5.0999999999999996" customHeight="1" x14ac:dyDescent="0.25">
      <c r="A10" s="1"/>
      <c r="B10" s="9"/>
      <c r="C10" s="11"/>
      <c r="D10" s="11"/>
    </row>
    <row r="11" spans="1:5" x14ac:dyDescent="0.25">
      <c r="A11" s="1"/>
      <c r="B11" s="3">
        <v>1</v>
      </c>
      <c r="C11" s="7">
        <v>1</v>
      </c>
      <c r="D11" s="7">
        <v>10.613113658663401</v>
      </c>
    </row>
    <row r="12" spans="1:5" x14ac:dyDescent="0.25">
      <c r="A12" s="1"/>
      <c r="B12" s="3">
        <v>2</v>
      </c>
      <c r="C12" s="7">
        <v>2</v>
      </c>
      <c r="D12" s="7">
        <v>19.904574779547612</v>
      </c>
    </row>
    <row r="13" spans="1:5" x14ac:dyDescent="0.25">
      <c r="A13" s="1"/>
      <c r="B13" s="3">
        <v>3</v>
      </c>
      <c r="C13" s="7">
        <v>3</v>
      </c>
      <c r="D13" s="7">
        <v>30.492618426158447</v>
      </c>
    </row>
    <row r="14" spans="1:5" x14ac:dyDescent="0.25">
      <c r="A14" s="1"/>
      <c r="B14" s="3">
        <v>4</v>
      </c>
      <c r="C14" s="7">
        <v>4</v>
      </c>
      <c r="D14" s="7">
        <v>42.902220975886038</v>
      </c>
    </row>
    <row r="15" spans="1:5" x14ac:dyDescent="0.25">
      <c r="A15" s="1"/>
      <c r="B15" s="3">
        <v>5</v>
      </c>
      <c r="C15" s="7">
        <v>5</v>
      </c>
      <c r="D15" s="7">
        <v>45.407164250275294</v>
      </c>
    </row>
    <row r="16" spans="1:5" x14ac:dyDescent="0.25">
      <c r="A16" s="1"/>
      <c r="B16" s="3">
        <v>6</v>
      </c>
      <c r="C16" s="7">
        <v>6</v>
      </c>
      <c r="D16" s="7">
        <v>48.040382351341989</v>
      </c>
    </row>
    <row r="17" spans="1:4" x14ac:dyDescent="0.25">
      <c r="A17" s="1"/>
      <c r="B17" s="3">
        <v>7</v>
      </c>
      <c r="C17" s="7">
        <v>7</v>
      </c>
      <c r="D17" s="7">
        <v>56.068069974569106</v>
      </c>
    </row>
    <row r="18" spans="1:4" x14ac:dyDescent="0.25">
      <c r="A18" s="1"/>
      <c r="B18" s="3">
        <v>8</v>
      </c>
      <c r="C18" s="7">
        <v>8</v>
      </c>
      <c r="D18" s="7">
        <v>83.068498634291529</v>
      </c>
    </row>
    <row r="19" spans="1:4" x14ac:dyDescent="0.25">
      <c r="A19" s="1"/>
      <c r="B19" s="3">
        <v>9</v>
      </c>
      <c r="C19" s="7">
        <v>9</v>
      </c>
      <c r="D19" s="7">
        <v>88.685924594358553</v>
      </c>
    </row>
    <row r="20" spans="1:4" ht="5.0999999999999996" customHeight="1" thickBot="1" x14ac:dyDescent="0.3">
      <c r="A20" s="1"/>
      <c r="B20" s="12"/>
      <c r="C20" s="13"/>
      <c r="D20" s="13"/>
    </row>
    <row r="21" spans="1:4" ht="5.0999999999999996" customHeight="1" thickBot="1" x14ac:dyDescent="0.3">
      <c r="A21" s="1"/>
      <c r="B21" s="14"/>
      <c r="C21" s="15"/>
      <c r="D21" s="15"/>
    </row>
    <row r="22" spans="1:4" ht="5.0999999999999996" customHeight="1" x14ac:dyDescent="0.25">
      <c r="A22" s="1"/>
      <c r="B22" s="16"/>
      <c r="C22" s="17"/>
      <c r="D22" s="17"/>
    </row>
  </sheetData>
  <mergeCells count="1">
    <mergeCell ref="A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CE07D-1D1B-4484-89AD-DFD00D4AF362}">
  <dimension ref="A2:I68"/>
  <sheetViews>
    <sheetView topLeftCell="A25" workbookViewId="0">
      <selection activeCell="J30" sqref="J30"/>
    </sheetView>
  </sheetViews>
  <sheetFormatPr defaultRowHeight="16.5" x14ac:dyDescent="0.25"/>
  <cols>
    <col min="1" max="1" width="8.42578125" style="3" bestFit="1" customWidth="1"/>
    <col min="2" max="2" width="8.42578125" style="1" bestFit="1" customWidth="1"/>
    <col min="3" max="3" width="13.7109375" style="5" bestFit="1" customWidth="1"/>
    <col min="4" max="6" width="13.7109375" style="1" customWidth="1"/>
    <col min="7" max="7" width="15.5703125" style="1" customWidth="1"/>
    <col min="8" max="9" width="9.140625" style="1"/>
    <col min="10" max="10" width="8.85546875" style="1" customWidth="1"/>
    <col min="11" max="16384" width="9.140625" style="1"/>
  </cols>
  <sheetData>
    <row r="2" spans="1:6" ht="66" customHeight="1" x14ac:dyDescent="0.25">
      <c r="A2" s="31" t="s">
        <v>19</v>
      </c>
      <c r="B2" s="31"/>
      <c r="C2" s="31"/>
      <c r="D2" s="31"/>
      <c r="E2" s="31"/>
      <c r="F2" s="31"/>
    </row>
    <row r="4" spans="1:6" ht="5.0999999999999996" customHeight="1" thickBot="1" x14ac:dyDescent="0.3">
      <c r="A4" s="1"/>
      <c r="B4" s="12"/>
      <c r="C4" s="13"/>
      <c r="D4" s="13"/>
      <c r="E4" s="13"/>
      <c r="F4" s="13"/>
    </row>
    <row r="5" spans="1:6" ht="5.0999999999999996" customHeight="1" thickBot="1" x14ac:dyDescent="0.3">
      <c r="A5" s="1"/>
      <c r="B5" s="14"/>
      <c r="C5" s="15"/>
      <c r="D5" s="15"/>
      <c r="E5" s="15"/>
      <c r="F5" s="15"/>
    </row>
    <row r="6" spans="1:6" ht="5.0999999999999996" customHeight="1" x14ac:dyDescent="0.25">
      <c r="A6" s="1"/>
      <c r="B6" s="16"/>
      <c r="C6" s="17"/>
      <c r="D6" s="17"/>
      <c r="E6" s="17"/>
      <c r="F6" s="17"/>
    </row>
    <row r="7" spans="1:6" ht="18" x14ac:dyDescent="0.25">
      <c r="A7" s="1"/>
      <c r="B7" s="4" t="s">
        <v>0</v>
      </c>
      <c r="C7" s="4" t="s">
        <v>1</v>
      </c>
      <c r="D7" s="32" t="s">
        <v>2</v>
      </c>
      <c r="E7" s="32"/>
      <c r="F7" s="32"/>
    </row>
    <row r="8" spans="1:6" ht="19.5" x14ac:dyDescent="0.35">
      <c r="A8" s="1"/>
      <c r="B8" s="2" t="s">
        <v>3</v>
      </c>
      <c r="C8" s="3" t="s">
        <v>4</v>
      </c>
      <c r="D8" s="3" t="s">
        <v>5</v>
      </c>
      <c r="E8" s="3" t="s">
        <v>24</v>
      </c>
      <c r="F8" s="3" t="s">
        <v>25</v>
      </c>
    </row>
    <row r="9" spans="1:6" ht="5.0999999999999996" customHeight="1" thickBot="1" x14ac:dyDescent="0.3">
      <c r="A9" s="1"/>
      <c r="B9" s="8"/>
      <c r="C9" s="10"/>
      <c r="D9" s="10"/>
      <c r="E9" s="10"/>
      <c r="F9" s="10"/>
    </row>
    <row r="10" spans="1:6" ht="5.0999999999999996" customHeight="1" x14ac:dyDescent="0.25">
      <c r="A10" s="1"/>
      <c r="B10" s="9"/>
      <c r="C10" s="19"/>
      <c r="D10" s="11"/>
      <c r="E10" s="11"/>
      <c r="F10" s="11"/>
    </row>
    <row r="11" spans="1:6" x14ac:dyDescent="0.25">
      <c r="A11" s="1"/>
      <c r="B11" s="3">
        <v>1</v>
      </c>
      <c r="C11" s="7">
        <f>'p-vs-t-raw'!C11</f>
        <v>1</v>
      </c>
      <c r="D11" s="7">
        <f>'p-vs-t-raw'!D11</f>
        <v>10.613113658663401</v>
      </c>
      <c r="E11" s="20">
        <f t="shared" ref="E11:E19" si="0">a_1*$C11+b_1</f>
        <v>10.037702197502011</v>
      </c>
      <c r="F11" s="20">
        <f t="shared" ref="F11:F19" si="1">a_0*$C11+b_0</f>
        <v>9.4174909403675411</v>
      </c>
    </row>
    <row r="12" spans="1:6" x14ac:dyDescent="0.25">
      <c r="A12" s="1"/>
      <c r="B12" s="3">
        <v>2</v>
      </c>
      <c r="C12" s="7">
        <f>'p-vs-t-raw'!C12</f>
        <v>2</v>
      </c>
      <c r="D12" s="7">
        <f>'p-vs-t-raw'!D12</f>
        <v>19.904574779547612</v>
      </c>
      <c r="E12" s="20">
        <f t="shared" si="0"/>
        <v>19.338903527156837</v>
      </c>
      <c r="F12" s="20">
        <f t="shared" si="1"/>
        <v>18.834981880735082</v>
      </c>
    </row>
    <row r="13" spans="1:6" x14ac:dyDescent="0.25">
      <c r="A13" s="1"/>
      <c r="B13" s="3">
        <v>3</v>
      </c>
      <c r="C13" s="7">
        <f>'p-vs-t-raw'!C13</f>
        <v>3</v>
      </c>
      <c r="D13" s="7">
        <f>'p-vs-t-raw'!D13</f>
        <v>30.492618426158447</v>
      </c>
      <c r="E13" s="20">
        <f t="shared" si="0"/>
        <v>28.640104856811664</v>
      </c>
      <c r="F13" s="20">
        <f t="shared" si="1"/>
        <v>28.252472821102621</v>
      </c>
    </row>
    <row r="14" spans="1:6" x14ac:dyDescent="0.25">
      <c r="A14" s="1"/>
      <c r="B14" s="3">
        <v>4</v>
      </c>
      <c r="C14" s="7">
        <f>'p-vs-t-raw'!C14</f>
        <v>4</v>
      </c>
      <c r="D14" s="7">
        <f>'p-vs-t-raw'!D14</f>
        <v>42.902220975886038</v>
      </c>
      <c r="E14" s="20">
        <f t="shared" si="0"/>
        <v>37.941306186466491</v>
      </c>
      <c r="F14" s="20">
        <f t="shared" si="1"/>
        <v>37.669963761470164</v>
      </c>
    </row>
    <row r="15" spans="1:6" x14ac:dyDescent="0.25">
      <c r="A15" s="1"/>
      <c r="B15" s="3">
        <v>5</v>
      </c>
      <c r="C15" s="7">
        <f>'p-vs-t-raw'!C15</f>
        <v>5</v>
      </c>
      <c r="D15" s="7">
        <f>'p-vs-t-raw'!D15</f>
        <v>45.407164250275294</v>
      </c>
      <c r="E15" s="20">
        <f t="shared" si="0"/>
        <v>47.242507516121321</v>
      </c>
      <c r="F15" s="20">
        <f t="shared" si="1"/>
        <v>47.087454701837707</v>
      </c>
    </row>
    <row r="16" spans="1:6" x14ac:dyDescent="0.25">
      <c r="A16" s="1"/>
      <c r="B16" s="3">
        <v>6</v>
      </c>
      <c r="C16" s="7">
        <f>'p-vs-t-raw'!C16</f>
        <v>6</v>
      </c>
      <c r="D16" s="7">
        <f>'p-vs-t-raw'!D16</f>
        <v>48.040382351341989</v>
      </c>
      <c r="E16" s="20">
        <f t="shared" si="0"/>
        <v>56.543708845776145</v>
      </c>
      <c r="F16" s="20">
        <f t="shared" si="1"/>
        <v>56.504945642205243</v>
      </c>
    </row>
    <row r="17" spans="1:9" x14ac:dyDescent="0.25">
      <c r="A17" s="1"/>
      <c r="B17" s="3">
        <v>7</v>
      </c>
      <c r="C17" s="7">
        <f>'p-vs-t-raw'!C17</f>
        <v>7</v>
      </c>
      <c r="D17" s="7">
        <f>'p-vs-t-raw'!D17</f>
        <v>56.068069974569106</v>
      </c>
      <c r="E17" s="20">
        <f t="shared" si="0"/>
        <v>65.844910175430968</v>
      </c>
      <c r="F17" s="20">
        <f t="shared" si="1"/>
        <v>65.922436582572786</v>
      </c>
    </row>
    <row r="18" spans="1:9" x14ac:dyDescent="0.25">
      <c r="A18" s="1"/>
      <c r="B18" s="3">
        <v>8</v>
      </c>
      <c r="C18" s="7">
        <f>'p-vs-t-raw'!C18</f>
        <v>8</v>
      </c>
      <c r="D18" s="7">
        <f>'p-vs-t-raw'!D18</f>
        <v>83.068498634291529</v>
      </c>
      <c r="E18" s="20">
        <f t="shared" si="0"/>
        <v>75.146111505085798</v>
      </c>
      <c r="F18" s="20">
        <f t="shared" si="1"/>
        <v>75.339927522940329</v>
      </c>
    </row>
    <row r="19" spans="1:9" x14ac:dyDescent="0.25">
      <c r="A19" s="1"/>
      <c r="B19" s="3">
        <v>9</v>
      </c>
      <c r="C19" s="7">
        <f>'p-vs-t-raw'!C19</f>
        <v>9</v>
      </c>
      <c r="D19" s="7">
        <f>'p-vs-t-raw'!D19</f>
        <v>88.685924594358553</v>
      </c>
      <c r="E19" s="20">
        <f t="shared" si="0"/>
        <v>84.447312834740629</v>
      </c>
      <c r="F19" s="20">
        <f t="shared" si="1"/>
        <v>84.757418463307872</v>
      </c>
    </row>
    <row r="20" spans="1:9" ht="5.0999999999999996" customHeight="1" thickBot="1" x14ac:dyDescent="0.3">
      <c r="A20" s="1"/>
      <c r="B20" s="12"/>
      <c r="C20" s="13"/>
      <c r="D20" s="13"/>
      <c r="E20" s="13"/>
      <c r="F20" s="13"/>
    </row>
    <row r="21" spans="1:9" ht="5.0999999999999996" customHeight="1" thickBot="1" x14ac:dyDescent="0.3">
      <c r="A21" s="1"/>
      <c r="B21" s="14"/>
      <c r="C21" s="15"/>
      <c r="D21" s="15"/>
      <c r="E21" s="15"/>
      <c r="F21" s="15"/>
    </row>
    <row r="22" spans="1:9" ht="5.0999999999999996" customHeight="1" x14ac:dyDescent="0.25">
      <c r="A22" s="1"/>
      <c r="B22" s="16"/>
      <c r="C22" s="17"/>
      <c r="D22" s="17"/>
      <c r="E22" s="17"/>
      <c r="F22" s="17"/>
    </row>
    <row r="23" spans="1:9" x14ac:dyDescent="0.25">
      <c r="F23" s="6"/>
    </row>
    <row r="24" spans="1:9" x14ac:dyDescent="0.25">
      <c r="F24" s="6"/>
    </row>
    <row r="25" spans="1:9" x14ac:dyDescent="0.25">
      <c r="F25" s="6"/>
    </row>
    <row r="26" spans="1:9" ht="21" x14ac:dyDescent="0.35">
      <c r="A26" s="33" t="s">
        <v>23</v>
      </c>
      <c r="B26" s="33"/>
      <c r="C26" s="33"/>
      <c r="D26" s="33"/>
      <c r="E26" s="33"/>
      <c r="F26" s="33"/>
      <c r="G26" s="33"/>
      <c r="H26" s="33"/>
      <c r="I26" s="33"/>
    </row>
    <row r="27" spans="1:9" x14ac:dyDescent="0.25">
      <c r="F27" s="6"/>
    </row>
    <row r="28" spans="1:9" s="25" customFormat="1" x14ac:dyDescent="0.25">
      <c r="A28" s="24"/>
      <c r="C28" s="26"/>
      <c r="D28" s="27" t="s">
        <v>6</v>
      </c>
      <c r="E28" s="28">
        <f t="array" ref="E28:F32">LINEST(D11:D19,C11:C19,TRUE,TRUE)</f>
        <v>9.3012013296548268</v>
      </c>
      <c r="F28" s="28">
        <v>0.73650086784718383</v>
      </c>
      <c r="G28" s="25" t="s">
        <v>7</v>
      </c>
    </row>
    <row r="29" spans="1:9" s="25" customFormat="1" ht="19.5" x14ac:dyDescent="0.25">
      <c r="A29" s="24"/>
      <c r="C29" s="26"/>
      <c r="D29" s="27" t="s">
        <v>21</v>
      </c>
      <c r="E29" s="28">
        <v>0.81749510345018139</v>
      </c>
      <c r="F29" s="28">
        <v>4.6003019174715467</v>
      </c>
      <c r="G29" s="25" t="s">
        <v>22</v>
      </c>
    </row>
    <row r="30" spans="1:9" s="25" customFormat="1" ht="18.75" x14ac:dyDescent="0.25">
      <c r="A30" s="24"/>
      <c r="C30" s="26"/>
      <c r="D30" s="27" t="s">
        <v>18</v>
      </c>
      <c r="E30" s="29">
        <v>0.94869979766617096</v>
      </c>
      <c r="F30" s="28">
        <v>6.3322898425373246</v>
      </c>
      <c r="G30" s="25" t="s">
        <v>8</v>
      </c>
    </row>
    <row r="31" spans="1:9" s="25" customFormat="1" x14ac:dyDescent="0.25">
      <c r="A31" s="24"/>
      <c r="C31" s="26"/>
      <c r="D31" s="27" t="s">
        <v>9</v>
      </c>
      <c r="E31" s="30">
        <v>129.45170353224842</v>
      </c>
      <c r="F31" s="25">
        <v>7</v>
      </c>
      <c r="G31" s="25" t="s">
        <v>20</v>
      </c>
    </row>
    <row r="32" spans="1:9" s="25" customFormat="1" ht="20.25" customHeight="1" x14ac:dyDescent="0.25">
      <c r="A32" s="24"/>
      <c r="C32" s="26"/>
      <c r="D32" s="27" t="s">
        <v>10</v>
      </c>
      <c r="E32" s="30">
        <v>5190.7407704863635</v>
      </c>
      <c r="F32" s="30">
        <v>280.68526254930964</v>
      </c>
      <c r="G32" s="25" t="s">
        <v>11</v>
      </c>
    </row>
    <row r="33" spans="1:7" s="25" customFormat="1" ht="19.5" x14ac:dyDescent="0.25">
      <c r="A33" s="24"/>
      <c r="C33" s="26"/>
      <c r="F33" s="30">
        <f>F32/F31</f>
        <v>40.097894649901377</v>
      </c>
      <c r="G33" s="25" t="s">
        <v>12</v>
      </c>
    </row>
    <row r="61" spans="1:9" ht="21" x14ac:dyDescent="0.35">
      <c r="A61" s="33" t="s">
        <v>26</v>
      </c>
      <c r="B61" s="33"/>
      <c r="C61" s="33"/>
      <c r="D61" s="33"/>
      <c r="E61" s="33"/>
      <c r="F61" s="33"/>
      <c r="G61" s="33"/>
      <c r="H61" s="33"/>
      <c r="I61" s="33"/>
    </row>
    <row r="62" spans="1:9" x14ac:dyDescent="0.25">
      <c r="F62" s="6"/>
    </row>
    <row r="63" spans="1:9" x14ac:dyDescent="0.25">
      <c r="D63" s="18" t="s">
        <v>6</v>
      </c>
      <c r="E63" s="6">
        <f t="array" ref="E63:F67">LINEST(D11:D19,C11:C19,FALSE,TRUE)</f>
        <v>9.4174909403675411</v>
      </c>
      <c r="F63" s="6">
        <v>0</v>
      </c>
      <c r="G63" s="1" t="s">
        <v>7</v>
      </c>
    </row>
    <row r="64" spans="1:9" ht="19.5" x14ac:dyDescent="0.35">
      <c r="D64" s="18" t="s">
        <v>21</v>
      </c>
      <c r="E64" s="6">
        <v>0.35150867283593534</v>
      </c>
      <c r="F64" s="6" t="e">
        <v>#N/A</v>
      </c>
      <c r="G64" s="1" t="s">
        <v>22</v>
      </c>
    </row>
    <row r="65" spans="4:7" ht="18.75" x14ac:dyDescent="0.25">
      <c r="D65" s="18" t="s">
        <v>18</v>
      </c>
      <c r="E65" s="21">
        <v>0.9889775512468717</v>
      </c>
      <c r="F65" s="6">
        <v>5.934149384493197</v>
      </c>
      <c r="G65" s="1" t="s">
        <v>8</v>
      </c>
    </row>
    <row r="66" spans="4:7" x14ac:dyDescent="0.25">
      <c r="D66" s="18" t="s">
        <v>9</v>
      </c>
      <c r="E66" s="23">
        <v>717.79153500074642</v>
      </c>
      <c r="F66" s="1">
        <v>8</v>
      </c>
      <c r="G66" s="1" t="s">
        <v>20</v>
      </c>
    </row>
    <row r="67" spans="4:7" ht="18.75" x14ac:dyDescent="0.25">
      <c r="D67" s="18" t="s">
        <v>10</v>
      </c>
      <c r="E67" s="23">
        <v>25276.403649392847</v>
      </c>
      <c r="F67" s="23">
        <v>281.71303133984787</v>
      </c>
      <c r="G67" s="1" t="s">
        <v>11</v>
      </c>
    </row>
    <row r="68" spans="4:7" ht="20.25" x14ac:dyDescent="0.35">
      <c r="F68" s="23">
        <f>F67/F66</f>
        <v>35.214128917480984</v>
      </c>
      <c r="G68" s="1" t="s">
        <v>12</v>
      </c>
    </row>
  </sheetData>
  <mergeCells count="4">
    <mergeCell ref="A2:F2"/>
    <mergeCell ref="D7:F7"/>
    <mergeCell ref="A26:I26"/>
    <mergeCell ref="A61:I6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p-vs-t-raw (2)</vt:lpstr>
      <vt:lpstr>p-vs-t-raw</vt:lpstr>
      <vt:lpstr>position-vs-temperature-fit</vt:lpstr>
      <vt:lpstr>p-vs-t-raw-chart-x</vt:lpstr>
      <vt:lpstr>a_0</vt:lpstr>
      <vt:lpstr>'position-vs-temperature-fit'!a_1</vt:lpstr>
      <vt:lpstr>b_0</vt:lpstr>
      <vt:lpstr>'position-vs-temperature-fit'!b_1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Jensen</dc:creator>
  <cp:lastModifiedBy>Mark Jensen</cp:lastModifiedBy>
  <dcterms:created xsi:type="dcterms:W3CDTF">2015-06-05T18:17:20Z</dcterms:created>
  <dcterms:modified xsi:type="dcterms:W3CDTF">2021-10-14T10:58:12Z</dcterms:modified>
</cp:coreProperties>
</file>