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lsq-excel-J71928162\vid\"/>
    </mc:Choice>
  </mc:AlternateContent>
  <xr:revisionPtr revIDLastSave="0" documentId="13_ncr:1_{A8C64235-E04F-43E9-9E54-C75BB6123738}" xr6:coauthVersionLast="47" xr6:coauthVersionMax="47" xr10:uidLastSave="{00000000-0000-0000-0000-000000000000}"/>
  <bookViews>
    <workbookView xWindow="1035" yWindow="1080" windowWidth="25395" windowHeight="14400" activeTab="3" xr2:uid="{00000000-000D-0000-FFFF-FFFF00000000}"/>
  </bookViews>
  <sheets>
    <sheet name="p-vs-t-raw" sheetId="4" r:id="rId1"/>
    <sheet name="p-vs-t-raw-chart-x" sheetId="5" r:id="rId2"/>
    <sheet name="position-vs-temperature-table" sheetId="1" r:id="rId3"/>
    <sheet name="position-vs-temperature-fi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2" i="2" l="1" a="1"/>
  <c r="E32" i="2" s="1"/>
  <c r="G12" i="2"/>
  <c r="G13" i="2"/>
  <c r="G14" i="2"/>
  <c r="G15" i="2"/>
  <c r="G16" i="2"/>
  <c r="G17" i="2"/>
  <c r="G18" i="2"/>
  <c r="G19" i="2"/>
  <c r="G11" i="2"/>
  <c r="B21" i="2"/>
  <c r="F12" i="2"/>
  <c r="F13" i="2"/>
  <c r="F14" i="2"/>
  <c r="F15" i="2"/>
  <c r="F16" i="2"/>
  <c r="F17" i="2"/>
  <c r="F18" i="2"/>
  <c r="F19" i="2"/>
  <c r="F11" i="2"/>
  <c r="E12" i="2"/>
  <c r="E13" i="2"/>
  <c r="E14" i="2"/>
  <c r="E15" i="2"/>
  <c r="E16" i="2"/>
  <c r="E17" i="2"/>
  <c r="E18" i="2"/>
  <c r="E19" i="2"/>
  <c r="E11" i="2"/>
  <c r="E28" i="1" a="1"/>
  <c r="E28" i="1" s="1"/>
  <c r="H13" i="1"/>
  <c r="H18" i="2" l="1"/>
  <c r="H19" i="2"/>
  <c r="H12" i="2"/>
  <c r="H11" i="2"/>
  <c r="I11" i="2" s="1"/>
  <c r="J11" i="2" s="1"/>
  <c r="H13" i="2"/>
  <c r="I13" i="2" s="1"/>
  <c r="J13" i="2" s="1"/>
  <c r="H14" i="2"/>
  <c r="I14" i="2" s="1"/>
  <c r="J14" i="2" s="1"/>
  <c r="H15" i="2"/>
  <c r="I15" i="2" s="1"/>
  <c r="J15" i="2" s="1"/>
  <c r="H16" i="2"/>
  <c r="I16" i="2" s="1"/>
  <c r="J16" i="2" s="1"/>
  <c r="H17" i="2"/>
  <c r="I17" i="2"/>
  <c r="J17" i="2" s="1"/>
  <c r="I18" i="2"/>
  <c r="J18" i="2" s="1"/>
  <c r="I19" i="2"/>
  <c r="J19" i="2" s="1"/>
  <c r="I12" i="2"/>
  <c r="J12" i="2" s="1"/>
  <c r="F37" i="2"/>
  <c r="L19" i="2"/>
  <c r="L17" i="2"/>
  <c r="L16" i="2"/>
  <c r="L18" i="2"/>
  <c r="L15" i="2"/>
  <c r="L14" i="2"/>
  <c r="L13" i="2"/>
  <c r="L11" i="2"/>
  <c r="L12" i="2"/>
  <c r="J22" i="2" l="1"/>
  <c r="J23" i="2" s="1"/>
  <c r="N1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<sst xmlns="http://schemas.openxmlformats.org/spreadsheetml/2006/main" count="48" uniqueCount="29">
  <si>
    <t>Trial</t>
  </si>
  <si>
    <t>Position</t>
  </si>
  <si>
    <t>Temperature</t>
  </si>
  <si>
    <t>i</t>
  </si>
  <si>
    <r>
      <t>x</t>
    </r>
    <r>
      <rPr>
        <b/>
        <vertAlign val="subscript"/>
        <sz val="12"/>
        <color theme="1"/>
        <rFont val="Lucida Sans Unicode"/>
        <family val="2"/>
      </rPr>
      <t>i</t>
    </r>
    <r>
      <rPr>
        <b/>
        <sz val="12"/>
        <color theme="1"/>
        <rFont val="Lucida Sans Unicode"/>
        <family val="2"/>
      </rPr>
      <t xml:space="preserve"> (</t>
    </r>
    <r>
      <rPr>
        <b/>
        <i/>
        <sz val="12"/>
        <color theme="1"/>
        <rFont val="Lucida Sans Unicode"/>
        <family val="2"/>
      </rPr>
      <t>cm</t>
    </r>
    <r>
      <rPr>
        <b/>
        <sz val="12"/>
        <color theme="1"/>
        <rFont val="Lucida Sans Unicode"/>
        <family val="2"/>
      </rPr>
      <t>)</t>
    </r>
  </si>
  <si>
    <r>
      <t>T</t>
    </r>
    <r>
      <rPr>
        <b/>
        <vertAlign val="subscript"/>
        <sz val="12"/>
        <color theme="1"/>
        <rFont val="Lucida Sans Unicode"/>
        <family val="2"/>
      </rPr>
      <t>i</t>
    </r>
    <r>
      <rPr>
        <b/>
        <sz val="12"/>
        <color theme="1"/>
        <rFont val="Lucida Sans Unicode"/>
        <family val="2"/>
      </rPr>
      <t xml:space="preserve"> (</t>
    </r>
    <r>
      <rPr>
        <b/>
        <i/>
        <sz val="12"/>
        <color theme="1"/>
        <rFont val="Lucida Sans Unicode"/>
        <family val="2"/>
      </rPr>
      <t>℃</t>
    </r>
    <r>
      <rPr>
        <b/>
        <sz val="12"/>
        <color theme="1"/>
        <rFont val="Lucida Sans Unicode"/>
        <family val="2"/>
      </rPr>
      <t>)</t>
    </r>
  </si>
  <si>
    <r>
      <rPr>
        <b/>
        <sz val="12"/>
        <color theme="1"/>
        <rFont val="Lucida Sans Unicode"/>
        <family val="2"/>
      </rPr>
      <t>Table 6-1.</t>
    </r>
    <r>
      <rPr>
        <sz val="12"/>
        <color theme="1"/>
        <rFont val="Lucida Sans Unicode"/>
        <family val="2"/>
      </rPr>
      <t xml:space="preserve"> Experimental data for a determination of the temperature, </t>
    </r>
    <r>
      <rPr>
        <i/>
        <sz val="12"/>
        <color theme="1"/>
        <rFont val="Lucida Sans Unicode"/>
        <family val="2"/>
      </rPr>
      <t>T,</t>
    </r>
    <r>
      <rPr>
        <sz val="12"/>
        <color theme="1"/>
        <rFont val="Lucida Sans Unicode"/>
        <family val="2"/>
      </rPr>
      <t xml:space="preserve"> along a metal rod suspended between two constant temperature baths as a function of the position, </t>
    </r>
    <r>
      <rPr>
        <i/>
        <sz val="12"/>
        <color theme="1"/>
        <rFont val="Lucida Sans Unicode"/>
        <family val="2"/>
      </rPr>
      <t>x,</t>
    </r>
    <r>
      <rPr>
        <sz val="12"/>
        <color theme="1"/>
        <rFont val="Lucida Sans Unicode"/>
        <family val="2"/>
      </rPr>
      <t xml:space="preserve"> along the rod.</t>
    </r>
  </si>
  <si>
    <t>Slope, a</t>
  </si>
  <si>
    <t>Intercept, b</t>
  </si>
  <si>
    <t>Standard Error Slope, sa</t>
  </si>
  <si>
    <t>Standard Error Intercept, sb</t>
  </si>
  <si>
    <t>Standard Error y Estimate</t>
  </si>
  <si>
    <t>Degrees of Freedom</t>
  </si>
  <si>
    <t>F Statistic</t>
  </si>
  <si>
    <t>Sum of Squares</t>
  </si>
  <si>
    <t>Residual Sum of Squares</t>
  </si>
  <si>
    <r>
      <t>Coefficient of Determination, R</t>
    </r>
    <r>
      <rPr>
        <vertAlign val="superscript"/>
        <sz val="12"/>
        <color theme="1"/>
        <rFont val="Lucida Sans Unicode"/>
        <family val="2"/>
      </rPr>
      <t>2</t>
    </r>
  </si>
  <si>
    <r>
      <t xml:space="preserve">Residual Sum of Squares, </t>
    </r>
    <r>
      <rPr>
        <sz val="14"/>
        <color theme="1"/>
        <rFont val="Symbol"/>
        <family val="1"/>
        <charset val="2"/>
      </rPr>
      <t>c</t>
    </r>
    <r>
      <rPr>
        <vertAlign val="superscript"/>
        <sz val="12"/>
        <color theme="1"/>
        <rFont val="Lucida Sans Unicode"/>
        <family val="2"/>
      </rPr>
      <t>2</t>
    </r>
  </si>
  <si>
    <r>
      <t xml:space="preserve">Reduced Chi-Squared, </t>
    </r>
    <r>
      <rPr>
        <sz val="14"/>
        <color theme="1"/>
        <rFont val="Symbol"/>
        <family val="1"/>
        <charset val="2"/>
      </rPr>
      <t>c</t>
    </r>
    <r>
      <rPr>
        <vertAlign val="subscript"/>
        <sz val="12"/>
        <color theme="1"/>
        <rFont val="Lucida Sans Unicode"/>
        <family val="2"/>
      </rPr>
      <t>v</t>
    </r>
    <r>
      <rPr>
        <vertAlign val="superscript"/>
        <sz val="12"/>
        <color theme="1"/>
        <rFont val="Lucida Sans Unicode"/>
        <family val="2"/>
      </rPr>
      <t>2</t>
    </r>
  </si>
  <si>
    <r>
      <t xml:space="preserve">Degrees of Freedom, </t>
    </r>
    <r>
      <rPr>
        <sz val="12"/>
        <color theme="1"/>
        <rFont val="Symbol"/>
        <family val="1"/>
        <charset val="2"/>
      </rPr>
      <t>n</t>
    </r>
  </si>
  <si>
    <r>
      <t>T</t>
    </r>
    <r>
      <rPr>
        <b/>
        <i/>
        <vertAlign val="subscript"/>
        <sz val="12"/>
        <color theme="1"/>
        <rFont val="Lucida Sans Unicode"/>
        <family val="2"/>
      </rPr>
      <t>i</t>
    </r>
    <r>
      <rPr>
        <b/>
        <sz val="12"/>
        <color theme="1"/>
        <rFont val="Lucida Sans Unicode"/>
        <family val="2"/>
      </rPr>
      <t xml:space="preserve"> (</t>
    </r>
    <r>
      <rPr>
        <b/>
        <i/>
        <sz val="12"/>
        <color theme="1"/>
        <rFont val="Lucida Sans Unicode"/>
        <family val="2"/>
      </rPr>
      <t>℃</t>
    </r>
    <r>
      <rPr>
        <b/>
        <sz val="12"/>
        <color theme="1"/>
        <rFont val="Lucida Sans Unicode"/>
        <family val="2"/>
      </rPr>
      <t>)</t>
    </r>
  </si>
  <si>
    <r>
      <t>x</t>
    </r>
    <r>
      <rPr>
        <b/>
        <i/>
        <vertAlign val="subscript"/>
        <sz val="12"/>
        <color theme="1"/>
        <rFont val="Lucida Sans Unicode"/>
        <family val="2"/>
      </rPr>
      <t>i</t>
    </r>
    <r>
      <rPr>
        <b/>
        <sz val="12"/>
        <color theme="1"/>
        <rFont val="Lucida Sans Unicode"/>
        <family val="2"/>
      </rPr>
      <t xml:space="preserve"> (</t>
    </r>
    <r>
      <rPr>
        <b/>
        <i/>
        <sz val="12"/>
        <color theme="1"/>
        <rFont val="Lucida Sans Unicode"/>
        <family val="2"/>
      </rPr>
      <t>cm</t>
    </r>
    <r>
      <rPr>
        <b/>
        <sz val="12"/>
        <color theme="1"/>
        <rFont val="Lucida Sans Unicode"/>
        <family val="2"/>
      </rPr>
      <t>)</t>
    </r>
  </si>
  <si>
    <r>
      <rPr>
        <b/>
        <sz val="12"/>
        <color theme="1"/>
        <rFont val="Lucida Sans Unicode"/>
        <family val="2"/>
      </rPr>
      <t>Table 6-1.</t>
    </r>
    <r>
      <rPr>
        <sz val="12"/>
        <color theme="1"/>
        <rFont val="Lucida Sans Unicode"/>
        <family val="2"/>
      </rPr>
      <t xml:space="preserve"> Experimental data for a determination of the temperature, </t>
    </r>
    <r>
      <rPr>
        <i/>
        <sz val="12"/>
        <color theme="1"/>
        <rFont val="Lucida Sans Unicode"/>
        <family val="2"/>
      </rPr>
      <t>T,</t>
    </r>
    <r>
      <rPr>
        <sz val="12"/>
        <color theme="1"/>
        <rFont val="Lucida Sans Unicode"/>
        <family val="2"/>
      </rPr>
      <t xml:space="preserve"> along a metal rod suspended between two constant temperature baths,one at T=0℃ and the other at T=100℃, as a function of the position, </t>
    </r>
    <r>
      <rPr>
        <i/>
        <sz val="12"/>
        <color theme="1"/>
        <rFont val="Lucida Sans Unicode"/>
        <family val="2"/>
      </rPr>
      <t>x,</t>
    </r>
    <r>
      <rPr>
        <sz val="12"/>
        <color theme="1"/>
        <rFont val="Lucida Sans Unicode"/>
        <family val="2"/>
      </rPr>
      <t xml:space="preserve"> along the rod.</t>
    </r>
  </si>
  <si>
    <r>
      <t>x</t>
    </r>
    <r>
      <rPr>
        <b/>
        <vertAlign val="subscript"/>
        <sz val="12"/>
        <color theme="1"/>
        <rFont val="Lucida Sans Unicode"/>
        <family val="2"/>
      </rPr>
      <t>i</t>
    </r>
    <r>
      <rPr>
        <b/>
        <vertAlign val="superscript"/>
        <sz val="12"/>
        <color theme="1"/>
        <rFont val="Lucida Sans Unicode"/>
        <family val="2"/>
      </rPr>
      <t>2</t>
    </r>
  </si>
  <si>
    <r>
      <t>x</t>
    </r>
    <r>
      <rPr>
        <b/>
        <i/>
        <vertAlign val="subscript"/>
        <sz val="12"/>
        <color theme="1"/>
        <rFont val="Lucida Sans Unicode"/>
        <family val="2"/>
      </rPr>
      <t>i</t>
    </r>
    <r>
      <rPr>
        <b/>
        <sz val="12"/>
        <color theme="1"/>
        <rFont val="Lucida Sans Unicode"/>
        <family val="2"/>
      </rPr>
      <t>T</t>
    </r>
    <r>
      <rPr>
        <b/>
        <i/>
        <vertAlign val="subscript"/>
        <sz val="12"/>
        <color theme="1"/>
        <rFont val="Lucida Sans Unicode"/>
        <family val="2"/>
      </rPr>
      <t>i</t>
    </r>
  </si>
  <si>
    <r>
      <t>T</t>
    </r>
    <r>
      <rPr>
        <b/>
        <i/>
        <vertAlign val="subscript"/>
        <sz val="12"/>
        <color theme="1"/>
        <rFont val="Lucida Sans Unicode"/>
        <family val="2"/>
      </rPr>
      <t>i</t>
    </r>
    <r>
      <rPr>
        <b/>
        <vertAlign val="superscript"/>
        <sz val="12"/>
        <color theme="1"/>
        <rFont val="Lucida Sans Unicode"/>
        <family val="2"/>
      </rPr>
      <t>2</t>
    </r>
  </si>
  <si>
    <r>
      <t>ax</t>
    </r>
    <r>
      <rPr>
        <b/>
        <i/>
        <vertAlign val="subscript"/>
        <sz val="12"/>
        <color theme="1"/>
        <rFont val="Lucida Sans Unicode"/>
        <family val="2"/>
      </rPr>
      <t>i</t>
    </r>
    <r>
      <rPr>
        <b/>
        <sz val="12"/>
        <color theme="1"/>
        <rFont val="Lucida Sans Unicode"/>
        <family val="2"/>
      </rPr>
      <t>+b</t>
    </r>
  </si>
  <si>
    <r>
      <rPr>
        <b/>
        <sz val="14"/>
        <color theme="1"/>
        <rFont val="Calibri"/>
        <family val="2"/>
      </rPr>
      <t>Δ</t>
    </r>
    <r>
      <rPr>
        <b/>
        <vertAlign val="subscript"/>
        <sz val="12"/>
        <color theme="1"/>
        <rFont val="Lucida Sans Unicode"/>
        <family val="2"/>
      </rPr>
      <t>i</t>
    </r>
    <r>
      <rPr>
        <b/>
        <vertAlign val="superscript"/>
        <sz val="12"/>
        <color theme="1"/>
        <rFont val="Lucida Sans Unicode"/>
        <family val="2"/>
      </rPr>
      <t>2</t>
    </r>
  </si>
  <si>
    <r>
      <t>y</t>
    </r>
    <r>
      <rPr>
        <b/>
        <i/>
        <vertAlign val="subscript"/>
        <sz val="12"/>
        <color theme="1"/>
        <rFont val="Lucida Sans Unicode"/>
        <family val="2"/>
      </rPr>
      <t>i</t>
    </r>
    <r>
      <rPr>
        <b/>
        <sz val="12"/>
        <color theme="1"/>
        <rFont val="Lucida Sans Unicode"/>
        <family val="2"/>
      </rPr>
      <t>-y</t>
    </r>
    <r>
      <rPr>
        <b/>
        <i/>
        <vertAlign val="subscript"/>
        <sz val="12"/>
        <color theme="1"/>
        <rFont val="Lucida Sans Unicode"/>
        <family val="2"/>
      </rPr>
      <t>fit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</si>
</sst>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Lucida Sans Unicode"/>
      <family val="2"/>
    </font>
    <font>
      <i/>
      <sz val="12"/>
      <color theme="1"/>
      <name val="Lucida Sans Unicode"/>
      <family val="2"/>
    </font>
    <font>
      <b/>
      <sz val="12"/>
      <color theme="1"/>
      <name val="Lucida Sans Unicode"/>
      <family val="2"/>
    </font>
    <font>
      <b/>
      <sz val="14"/>
      <color theme="1"/>
      <name val="Lucida Sans Unicode"/>
      <family val="2"/>
    </font>
    <font>
      <b/>
      <i/>
      <sz val="12"/>
      <color theme="1"/>
      <name val="Lucida Sans Unicode"/>
      <family val="2"/>
    </font>
    <font>
      <b/>
      <vertAlign val="subscript"/>
      <sz val="12"/>
      <color theme="1"/>
      <name val="Lucida Sans Unicode"/>
      <family val="2"/>
    </font>
    <font>
      <vertAlign val="superscript"/>
      <sz val="12"/>
      <color theme="1"/>
      <name val="Lucida Sans Unicode"/>
      <family val="2"/>
    </font>
    <font>
      <vertAlign val="subscript"/>
      <sz val="12"/>
      <color theme="1"/>
      <name val="Lucida Sans Unicode"/>
      <family val="2"/>
    </font>
    <font>
      <sz val="12"/>
      <color theme="1"/>
      <name val="Symbol"/>
      <family val="1"/>
      <charset val="2"/>
    </font>
    <font>
      <sz val="14"/>
      <color theme="1"/>
      <name val="Symbol"/>
      <family val="1"/>
      <charset val="2"/>
    </font>
    <font>
      <b/>
      <sz val="14"/>
      <color theme="1"/>
      <name val="Calibri"/>
      <family val="2"/>
    </font>
    <font>
      <b/>
      <vertAlign val="superscript"/>
      <sz val="12"/>
      <color theme="1"/>
      <name val="Lucida Sans Unicode"/>
      <family val="2"/>
    </font>
    <font>
      <b/>
      <i/>
      <vertAlign val="subscript"/>
      <sz val="12"/>
      <color theme="1"/>
      <name val="Lucida Sans Unicode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1" xfId="0" applyFont="1" applyBorder="1" applyAlignment="1"/>
    <xf numFmtId="0" fontId="1" fillId="0" borderId="1" xfId="0" applyFont="1" applyBorder="1" applyAlignment="1"/>
    <xf numFmtId="0" fontId="3" fillId="0" borderId="3" xfId="0" applyFont="1" applyBorder="1" applyAlignment="1"/>
    <xf numFmtId="0" fontId="1" fillId="0" borderId="3" xfId="0" applyFont="1" applyBorder="1" applyAlignment="1"/>
    <xf numFmtId="0" fontId="3" fillId="0" borderId="2" xfId="0" applyFont="1" applyBorder="1" applyAlignment="1"/>
    <xf numFmtId="0" fontId="1" fillId="0" borderId="2" xfId="0" applyFont="1" applyBorder="1" applyAlignme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/>
    </xf>
    <xf numFmtId="164" fontId="1" fillId="0" borderId="2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latin typeface="Lucida Sans Unicode" panose="020B0602030504020204" pitchFamily="34" charset="0"/>
                <a:cs typeface="Lucida Sans Unicode" panose="020B0602030504020204" pitchFamily="34" charset="0"/>
              </a:rPr>
              <a:t>Table 6-1.</a:t>
            </a:r>
            <a:r>
              <a:rPr lang="en-US" sz="1800" b="1" baseline="0">
                <a:latin typeface="Lucida Sans Unicode" panose="020B0602030504020204" pitchFamily="34" charset="0"/>
                <a:cs typeface="Lucida Sans Unicode" panose="020B0602030504020204" pitchFamily="34" charset="0"/>
              </a:rPr>
              <a:t> Position </a:t>
            </a:r>
            <a:r>
              <a:rPr lang="en-US" sz="1800" b="1" i="1" baseline="0">
                <a:latin typeface="Lucida Sans Unicode" panose="020B0602030504020204" pitchFamily="34" charset="0"/>
                <a:cs typeface="Lucida Sans Unicode" panose="020B0602030504020204" pitchFamily="34" charset="0"/>
              </a:rPr>
              <a:t>vs.</a:t>
            </a:r>
            <a:r>
              <a:rPr lang="en-US" sz="1800" b="1" baseline="0">
                <a:latin typeface="Lucida Sans Unicode" panose="020B0602030504020204" pitchFamily="34" charset="0"/>
                <a:cs typeface="Lucida Sans Unicode" panose="020B0602030504020204" pitchFamily="34" charset="0"/>
              </a:rPr>
              <a:t> Temperature</a:t>
            </a:r>
            <a:endParaRPr lang="en-US" sz="1800" b="1">
              <a:latin typeface="Lucida Sans Unicode" panose="020B0602030504020204" pitchFamily="34" charset="0"/>
              <a:cs typeface="Lucida Sans Unicode" panose="020B0602030504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'p-vs-t-raw'!$D$10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921319175586758"/>
                  <c:y val="0.1136608415048226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>
                        <a:latin typeface="Lucida Sans Unicode" panose="020B0602030504020204" pitchFamily="34" charset="0"/>
                        <a:cs typeface="Lucida Sans Unicode" panose="020B0602030504020204" pitchFamily="34" charset="0"/>
                      </a:rPr>
                      <a:t>y = 9.415x + 4.7694</a:t>
                    </a:r>
                    <a:br>
                      <a:rPr lang="en-US" sz="1100" baseline="0">
                        <a:latin typeface="Lucida Sans Unicode" panose="020B0602030504020204" pitchFamily="34" charset="0"/>
                        <a:cs typeface="Lucida Sans Unicode" panose="020B0602030504020204" pitchFamily="34" charset="0"/>
                      </a:rPr>
                    </a:br>
                    <a:r>
                      <a:rPr lang="en-US" sz="1100" baseline="0">
                        <a:latin typeface="Lucida Sans Unicode" panose="020B0602030504020204" pitchFamily="34" charset="0"/>
                        <a:cs typeface="Lucida Sans Unicode" panose="020B0602030504020204" pitchFamily="34" charset="0"/>
                      </a:rPr>
                      <a:t>R² = 0.9439</a:t>
                    </a:r>
                    <a:endParaRPr lang="en-US" sz="1100">
                      <a:latin typeface="Lucida Sans Unicode" panose="020B0602030504020204" pitchFamily="34" charset="0"/>
                      <a:cs typeface="Lucida Sans Unicode" panose="020B0602030504020204" pitchFamily="34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'p-vs-t-raw'!$C$11:$C$20</c:f>
              <c:numCache>
                <c:formatCode>0.0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'p-vs-t-raw'!$D$11:$D$20</c:f>
              <c:numCache>
                <c:formatCode>General</c:formatCode>
                <c:ptCount val="10"/>
                <c:pt idx="0">
                  <c:v>15.5</c:v>
                </c:pt>
                <c:pt idx="1">
                  <c:v>17.5</c:v>
                </c:pt>
                <c:pt idx="2">
                  <c:v>36.6</c:v>
                </c:pt>
                <c:pt idx="3">
                  <c:v>43.8</c:v>
                </c:pt>
                <c:pt idx="4">
                  <c:v>58.2</c:v>
                </c:pt>
                <c:pt idx="5">
                  <c:v>61.6</c:v>
                </c:pt>
                <c:pt idx="6">
                  <c:v>64.2</c:v>
                </c:pt>
                <c:pt idx="7">
                  <c:v>70.400000000000006</c:v>
                </c:pt>
                <c:pt idx="8">
                  <c:v>98.8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60-45B2-BE73-09AA20894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536448"/>
        <c:axId val="931538088"/>
      </c:scatterChart>
      <c:valAx>
        <c:axId val="93153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x (</a:t>
                </a:r>
                <a:r>
                  <a:rPr lang="en-US" sz="1200" b="1" i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cm </a:t>
                </a:r>
                <a:r>
                  <a:rPr lang="en-US" sz="1200" b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ucida Sans Unicode" panose="020B0602030504020204" pitchFamily="34" charset="0"/>
                <a:ea typeface="+mn-ea"/>
                <a:cs typeface="+mn-cs"/>
              </a:defRPr>
            </a:pPr>
            <a:endParaRPr lang="en-US"/>
          </a:p>
        </c:txPr>
        <c:crossAx val="931538088"/>
        <c:crosses val="autoZero"/>
        <c:crossBetween val="midCat"/>
        <c:majorUnit val="2"/>
      </c:valAx>
      <c:valAx>
        <c:axId val="93153808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T (</a:t>
                </a:r>
                <a:r>
                  <a:rPr lang="en-US" sz="1200" b="1" i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℃ </a:t>
                </a:r>
                <a:r>
                  <a:rPr lang="en-US" sz="1200" b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ucida Sans Unicode" panose="020B0602030504020204" pitchFamily="34" charset="0"/>
                <a:ea typeface="+mn-ea"/>
                <a:cs typeface="+mn-cs"/>
              </a:defRPr>
            </a:pPr>
            <a:endParaRPr lang="en-US"/>
          </a:p>
        </c:txPr>
        <c:crossAx val="931536448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latin typeface="Lucida Sans Unicode" panose="020B0602030504020204" pitchFamily="34" charset="0"/>
                <a:cs typeface="Lucida Sans Unicode" panose="020B0602030504020204" pitchFamily="34" charset="0"/>
              </a:rPr>
              <a:t>Table 6-1.</a:t>
            </a:r>
            <a:r>
              <a:rPr lang="en-US" sz="1800" b="1" baseline="0">
                <a:latin typeface="Lucida Sans Unicode" panose="020B0602030504020204" pitchFamily="34" charset="0"/>
                <a:cs typeface="Lucida Sans Unicode" panose="020B0602030504020204" pitchFamily="34" charset="0"/>
              </a:rPr>
              <a:t> Position </a:t>
            </a:r>
            <a:r>
              <a:rPr lang="en-US" sz="1800" b="1" i="1" baseline="0">
                <a:latin typeface="Lucida Sans Unicode" panose="020B0602030504020204" pitchFamily="34" charset="0"/>
                <a:cs typeface="Lucida Sans Unicode" panose="020B0602030504020204" pitchFamily="34" charset="0"/>
              </a:rPr>
              <a:t>vs.</a:t>
            </a:r>
            <a:r>
              <a:rPr lang="en-US" sz="1800" b="1" baseline="0">
                <a:latin typeface="Lucida Sans Unicode" panose="020B0602030504020204" pitchFamily="34" charset="0"/>
                <a:cs typeface="Lucida Sans Unicode" panose="020B0602030504020204" pitchFamily="34" charset="0"/>
              </a:rPr>
              <a:t> Temperature</a:t>
            </a:r>
            <a:endParaRPr lang="en-US" sz="1800" b="1">
              <a:latin typeface="Lucida Sans Unicode" panose="020B0602030504020204" pitchFamily="34" charset="0"/>
              <a:cs typeface="Lucida Sans Unicode" panose="020B0602030504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'position-vs-temperature-table'!$D$10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'position-vs-temperature-table'!$C$11:$C$20</c:f>
              <c:numCache>
                <c:formatCode>0.0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'position-vs-temperature-table'!$D$11:$D$20</c:f>
              <c:numCache>
                <c:formatCode>General</c:formatCode>
                <c:ptCount val="10"/>
                <c:pt idx="0">
                  <c:v>15.5</c:v>
                </c:pt>
                <c:pt idx="1">
                  <c:v>17.5</c:v>
                </c:pt>
                <c:pt idx="2">
                  <c:v>36.6</c:v>
                </c:pt>
                <c:pt idx="3">
                  <c:v>43.8</c:v>
                </c:pt>
                <c:pt idx="4">
                  <c:v>58.2</c:v>
                </c:pt>
                <c:pt idx="5">
                  <c:v>61.6</c:v>
                </c:pt>
                <c:pt idx="6">
                  <c:v>64.2</c:v>
                </c:pt>
                <c:pt idx="7">
                  <c:v>70.400000000000006</c:v>
                </c:pt>
                <c:pt idx="8">
                  <c:v>98.8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7C-46DC-8C95-0E25E6683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536448"/>
        <c:axId val="931538088"/>
      </c:scatterChart>
      <c:valAx>
        <c:axId val="93153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x (</a:t>
                </a:r>
                <a:r>
                  <a:rPr lang="en-US" sz="1200" b="1" i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cm </a:t>
                </a:r>
                <a:r>
                  <a:rPr lang="en-US" sz="1200" b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ucida Sans Unicode" panose="020B0602030504020204" pitchFamily="34" charset="0"/>
                <a:ea typeface="+mn-ea"/>
                <a:cs typeface="+mn-cs"/>
              </a:defRPr>
            </a:pPr>
            <a:endParaRPr lang="en-US"/>
          </a:p>
        </c:txPr>
        <c:crossAx val="931538088"/>
        <c:crosses val="autoZero"/>
        <c:crossBetween val="midCat"/>
      </c:valAx>
      <c:valAx>
        <c:axId val="931538088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T (</a:t>
                </a:r>
                <a:r>
                  <a:rPr lang="en-US" sz="1200" b="1" i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℃ </a:t>
                </a:r>
                <a:r>
                  <a:rPr lang="en-US" sz="1200" b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ucida Sans Unicode" panose="020B0602030504020204" pitchFamily="34" charset="0"/>
                <a:ea typeface="+mn-ea"/>
                <a:cs typeface="+mn-cs"/>
              </a:defRPr>
            </a:pPr>
            <a:endParaRPr lang="en-US"/>
          </a:p>
        </c:txPr>
        <c:crossAx val="931536448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latin typeface="Lucida Sans Unicode" panose="020B0602030504020204" pitchFamily="34" charset="0"/>
                <a:cs typeface="Lucida Sans Unicode" panose="020B0602030504020204" pitchFamily="34" charset="0"/>
              </a:rPr>
              <a:t>Table 6-1.</a:t>
            </a:r>
            <a:r>
              <a:rPr lang="en-US" sz="1800" b="1" baseline="0">
                <a:latin typeface="Lucida Sans Unicode" panose="020B0602030504020204" pitchFamily="34" charset="0"/>
                <a:cs typeface="Lucida Sans Unicode" panose="020B0602030504020204" pitchFamily="34" charset="0"/>
              </a:rPr>
              <a:t> Position </a:t>
            </a:r>
            <a:r>
              <a:rPr lang="en-US" sz="1800" b="1" i="1" baseline="0">
                <a:latin typeface="Lucida Sans Unicode" panose="020B0602030504020204" pitchFamily="34" charset="0"/>
                <a:cs typeface="Lucida Sans Unicode" panose="020B0602030504020204" pitchFamily="34" charset="0"/>
              </a:rPr>
              <a:t>vs.</a:t>
            </a:r>
            <a:r>
              <a:rPr lang="en-US" sz="1800" b="1" baseline="0">
                <a:latin typeface="Lucida Sans Unicode" panose="020B0602030504020204" pitchFamily="34" charset="0"/>
                <a:cs typeface="Lucida Sans Unicode" panose="020B0602030504020204" pitchFamily="34" charset="0"/>
              </a:rPr>
              <a:t> Temperature</a:t>
            </a:r>
            <a:endParaRPr lang="en-US" sz="1800" b="1">
              <a:latin typeface="Lucida Sans Unicode" panose="020B0602030504020204" pitchFamily="34" charset="0"/>
              <a:cs typeface="Lucida Sans Unicode" panose="020B0602030504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Raw Data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">
                <a:solidFill>
                  <a:schemeClr val="accent1"/>
                </a:solidFill>
              </a:ln>
              <a:effectLst/>
            </c:spPr>
          </c:marker>
          <c:xVal>
            <c:numRef>
              <c:f>'position-vs-temperature-fit'!$C$11:$C$24</c:f>
              <c:numCache>
                <c:formatCode>0.0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'position-vs-temperature-fit'!$D$11:$D$24</c:f>
              <c:numCache>
                <c:formatCode>General</c:formatCode>
                <c:ptCount val="14"/>
                <c:pt idx="0">
                  <c:v>15.5</c:v>
                </c:pt>
                <c:pt idx="1">
                  <c:v>17.5</c:v>
                </c:pt>
                <c:pt idx="2">
                  <c:v>36.6</c:v>
                </c:pt>
                <c:pt idx="3">
                  <c:v>43.8</c:v>
                </c:pt>
                <c:pt idx="4">
                  <c:v>58.2</c:v>
                </c:pt>
                <c:pt idx="5">
                  <c:v>61.6</c:v>
                </c:pt>
                <c:pt idx="6">
                  <c:v>64.2</c:v>
                </c:pt>
                <c:pt idx="7">
                  <c:v>70.400000000000006</c:v>
                </c:pt>
                <c:pt idx="8">
                  <c:v>98.8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96-4D6C-8552-88965A8B2776}"/>
            </c:ext>
          </c:extLst>
        </c:ser>
        <c:ser>
          <c:idx val="1"/>
          <c:order val="1"/>
          <c:tx>
            <c:v>Plot Line Data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'position-vs-temperature-fit'!$C$11:$C$19</c:f>
              <c:numCache>
                <c:formatCode>0.0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'position-vs-temperature-fit'!$H$11:$H$19</c:f>
              <c:numCache>
                <c:formatCode>0.0</c:formatCode>
                <c:ptCount val="9"/>
                <c:pt idx="0">
                  <c:v>14.18444444444444</c:v>
                </c:pt>
                <c:pt idx="1">
                  <c:v>23.59944444444444</c:v>
                </c:pt>
                <c:pt idx="2">
                  <c:v>33.014444444444443</c:v>
                </c:pt>
                <c:pt idx="3">
                  <c:v>42.429444444444442</c:v>
                </c:pt>
                <c:pt idx="4">
                  <c:v>51.844444444444441</c:v>
                </c:pt>
                <c:pt idx="5">
                  <c:v>61.259444444444448</c:v>
                </c:pt>
                <c:pt idx="6">
                  <c:v>70.674444444444447</c:v>
                </c:pt>
                <c:pt idx="7">
                  <c:v>80.089444444444439</c:v>
                </c:pt>
                <c:pt idx="8">
                  <c:v>89.504444444444459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96-4D6C-8552-88965A8B2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536448"/>
        <c:axId val="931538088"/>
      </c:scatterChart>
      <c:valAx>
        <c:axId val="931536448"/>
        <c:scaling>
          <c:orientation val="minMax"/>
          <c:max val="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x (</a:t>
                </a:r>
                <a:r>
                  <a:rPr lang="en-US" sz="1200" b="1" i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cm </a:t>
                </a:r>
                <a:r>
                  <a:rPr lang="en-US" sz="1200" b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ucida Sans Unicode" panose="020B0602030504020204" pitchFamily="34" charset="0"/>
                <a:ea typeface="+mn-ea"/>
                <a:cs typeface="+mn-cs"/>
              </a:defRPr>
            </a:pPr>
            <a:endParaRPr lang="en-US"/>
          </a:p>
        </c:txPr>
        <c:crossAx val="931538088"/>
        <c:crosses val="autoZero"/>
        <c:crossBetween val="midCat"/>
      </c:valAx>
      <c:valAx>
        <c:axId val="93153808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T (</a:t>
                </a:r>
                <a:r>
                  <a:rPr lang="en-US" sz="1200" b="1" i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℃ </a:t>
                </a:r>
                <a:r>
                  <a:rPr lang="en-US" sz="1200" b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ucida Sans Unicode" panose="020B0602030504020204" pitchFamily="34" charset="0"/>
                <a:ea typeface="+mn-ea"/>
                <a:cs typeface="+mn-cs"/>
              </a:defRPr>
            </a:pPr>
            <a:endParaRPr lang="en-US"/>
          </a:p>
        </c:txPr>
        <c:crossAx val="931536448"/>
        <c:crossesAt val="-1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631691A-77DA-4D17-A3CB-596F2EF6EF53}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719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B5FEFD-37D8-4B23-9E13-BFD2FC6BC28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4761</xdr:colOff>
      <xdr:row>1</xdr:row>
      <xdr:rowOff>9526</xdr:rowOff>
    </xdr:from>
    <xdr:to>
      <xdr:col>16</xdr:col>
      <xdr:colOff>133349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BA776C-153C-40FA-8675-1CB6EEFC47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700086</xdr:colOff>
      <xdr:row>39</xdr:row>
      <xdr:rowOff>133351</xdr:rowOff>
    </xdr:from>
    <xdr:to>
      <xdr:col>13</xdr:col>
      <xdr:colOff>504824</xdr:colOff>
      <xdr:row>60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379AC1-D6F5-413D-A0DA-F7A343CD51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E3DA9-96B6-4A90-BFA6-2D914B07DE9D}">
  <dimension ref="A2:E22"/>
  <sheetViews>
    <sheetView topLeftCell="A7" workbookViewId="0">
      <selection activeCell="A2" sqref="A2:E2"/>
    </sheetView>
  </sheetViews>
  <sheetFormatPr defaultRowHeight="16.5" x14ac:dyDescent="0.25"/>
  <cols>
    <col min="1" max="1" width="8.42578125" style="3" bestFit="1" customWidth="1"/>
    <col min="2" max="2" width="8.42578125" style="1" bestFit="1" customWidth="1"/>
    <col min="3" max="3" width="13.7109375" style="5" bestFit="1" customWidth="1"/>
    <col min="4" max="4" width="20.7109375" style="1" bestFit="1" customWidth="1"/>
    <col min="5" max="16384" width="9.140625" style="1"/>
  </cols>
  <sheetData>
    <row r="2" spans="1:5" ht="82.5" customHeight="1" x14ac:dyDescent="0.25">
      <c r="A2" s="18" t="s">
        <v>22</v>
      </c>
      <c r="B2" s="18"/>
      <c r="C2" s="18"/>
      <c r="D2" s="18"/>
      <c r="E2" s="18"/>
    </row>
    <row r="4" spans="1:5" ht="5.0999999999999996" customHeight="1" thickBot="1" x14ac:dyDescent="0.3">
      <c r="A4" s="1"/>
      <c r="B4" s="12"/>
      <c r="C4" s="13"/>
      <c r="D4" s="13"/>
    </row>
    <row r="5" spans="1:5" ht="5.0999999999999996" customHeight="1" thickBot="1" x14ac:dyDescent="0.3">
      <c r="A5" s="1"/>
      <c r="B5" s="14"/>
      <c r="C5" s="15"/>
      <c r="D5" s="15"/>
    </row>
    <row r="6" spans="1:5" ht="5.0999999999999996" customHeight="1" x14ac:dyDescent="0.25">
      <c r="A6" s="1"/>
      <c r="B6" s="16"/>
      <c r="C6" s="17"/>
      <c r="D6" s="17"/>
    </row>
    <row r="7" spans="1:5" ht="18" x14ac:dyDescent="0.25">
      <c r="A7" s="1"/>
      <c r="B7" s="4" t="s">
        <v>0</v>
      </c>
      <c r="C7" s="4" t="s">
        <v>1</v>
      </c>
      <c r="D7" s="4" t="s">
        <v>2</v>
      </c>
    </row>
    <row r="8" spans="1:5" ht="19.5" x14ac:dyDescent="0.35">
      <c r="A8" s="1"/>
      <c r="B8" s="2" t="s">
        <v>3</v>
      </c>
      <c r="C8" s="3" t="s">
        <v>21</v>
      </c>
      <c r="D8" s="3" t="s">
        <v>20</v>
      </c>
    </row>
    <row r="9" spans="1:5" ht="5.0999999999999996" customHeight="1" thickBot="1" x14ac:dyDescent="0.3">
      <c r="A9" s="1"/>
      <c r="B9" s="8"/>
      <c r="C9" s="10"/>
      <c r="D9" s="10"/>
    </row>
    <row r="10" spans="1:5" ht="5.0999999999999996" customHeight="1" x14ac:dyDescent="0.25">
      <c r="A10" s="1"/>
      <c r="B10" s="9"/>
      <c r="C10" s="11"/>
      <c r="D10" s="11"/>
    </row>
    <row r="11" spans="1:5" x14ac:dyDescent="0.25">
      <c r="A11" s="1"/>
      <c r="B11" s="3">
        <v>1</v>
      </c>
      <c r="C11" s="7">
        <v>1</v>
      </c>
      <c r="D11" s="5">
        <v>15.5</v>
      </c>
    </row>
    <row r="12" spans="1:5" x14ac:dyDescent="0.25">
      <c r="A12" s="1"/>
      <c r="B12" s="3">
        <v>2</v>
      </c>
      <c r="C12" s="7">
        <v>2</v>
      </c>
      <c r="D12" s="5">
        <v>17.5</v>
      </c>
    </row>
    <row r="13" spans="1:5" x14ac:dyDescent="0.25">
      <c r="A13" s="1"/>
      <c r="B13" s="3">
        <v>3</v>
      </c>
      <c r="C13" s="7">
        <v>3</v>
      </c>
      <c r="D13" s="5">
        <v>36.6</v>
      </c>
    </row>
    <row r="14" spans="1:5" x14ac:dyDescent="0.25">
      <c r="A14" s="1"/>
      <c r="B14" s="3">
        <v>4</v>
      </c>
      <c r="C14" s="7">
        <v>4</v>
      </c>
      <c r="D14" s="5">
        <v>43.8</v>
      </c>
    </row>
    <row r="15" spans="1:5" x14ac:dyDescent="0.25">
      <c r="A15" s="1"/>
      <c r="B15" s="3">
        <v>5</v>
      </c>
      <c r="C15" s="7">
        <v>5</v>
      </c>
      <c r="D15" s="5">
        <v>58.2</v>
      </c>
    </row>
    <row r="16" spans="1:5" x14ac:dyDescent="0.25">
      <c r="A16" s="1"/>
      <c r="B16" s="3">
        <v>6</v>
      </c>
      <c r="C16" s="7">
        <v>6</v>
      </c>
      <c r="D16" s="5">
        <v>61.6</v>
      </c>
    </row>
    <row r="17" spans="1:4" x14ac:dyDescent="0.25">
      <c r="A17" s="1"/>
      <c r="B17" s="3">
        <v>7</v>
      </c>
      <c r="C17" s="7">
        <v>7</v>
      </c>
      <c r="D17" s="5">
        <v>64.2</v>
      </c>
    </row>
    <row r="18" spans="1:4" x14ac:dyDescent="0.25">
      <c r="A18" s="1"/>
      <c r="B18" s="3">
        <v>8</v>
      </c>
      <c r="C18" s="7">
        <v>8</v>
      </c>
      <c r="D18" s="5">
        <v>70.400000000000006</v>
      </c>
    </row>
    <row r="19" spans="1:4" x14ac:dyDescent="0.25">
      <c r="A19" s="1"/>
      <c r="B19" s="3">
        <v>9</v>
      </c>
      <c r="C19" s="7">
        <v>9</v>
      </c>
      <c r="D19" s="5">
        <v>98.8</v>
      </c>
    </row>
    <row r="20" spans="1:4" ht="5.0999999999999996" customHeight="1" thickBot="1" x14ac:dyDescent="0.3">
      <c r="A20" s="1"/>
      <c r="B20" s="12"/>
      <c r="C20" s="13"/>
      <c r="D20" s="13"/>
    </row>
    <row r="21" spans="1:4" ht="5.0999999999999996" customHeight="1" thickBot="1" x14ac:dyDescent="0.3">
      <c r="A21" s="1"/>
      <c r="B21" s="14"/>
      <c r="C21" s="15"/>
      <c r="D21" s="15"/>
    </row>
    <row r="22" spans="1:4" ht="5.0999999999999996" customHeight="1" x14ac:dyDescent="0.25">
      <c r="A22" s="1"/>
      <c r="B22" s="16"/>
      <c r="C22" s="17"/>
      <c r="D22" s="17"/>
    </row>
  </sheetData>
  <mergeCells count="1"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2"/>
  <sheetViews>
    <sheetView topLeftCell="A10" workbookViewId="0">
      <selection activeCell="M30" sqref="M30"/>
    </sheetView>
  </sheetViews>
  <sheetFormatPr defaultRowHeight="16.5" x14ac:dyDescent="0.25"/>
  <cols>
    <col min="1" max="1" width="8.42578125" style="3" bestFit="1" customWidth="1"/>
    <col min="2" max="2" width="8.42578125" style="1" bestFit="1" customWidth="1"/>
    <col min="3" max="3" width="13.7109375" style="5" bestFit="1" customWidth="1"/>
    <col min="4" max="4" width="20.7109375" style="1" bestFit="1" customWidth="1"/>
    <col min="5" max="16384" width="9.140625" style="1"/>
  </cols>
  <sheetData>
    <row r="2" spans="1:8" ht="66" customHeight="1" x14ac:dyDescent="0.25">
      <c r="A2" s="18" t="s">
        <v>6</v>
      </c>
      <c r="B2" s="18"/>
      <c r="C2" s="18"/>
      <c r="D2" s="18"/>
      <c r="E2" s="18"/>
    </row>
    <row r="4" spans="1:8" ht="5.0999999999999996" customHeight="1" thickBot="1" x14ac:dyDescent="0.3">
      <c r="A4" s="1"/>
      <c r="B4" s="12"/>
      <c r="C4" s="13"/>
      <c r="D4" s="13"/>
    </row>
    <row r="5" spans="1:8" ht="5.0999999999999996" customHeight="1" thickBot="1" x14ac:dyDescent="0.3">
      <c r="A5" s="1"/>
      <c r="B5" s="14"/>
      <c r="C5" s="15"/>
      <c r="D5" s="15"/>
    </row>
    <row r="6" spans="1:8" ht="5.0999999999999996" customHeight="1" x14ac:dyDescent="0.25">
      <c r="A6" s="1"/>
      <c r="B6" s="16"/>
      <c r="C6" s="17"/>
      <c r="D6" s="17"/>
    </row>
    <row r="7" spans="1:8" ht="18" x14ac:dyDescent="0.25">
      <c r="A7" s="1"/>
      <c r="B7" s="4" t="s">
        <v>0</v>
      </c>
      <c r="C7" s="4" t="s">
        <v>1</v>
      </c>
      <c r="D7" s="4" t="s">
        <v>2</v>
      </c>
    </row>
    <row r="8" spans="1:8" ht="19.5" x14ac:dyDescent="0.35">
      <c r="A8" s="1"/>
      <c r="B8" s="2" t="s">
        <v>3</v>
      </c>
      <c r="C8" s="3" t="s">
        <v>4</v>
      </c>
      <c r="D8" s="3" t="s">
        <v>5</v>
      </c>
    </row>
    <row r="9" spans="1:8" ht="5.0999999999999996" customHeight="1" thickBot="1" x14ac:dyDescent="0.3">
      <c r="A9" s="1"/>
      <c r="B9" s="8"/>
      <c r="C9" s="10"/>
      <c r="D9" s="10"/>
    </row>
    <row r="10" spans="1:8" ht="5.0999999999999996" customHeight="1" x14ac:dyDescent="0.25">
      <c r="A10" s="1"/>
      <c r="B10" s="9"/>
      <c r="C10" s="11"/>
      <c r="D10" s="11"/>
    </row>
    <row r="11" spans="1:8" x14ac:dyDescent="0.25">
      <c r="A11" s="1"/>
      <c r="B11" s="3">
        <v>1</v>
      </c>
      <c r="C11" s="7">
        <v>1</v>
      </c>
      <c r="D11" s="5">
        <v>15.5</v>
      </c>
    </row>
    <row r="12" spans="1:8" x14ac:dyDescent="0.25">
      <c r="A12" s="1"/>
      <c r="B12" s="3">
        <v>2</v>
      </c>
      <c r="C12" s="7">
        <v>2</v>
      </c>
      <c r="D12" s="5">
        <v>17.5</v>
      </c>
    </row>
    <row r="13" spans="1:8" x14ac:dyDescent="0.25">
      <c r="A13" s="1"/>
      <c r="B13" s="3">
        <v>3</v>
      </c>
      <c r="C13" s="7">
        <v>3</v>
      </c>
      <c r="D13" s="5">
        <v>36.6</v>
      </c>
      <c r="H13" s="1">
        <f>4*16.5</f>
        <v>66</v>
      </c>
    </row>
    <row r="14" spans="1:8" x14ac:dyDescent="0.25">
      <c r="A14" s="1"/>
      <c r="B14" s="3">
        <v>4</v>
      </c>
      <c r="C14" s="7">
        <v>4</v>
      </c>
      <c r="D14" s="5">
        <v>43.8</v>
      </c>
    </row>
    <row r="15" spans="1:8" x14ac:dyDescent="0.25">
      <c r="A15" s="1"/>
      <c r="B15" s="3">
        <v>5</v>
      </c>
      <c r="C15" s="7">
        <v>5</v>
      </c>
      <c r="D15" s="5">
        <v>58.2</v>
      </c>
    </row>
    <row r="16" spans="1:8" x14ac:dyDescent="0.25">
      <c r="A16" s="1"/>
      <c r="B16" s="3">
        <v>6</v>
      </c>
      <c r="C16" s="7">
        <v>6</v>
      </c>
      <c r="D16" s="5">
        <v>61.6</v>
      </c>
    </row>
    <row r="17" spans="1:7" x14ac:dyDescent="0.25">
      <c r="A17" s="1"/>
      <c r="B17" s="3">
        <v>7</v>
      </c>
      <c r="C17" s="7">
        <v>7</v>
      </c>
      <c r="D17" s="5">
        <v>64.2</v>
      </c>
    </row>
    <row r="18" spans="1:7" x14ac:dyDescent="0.25">
      <c r="A18" s="1"/>
      <c r="B18" s="3">
        <v>8</v>
      </c>
      <c r="C18" s="7">
        <v>8</v>
      </c>
      <c r="D18" s="5">
        <v>70.400000000000006</v>
      </c>
    </row>
    <row r="19" spans="1:7" x14ac:dyDescent="0.25">
      <c r="A19" s="1"/>
      <c r="B19" s="3">
        <v>9</v>
      </c>
      <c r="C19" s="7">
        <v>9</v>
      </c>
      <c r="D19" s="5">
        <v>98.8</v>
      </c>
    </row>
    <row r="20" spans="1:7" ht="5.0999999999999996" customHeight="1" thickBot="1" x14ac:dyDescent="0.3">
      <c r="A20" s="1"/>
      <c r="B20" s="12"/>
      <c r="C20" s="13"/>
      <c r="D20" s="13"/>
    </row>
    <row r="21" spans="1:7" ht="5.0999999999999996" customHeight="1" thickBot="1" x14ac:dyDescent="0.3">
      <c r="A21" s="1"/>
      <c r="B21" s="14"/>
      <c r="C21" s="15"/>
      <c r="D21" s="15"/>
    </row>
    <row r="22" spans="1:7" ht="5.0999999999999996" customHeight="1" x14ac:dyDescent="0.25">
      <c r="A22" s="1"/>
      <c r="B22" s="16"/>
      <c r="C22" s="17"/>
      <c r="D22" s="17"/>
    </row>
    <row r="28" spans="1:7" x14ac:dyDescent="0.25">
      <c r="D28" s="19" t="s">
        <v>7</v>
      </c>
      <c r="E28" s="1" cm="1">
        <f t="array" ref="E28:F32">LINEST(D11:D19,C11:C19,TRUE,TRUE)</f>
        <v>9.4150000000000009</v>
      </c>
      <c r="F28" s="1">
        <v>4.7694444444444386</v>
      </c>
      <c r="G28" s="1" t="s">
        <v>8</v>
      </c>
    </row>
    <row r="29" spans="1:7" x14ac:dyDescent="0.25">
      <c r="D29" s="19" t="s">
        <v>9</v>
      </c>
      <c r="E29" s="1">
        <v>0.86793230236089303</v>
      </c>
      <c r="F29" s="1">
        <v>4.8841278901062317</v>
      </c>
      <c r="G29" s="1" t="s">
        <v>10</v>
      </c>
    </row>
    <row r="30" spans="1:7" ht="18.75" x14ac:dyDescent="0.25">
      <c r="D30" s="19" t="s">
        <v>16</v>
      </c>
      <c r="E30" s="1">
        <v>0.94385215806981471</v>
      </c>
      <c r="F30" s="1">
        <v>6.722974705358399</v>
      </c>
      <c r="G30" s="1" t="s">
        <v>11</v>
      </c>
    </row>
    <row r="31" spans="1:7" x14ac:dyDescent="0.25">
      <c r="D31" s="19" t="s">
        <v>13</v>
      </c>
      <c r="E31" s="1">
        <v>117.67086462029754</v>
      </c>
      <c r="F31" s="1">
        <v>7</v>
      </c>
      <c r="G31" s="1" t="s">
        <v>12</v>
      </c>
    </row>
    <row r="32" spans="1:7" x14ac:dyDescent="0.25">
      <c r="D32" s="19" t="s">
        <v>14</v>
      </c>
      <c r="E32" s="1">
        <v>5318.5335000000005</v>
      </c>
      <c r="F32" s="1">
        <v>316.38872222222193</v>
      </c>
      <c r="G32" s="1" t="s">
        <v>15</v>
      </c>
    </row>
  </sheetData>
  <mergeCells count="1">
    <mergeCell ref="A2:E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E07D-1D1B-4484-89AD-DFD00D4AF362}">
  <dimension ref="A2:N37"/>
  <sheetViews>
    <sheetView tabSelected="1" topLeftCell="A7" workbookViewId="0">
      <selection activeCell="E29" sqref="E29"/>
    </sheetView>
  </sheetViews>
  <sheetFormatPr defaultRowHeight="16.5" x14ac:dyDescent="0.25"/>
  <cols>
    <col min="1" max="1" width="8.42578125" style="3" bestFit="1" customWidth="1"/>
    <col min="2" max="2" width="8.42578125" style="1" bestFit="1" customWidth="1"/>
    <col min="3" max="3" width="13.7109375" style="5" bestFit="1" customWidth="1"/>
    <col min="4" max="4" width="20.7109375" style="1" bestFit="1" customWidth="1"/>
    <col min="5" max="5" width="20.7109375" style="1" customWidth="1"/>
    <col min="6" max="6" width="20.7109375" style="1" bestFit="1" customWidth="1"/>
    <col min="7" max="7" width="15.5703125" style="1" customWidth="1"/>
    <col min="8" max="9" width="9.140625" style="1"/>
    <col min="10" max="10" width="8.85546875" style="1" customWidth="1"/>
    <col min="11" max="16384" width="9.140625" style="1"/>
  </cols>
  <sheetData>
    <row r="2" spans="1:14" ht="66" customHeight="1" x14ac:dyDescent="0.25">
      <c r="A2" s="18" t="s">
        <v>6</v>
      </c>
      <c r="B2" s="18"/>
      <c r="C2" s="18"/>
      <c r="D2" s="18"/>
      <c r="E2" s="18"/>
      <c r="F2" s="18"/>
    </row>
    <row r="4" spans="1:14" ht="5.0999999999999996" customHeight="1" thickBot="1" x14ac:dyDescent="0.3">
      <c r="A4" s="1"/>
      <c r="B4" s="12"/>
      <c r="C4" s="13"/>
      <c r="D4" s="13"/>
      <c r="E4" s="13"/>
      <c r="F4" s="13"/>
      <c r="G4" s="13"/>
    </row>
    <row r="5" spans="1:14" ht="5.0999999999999996" customHeight="1" thickBot="1" x14ac:dyDescent="0.3">
      <c r="A5" s="1"/>
      <c r="B5" s="14"/>
      <c r="C5" s="15"/>
      <c r="D5" s="15"/>
      <c r="E5" s="15"/>
      <c r="F5" s="15"/>
      <c r="G5" s="15"/>
    </row>
    <row r="6" spans="1:14" ht="5.0999999999999996" customHeight="1" x14ac:dyDescent="0.25">
      <c r="A6" s="1"/>
      <c r="B6" s="16"/>
      <c r="C6" s="17"/>
      <c r="D6" s="17"/>
      <c r="E6" s="17"/>
      <c r="F6" s="17"/>
      <c r="G6" s="17"/>
    </row>
    <row r="7" spans="1:14" ht="18" x14ac:dyDescent="0.25">
      <c r="A7" s="1"/>
      <c r="B7" s="4" t="s">
        <v>0</v>
      </c>
      <c r="C7" s="4" t="s">
        <v>1</v>
      </c>
      <c r="D7" s="23" t="s">
        <v>2</v>
      </c>
      <c r="E7" s="23"/>
      <c r="F7" s="23"/>
    </row>
    <row r="8" spans="1:14" ht="20.25" x14ac:dyDescent="0.35">
      <c r="A8" s="1"/>
      <c r="B8" s="2" t="s">
        <v>3</v>
      </c>
      <c r="C8" s="3" t="s">
        <v>4</v>
      </c>
      <c r="D8" s="3" t="s">
        <v>5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28</v>
      </c>
      <c r="J8" s="3" t="s">
        <v>27</v>
      </c>
    </row>
    <row r="9" spans="1:14" ht="5.0999999999999996" customHeight="1" thickBot="1" x14ac:dyDescent="0.3">
      <c r="A9" s="1"/>
      <c r="B9" s="8"/>
      <c r="C9" s="10"/>
      <c r="D9" s="10"/>
      <c r="E9" s="10"/>
      <c r="F9" s="10"/>
      <c r="G9" s="10"/>
      <c r="H9" s="10"/>
    </row>
    <row r="10" spans="1:14" ht="5.0999999999999996" customHeight="1" x14ac:dyDescent="0.25">
      <c r="A10" s="1"/>
      <c r="B10" s="9"/>
      <c r="C10" s="20"/>
      <c r="D10" s="11"/>
      <c r="E10" s="11"/>
      <c r="F10" s="11"/>
      <c r="G10" s="11"/>
      <c r="H10" s="11"/>
    </row>
    <row r="11" spans="1:14" x14ac:dyDescent="0.25">
      <c r="A11" s="1"/>
      <c r="B11" s="3">
        <v>1</v>
      </c>
      <c r="C11" s="7">
        <v>1</v>
      </c>
      <c r="D11" s="5">
        <v>15.5</v>
      </c>
      <c r="E11" s="7">
        <f>C11^2</f>
        <v>1</v>
      </c>
      <c r="F11" s="7">
        <f>C11*D11</f>
        <v>15.5</v>
      </c>
      <c r="G11" s="7">
        <f>D11^2</f>
        <v>240.25</v>
      </c>
      <c r="H11" s="21">
        <f>$E$32*B11+$F$32</f>
        <v>14.18444444444444</v>
      </c>
      <c r="I11" s="21">
        <f>D11-H11</f>
        <v>1.3155555555555605</v>
      </c>
      <c r="J11" s="25">
        <f>I11^2</f>
        <v>1.7306864197530993</v>
      </c>
      <c r="L11" s="1">
        <f>((D11-COUNT($D$10:$D$19)*F11)/(COUNT($D$10:$D$19)*F11))^2</f>
        <v>0.79012345679012341</v>
      </c>
      <c r="N11" s="1">
        <f>SUM(L11:L19)</f>
        <v>8.3903498661696041</v>
      </c>
    </row>
    <row r="12" spans="1:14" x14ac:dyDescent="0.25">
      <c r="A12" s="1"/>
      <c r="B12" s="3">
        <v>2</v>
      </c>
      <c r="C12" s="7">
        <v>2</v>
      </c>
      <c r="D12" s="5">
        <v>17.5</v>
      </c>
      <c r="E12" s="7">
        <f t="shared" ref="E12:E19" si="0">C12^2</f>
        <v>4</v>
      </c>
      <c r="F12" s="7">
        <f t="shared" ref="F12:F19" si="1">C12*D12</f>
        <v>35</v>
      </c>
      <c r="G12" s="7">
        <f t="shared" ref="G12:G19" si="2">D12^2</f>
        <v>306.25</v>
      </c>
      <c r="H12" s="21">
        <f t="shared" ref="H12:H19" si="3">$E$32*B12+$F$32</f>
        <v>23.59944444444444</v>
      </c>
      <c r="I12" s="21">
        <f t="shared" ref="I12:I19" si="4">D12-H12</f>
        <v>-6.0994444444444404</v>
      </c>
      <c r="J12" s="25">
        <f t="shared" ref="J12:J19" si="5">I12^2</f>
        <v>37.203222530864146</v>
      </c>
      <c r="L12" s="1">
        <f>((D12-COUNT($D$10:$D$19)*F12)/(COUNT($D$10:$D$19)*F12))^2</f>
        <v>0.89197530864197527</v>
      </c>
    </row>
    <row r="13" spans="1:14" x14ac:dyDescent="0.25">
      <c r="A13" s="1"/>
      <c r="B13" s="3">
        <v>3</v>
      </c>
      <c r="C13" s="7">
        <v>3</v>
      </c>
      <c r="D13" s="5">
        <v>36.6</v>
      </c>
      <c r="E13" s="7">
        <f t="shared" si="0"/>
        <v>9</v>
      </c>
      <c r="F13" s="7">
        <f t="shared" si="1"/>
        <v>109.80000000000001</v>
      </c>
      <c r="G13" s="7">
        <f t="shared" si="2"/>
        <v>1339.5600000000002</v>
      </c>
      <c r="H13" s="21">
        <f t="shared" si="3"/>
        <v>33.014444444444443</v>
      </c>
      <c r="I13" s="21">
        <f t="shared" si="4"/>
        <v>3.5855555555555583</v>
      </c>
      <c r="J13" s="25">
        <f t="shared" si="5"/>
        <v>12.856208641975329</v>
      </c>
      <c r="L13" s="1">
        <f>((D13-COUNT($D$10:$D$19)*F13)/(COUNT($D$10:$D$19)*F13))^2</f>
        <v>0.92729766803840863</v>
      </c>
    </row>
    <row r="14" spans="1:14" x14ac:dyDescent="0.25">
      <c r="A14" s="1"/>
      <c r="B14" s="3">
        <v>4</v>
      </c>
      <c r="C14" s="7">
        <v>4</v>
      </c>
      <c r="D14" s="5">
        <v>43.8</v>
      </c>
      <c r="E14" s="7">
        <f t="shared" si="0"/>
        <v>16</v>
      </c>
      <c r="F14" s="7">
        <f t="shared" si="1"/>
        <v>175.2</v>
      </c>
      <c r="G14" s="7">
        <f t="shared" si="2"/>
        <v>1918.4399999999998</v>
      </c>
      <c r="H14" s="21">
        <f t="shared" si="3"/>
        <v>42.429444444444442</v>
      </c>
      <c r="I14" s="21">
        <f t="shared" si="4"/>
        <v>1.3705555555555549</v>
      </c>
      <c r="J14" s="25">
        <f t="shared" si="5"/>
        <v>1.8784225308641955</v>
      </c>
      <c r="L14" s="1">
        <f>((D14-COUNT($D$10:$D$19)*F14)/(COUNT($D$10:$D$19)*F14))^2</f>
        <v>0.94521604938271597</v>
      </c>
    </row>
    <row r="15" spans="1:14" x14ac:dyDescent="0.25">
      <c r="A15" s="1"/>
      <c r="B15" s="3">
        <v>5</v>
      </c>
      <c r="C15" s="7">
        <v>5</v>
      </c>
      <c r="D15" s="5">
        <v>58.2</v>
      </c>
      <c r="E15" s="7">
        <f t="shared" si="0"/>
        <v>25</v>
      </c>
      <c r="F15" s="7">
        <f t="shared" si="1"/>
        <v>291</v>
      </c>
      <c r="G15" s="7">
        <f t="shared" si="2"/>
        <v>3387.2400000000002</v>
      </c>
      <c r="H15" s="21">
        <f t="shared" si="3"/>
        <v>51.844444444444441</v>
      </c>
      <c r="I15" s="21">
        <f t="shared" si="4"/>
        <v>6.3555555555555614</v>
      </c>
      <c r="J15" s="25">
        <f t="shared" si="5"/>
        <v>40.39308641975316</v>
      </c>
      <c r="L15" s="1">
        <f>((D15-COUNT($D$10:$D$19)*F15)/(COUNT($D$10:$D$19)*F15))^2</f>
        <v>0.95604938271604956</v>
      </c>
    </row>
    <row r="16" spans="1:14" x14ac:dyDescent="0.25">
      <c r="A16" s="1"/>
      <c r="B16" s="3">
        <v>6</v>
      </c>
      <c r="C16" s="7">
        <v>6</v>
      </c>
      <c r="D16" s="5">
        <v>61.6</v>
      </c>
      <c r="E16" s="7">
        <f t="shared" si="0"/>
        <v>36</v>
      </c>
      <c r="F16" s="7">
        <f t="shared" si="1"/>
        <v>369.6</v>
      </c>
      <c r="G16" s="7">
        <f t="shared" si="2"/>
        <v>3794.5600000000004</v>
      </c>
      <c r="H16" s="21">
        <f t="shared" si="3"/>
        <v>61.259444444444448</v>
      </c>
      <c r="I16" s="21">
        <f t="shared" si="4"/>
        <v>0.34055555555555372</v>
      </c>
      <c r="J16" s="25">
        <f t="shared" si="5"/>
        <v>0.11597808641975184</v>
      </c>
      <c r="L16" s="1">
        <f>((D16-COUNT($D$10:$D$19)*F16)/(COUNT($D$10:$D$19)*F16))^2</f>
        <v>0.96330589849108372</v>
      </c>
    </row>
    <row r="17" spans="1:12" x14ac:dyDescent="0.25">
      <c r="A17" s="1"/>
      <c r="B17" s="3">
        <v>7</v>
      </c>
      <c r="C17" s="7">
        <v>7</v>
      </c>
      <c r="D17" s="5">
        <v>64.2</v>
      </c>
      <c r="E17" s="7">
        <f t="shared" si="0"/>
        <v>49</v>
      </c>
      <c r="F17" s="7">
        <f t="shared" si="1"/>
        <v>449.40000000000003</v>
      </c>
      <c r="G17" s="7">
        <f t="shared" si="2"/>
        <v>4121.6400000000003</v>
      </c>
      <c r="H17" s="21">
        <f t="shared" si="3"/>
        <v>70.674444444444447</v>
      </c>
      <c r="I17" s="21">
        <f t="shared" si="4"/>
        <v>-6.474444444444444</v>
      </c>
      <c r="J17" s="25">
        <f t="shared" si="5"/>
        <v>41.918430864197525</v>
      </c>
      <c r="L17" s="1">
        <f>((D17-COUNT($D$10:$D$19)*F17)/(COUNT($D$10:$D$19)*F17))^2</f>
        <v>0.96850592088687337</v>
      </c>
    </row>
    <row r="18" spans="1:12" x14ac:dyDescent="0.25">
      <c r="A18" s="1"/>
      <c r="B18" s="3">
        <v>8</v>
      </c>
      <c r="C18" s="7">
        <v>8</v>
      </c>
      <c r="D18" s="5">
        <v>70.400000000000006</v>
      </c>
      <c r="E18" s="7">
        <f t="shared" si="0"/>
        <v>64</v>
      </c>
      <c r="F18" s="7">
        <f t="shared" si="1"/>
        <v>563.20000000000005</v>
      </c>
      <c r="G18" s="7">
        <f t="shared" si="2"/>
        <v>4956.1600000000008</v>
      </c>
      <c r="H18" s="21">
        <f t="shared" si="3"/>
        <v>80.089444444444439</v>
      </c>
      <c r="I18" s="21">
        <f t="shared" si="4"/>
        <v>-9.6894444444444332</v>
      </c>
      <c r="J18" s="25">
        <f t="shared" si="5"/>
        <v>93.885333641975095</v>
      </c>
      <c r="L18" s="1">
        <f>((D18-COUNT($D$10:$D$19)*F18)/(COUNT($D$10:$D$19)*F18))^2</f>
        <v>0.97241512345679026</v>
      </c>
    </row>
    <row r="19" spans="1:12" x14ac:dyDescent="0.25">
      <c r="A19" s="1"/>
      <c r="B19" s="3">
        <v>9</v>
      </c>
      <c r="C19" s="7">
        <v>9</v>
      </c>
      <c r="D19" s="5">
        <v>98.8</v>
      </c>
      <c r="E19" s="7">
        <f t="shared" si="0"/>
        <v>81</v>
      </c>
      <c r="F19" s="7">
        <f t="shared" si="1"/>
        <v>889.19999999999993</v>
      </c>
      <c r="G19" s="7">
        <f t="shared" si="2"/>
        <v>9761.4399999999987</v>
      </c>
      <c r="H19" s="21">
        <f t="shared" si="3"/>
        <v>89.504444444444459</v>
      </c>
      <c r="I19" s="21">
        <f t="shared" si="4"/>
        <v>9.2955555555555378</v>
      </c>
      <c r="J19" s="25">
        <f t="shared" si="5"/>
        <v>86.40735308641942</v>
      </c>
      <c r="L19" s="1">
        <f>((D19-COUNT($D$10:$D$19)*F19)/(COUNT($D$10:$D$19)*F19))^2</f>
        <v>0.97546105776558445</v>
      </c>
    </row>
    <row r="20" spans="1:12" ht="17.25" thickBot="1" x14ac:dyDescent="0.3">
      <c r="B20" s="8"/>
      <c r="C20" s="10"/>
      <c r="D20" s="10"/>
      <c r="E20" s="10"/>
      <c r="F20" s="10"/>
      <c r="G20" s="10"/>
    </row>
    <row r="21" spans="1:12" x14ac:dyDescent="0.25">
      <c r="B21" s="9" t="str">
        <f>"N="&amp;COUNT(B11:B19)</f>
        <v>N=9</v>
      </c>
      <c r="C21" s="20"/>
      <c r="D21" s="11"/>
      <c r="E21" s="11"/>
      <c r="F21" s="11"/>
      <c r="G21" s="11"/>
      <c r="J21" s="25"/>
    </row>
    <row r="22" spans="1:12" x14ac:dyDescent="0.25">
      <c r="C22" s="3"/>
      <c r="D22" s="24"/>
      <c r="J22" s="1">
        <f>SUM(J10:J20)</f>
        <v>316.38872222222176</v>
      </c>
    </row>
    <row r="23" spans="1:12" x14ac:dyDescent="0.25">
      <c r="C23" s="3"/>
      <c r="D23" s="24"/>
      <c r="J23" s="1">
        <f>J22/7</f>
        <v>45.198388888888822</v>
      </c>
    </row>
    <row r="24" spans="1:12" ht="5.0999999999999996" customHeight="1" thickBot="1" x14ac:dyDescent="0.3">
      <c r="A24" s="1"/>
      <c r="B24" s="12"/>
      <c r="C24" s="13"/>
      <c r="D24" s="13"/>
      <c r="E24" s="13"/>
      <c r="F24" s="13"/>
      <c r="G24" s="13"/>
    </row>
    <row r="25" spans="1:12" ht="5.0999999999999996" customHeight="1" thickBot="1" x14ac:dyDescent="0.3">
      <c r="A25" s="1"/>
      <c r="B25" s="14"/>
      <c r="C25" s="15"/>
      <c r="D25" s="15"/>
      <c r="E25" s="15"/>
      <c r="F25" s="15"/>
      <c r="G25" s="15"/>
    </row>
    <row r="26" spans="1:12" ht="5.0999999999999996" customHeight="1" x14ac:dyDescent="0.25">
      <c r="A26" s="1"/>
      <c r="B26" s="16"/>
      <c r="C26" s="17"/>
      <c r="D26" s="17"/>
      <c r="E26" s="22"/>
    </row>
    <row r="32" spans="1:12" x14ac:dyDescent="0.25">
      <c r="D32" s="19" t="s">
        <v>7</v>
      </c>
      <c r="E32" s="6" cm="1">
        <f t="array" ref="E32:F36">LINEST(D11:D19,C11:C19,TRUE,TRUE)</f>
        <v>9.4150000000000009</v>
      </c>
      <c r="F32" s="6">
        <v>4.7694444444444386</v>
      </c>
      <c r="G32" s="1" t="s">
        <v>8</v>
      </c>
    </row>
    <row r="33" spans="4:7" x14ac:dyDescent="0.25">
      <c r="D33" s="19" t="s">
        <v>9</v>
      </c>
      <c r="E33" s="6">
        <v>0.86793230236089303</v>
      </c>
      <c r="F33" s="6">
        <v>4.8841278901062317</v>
      </c>
      <c r="G33" s="1" t="s">
        <v>10</v>
      </c>
    </row>
    <row r="34" spans="4:7" ht="18.75" x14ac:dyDescent="0.25">
      <c r="D34" s="19" t="s">
        <v>16</v>
      </c>
      <c r="E34" s="1">
        <v>0.94385215806981471</v>
      </c>
      <c r="F34" s="1">
        <v>6.722974705358399</v>
      </c>
      <c r="G34" s="1" t="s">
        <v>11</v>
      </c>
    </row>
    <row r="35" spans="4:7" x14ac:dyDescent="0.25">
      <c r="D35" s="19" t="s">
        <v>13</v>
      </c>
      <c r="E35" s="1">
        <v>117.67086462029754</v>
      </c>
      <c r="F35" s="1">
        <v>7</v>
      </c>
      <c r="G35" s="1" t="s">
        <v>19</v>
      </c>
    </row>
    <row r="36" spans="4:7" ht="18.75" x14ac:dyDescent="0.25">
      <c r="D36" s="19" t="s">
        <v>14</v>
      </c>
      <c r="E36" s="1">
        <v>5318.5335000000005</v>
      </c>
      <c r="F36" s="1">
        <v>316.38872222222193</v>
      </c>
      <c r="G36" s="1" t="s">
        <v>17</v>
      </c>
    </row>
    <row r="37" spans="4:7" ht="20.25" x14ac:dyDescent="0.35">
      <c r="F37" s="1">
        <f>F36/F35</f>
        <v>45.19838888888885</v>
      </c>
      <c r="G37" s="1" t="s">
        <v>18</v>
      </c>
    </row>
  </sheetData>
  <mergeCells count="2">
    <mergeCell ref="A2:F2"/>
    <mergeCell ref="D7:F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p-vs-t-raw</vt:lpstr>
      <vt:lpstr>position-vs-temperature-table</vt:lpstr>
      <vt:lpstr>position-vs-temperature-fit</vt:lpstr>
      <vt:lpstr>p-vs-t-raw-chart-x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Jensen</dc:creator>
  <cp:lastModifiedBy>Mark Jensen</cp:lastModifiedBy>
  <dcterms:created xsi:type="dcterms:W3CDTF">2015-06-05T18:17:20Z</dcterms:created>
  <dcterms:modified xsi:type="dcterms:W3CDTF">2021-09-27T15:18:51Z</dcterms:modified>
</cp:coreProperties>
</file>