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lsq-J71953071\var\"/>
    </mc:Choice>
  </mc:AlternateContent>
  <xr:revisionPtr revIDLastSave="0" documentId="13_ncr:1_{428E7CDE-9BAD-4FD8-ABF8-C5981AD3C7C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lynomial coefficients" sheetId="1" r:id="rId1"/>
    <sheet name="sample data" sheetId="5" r:id="rId2"/>
    <sheet name="function" sheetId="2" r:id="rId3"/>
    <sheet name="sample data chart" sheetId="3" r:id="rId4"/>
    <sheet name="dependent independent values" sheetId="4" r:id="rId5"/>
    <sheet name="linest fit" sheetId="7" r:id="rId6"/>
    <sheet name="fitted coefficients" sheetId="6" r:id="rId7"/>
    <sheet name="residuals chart" sheetId="9" r:id="rId8"/>
  </sheets>
  <definedNames>
    <definedName name="a_0">'polynomial coefficients'!$C$9</definedName>
    <definedName name="a_1">'polynomial coefficients'!$C$10</definedName>
    <definedName name="a_2">'polynomial coefficients'!$C$11</definedName>
    <definedName name="a_3">'polynomial coefficients'!$C$12</definedName>
    <definedName name="a_4">'polynomial coefficients'!$C$13</definedName>
    <definedName name="a_5">'polynomial coefficients'!$C$15</definedName>
    <definedName name="c_0">'polynomial coefficients'!$C$9</definedName>
    <definedName name="c_1">'polynomial coefficients'!$C$10</definedName>
    <definedName name="c_2">'polynomial coefficients'!$C$11</definedName>
    <definedName name="c_3">'polynomial coefficients'!$C$12</definedName>
    <definedName name="c_4">'polynomial coefficients'!$C$13</definedName>
    <definedName name="c_5">'polynomial coefficients'!$C$14</definedName>
    <definedName name="c_6">'polynomial coefficients'!$C$15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5" l="1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0" i="5"/>
  <c r="D10" i="5" s="1"/>
  <c r="B9" i="4" s="1"/>
  <c r="G3" i="5"/>
  <c r="C9" i="4"/>
  <c r="F9" i="4" s="1"/>
  <c r="A10" i="4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C30" i="4" s="1"/>
  <c r="A11" i="5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B11" i="2"/>
  <c r="C11" i="2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C10" i="2"/>
  <c r="C23" i="4" l="1"/>
  <c r="F23" i="4" s="1"/>
  <c r="C15" i="4"/>
  <c r="F15" i="4" s="1"/>
  <c r="E9" i="4"/>
  <c r="C14" i="4"/>
  <c r="G30" i="4"/>
  <c r="E30" i="4"/>
  <c r="D30" i="4"/>
  <c r="F30" i="4"/>
  <c r="C22" i="4"/>
  <c r="C29" i="4"/>
  <c r="C21" i="4"/>
  <c r="D21" i="4" s="1"/>
  <c r="C13" i="4"/>
  <c r="E15" i="4"/>
  <c r="C28" i="4"/>
  <c r="E28" i="4" s="1"/>
  <c r="C20" i="4"/>
  <c r="C12" i="4"/>
  <c r="D12" i="4" s="1"/>
  <c r="D15" i="4"/>
  <c r="C27" i="4"/>
  <c r="F27" i="4" s="1"/>
  <c r="C19" i="4"/>
  <c r="F19" i="4" s="1"/>
  <c r="C11" i="4"/>
  <c r="F11" i="4" s="1"/>
  <c r="C26" i="4"/>
  <c r="C18" i="4"/>
  <c r="C10" i="4"/>
  <c r="C25" i="4"/>
  <c r="F25" i="4" s="1"/>
  <c r="C17" i="4"/>
  <c r="F17" i="4" s="1"/>
  <c r="C24" i="4"/>
  <c r="F24" i="4" s="1"/>
  <c r="C16" i="4"/>
  <c r="G16" i="4" s="1"/>
  <c r="E17" i="4"/>
  <c r="E23" i="4"/>
  <c r="E27" i="4"/>
  <c r="D23" i="4"/>
  <c r="D27" i="4"/>
  <c r="G21" i="4"/>
  <c r="F28" i="4"/>
  <c r="E21" i="4"/>
  <c r="G29" i="4"/>
  <c r="G27" i="4"/>
  <c r="E12" i="4"/>
  <c r="F29" i="4"/>
  <c r="E22" i="4"/>
  <c r="E14" i="4"/>
  <c r="D17" i="4"/>
  <c r="D24" i="4"/>
  <c r="G24" i="4"/>
  <c r="G25" i="4"/>
  <c r="G23" i="4"/>
  <c r="G15" i="4"/>
  <c r="G17" i="4"/>
  <c r="D9" i="4"/>
  <c r="G9" i="4"/>
  <c r="B12" i="2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C157" i="2" s="1"/>
  <c r="D31" i="5"/>
  <c r="B32" i="5"/>
  <c r="C31" i="4" s="1"/>
  <c r="D11" i="5"/>
  <c r="E25" i="4" l="1"/>
  <c r="D14" i="4"/>
  <c r="F14" i="4"/>
  <c r="G14" i="4"/>
  <c r="D25" i="4"/>
  <c r="E29" i="4"/>
  <c r="D29" i="4"/>
  <c r="D11" i="4"/>
  <c r="E11" i="4"/>
  <c r="F31" i="4"/>
  <c r="G31" i="4"/>
  <c r="F16" i="4"/>
  <c r="G12" i="4"/>
  <c r="D22" i="4"/>
  <c r="F22" i="4"/>
  <c r="G22" i="4"/>
  <c r="G13" i="4"/>
  <c r="F13" i="4"/>
  <c r="D13" i="4"/>
  <c r="D31" i="4"/>
  <c r="D16" i="4"/>
  <c r="E16" i="4"/>
  <c r="F21" i="4"/>
  <c r="D10" i="4"/>
  <c r="E10" i="4"/>
  <c r="F10" i="4"/>
  <c r="G10" i="4"/>
  <c r="F20" i="4"/>
  <c r="D20" i="4"/>
  <c r="E20" i="4"/>
  <c r="G18" i="4"/>
  <c r="E18" i="4"/>
  <c r="F18" i="4"/>
  <c r="D18" i="4"/>
  <c r="D28" i="4"/>
  <c r="G28" i="4"/>
  <c r="E13" i="4"/>
  <c r="G11" i="4"/>
  <c r="D19" i="4"/>
  <c r="G19" i="4"/>
  <c r="F12" i="4"/>
  <c r="E31" i="4"/>
  <c r="E24" i="4"/>
  <c r="G20" i="4"/>
  <c r="E19" i="4"/>
  <c r="F26" i="4"/>
  <c r="G26" i="4"/>
  <c r="E26" i="4"/>
  <c r="D26" i="4"/>
  <c r="B30" i="4"/>
  <c r="B10" i="4"/>
  <c r="B158" i="2"/>
  <c r="C12" i="2"/>
  <c r="B33" i="5"/>
  <c r="C32" i="4" s="1"/>
  <c r="D32" i="5"/>
  <c r="D12" i="5"/>
  <c r="C158" i="2"/>
  <c r="B159" i="2"/>
  <c r="C13" i="2"/>
  <c r="F32" i="4" l="1"/>
  <c r="D32" i="4"/>
  <c r="E32" i="4"/>
  <c r="G32" i="4"/>
  <c r="B11" i="4"/>
  <c r="B31" i="4"/>
  <c r="D33" i="5"/>
  <c r="B34" i="5"/>
  <c r="C33" i="4" s="1"/>
  <c r="D13" i="5"/>
  <c r="C159" i="2"/>
  <c r="B160" i="2"/>
  <c r="C14" i="2"/>
  <c r="F33" i="4" l="1"/>
  <c r="E33" i="4"/>
  <c r="D33" i="4"/>
  <c r="G33" i="4"/>
  <c r="B32" i="4"/>
  <c r="B12" i="4"/>
  <c r="B35" i="5"/>
  <c r="C34" i="4" s="1"/>
  <c r="D34" i="5"/>
  <c r="D14" i="5"/>
  <c r="C160" i="2"/>
  <c r="B161" i="2"/>
  <c r="C15" i="2"/>
  <c r="G34" i="4" l="1"/>
  <c r="F34" i="4"/>
  <c r="E34" i="4"/>
  <c r="D34" i="4"/>
  <c r="B33" i="4"/>
  <c r="B13" i="4"/>
  <c r="D35" i="5"/>
  <c r="B36" i="5"/>
  <c r="C35" i="4" s="1"/>
  <c r="D15" i="5"/>
  <c r="B162" i="2"/>
  <c r="C161" i="2"/>
  <c r="C16" i="2"/>
  <c r="G35" i="4" l="1"/>
  <c r="F35" i="4"/>
  <c r="D35" i="4"/>
  <c r="E35" i="4"/>
  <c r="B14" i="4"/>
  <c r="B34" i="4"/>
  <c r="C162" i="2"/>
  <c r="B163" i="2"/>
  <c r="B37" i="5"/>
  <c r="C36" i="4" s="1"/>
  <c r="D36" i="5"/>
  <c r="D16" i="5"/>
  <c r="C17" i="2"/>
  <c r="F36" i="4" l="1"/>
  <c r="E36" i="4"/>
  <c r="D36" i="4"/>
  <c r="G36" i="4"/>
  <c r="B35" i="4"/>
  <c r="B15" i="4"/>
  <c r="B164" i="2"/>
  <c r="C163" i="2"/>
  <c r="B38" i="5"/>
  <c r="C37" i="4" s="1"/>
  <c r="D37" i="5"/>
  <c r="D17" i="5"/>
  <c r="C18" i="2"/>
  <c r="G37" i="4" l="1"/>
  <c r="D37" i="4"/>
  <c r="E37" i="4"/>
  <c r="F37" i="4"/>
  <c r="B36" i="4"/>
  <c r="B16" i="4"/>
  <c r="C164" i="2"/>
  <c r="B165" i="2"/>
  <c r="D38" i="5"/>
  <c r="B39" i="5"/>
  <c r="C38" i="4" s="1"/>
  <c r="D18" i="5"/>
  <c r="C19" i="2"/>
  <c r="G38" i="4" l="1"/>
  <c r="F38" i="4"/>
  <c r="E38" i="4"/>
  <c r="D38" i="4"/>
  <c r="B37" i="4"/>
  <c r="B17" i="4"/>
  <c r="C165" i="2"/>
  <c r="B166" i="2"/>
  <c r="D39" i="5"/>
  <c r="B40" i="5"/>
  <c r="C39" i="4" s="1"/>
  <c r="D19" i="5"/>
  <c r="C20" i="2"/>
  <c r="F39" i="4" l="1"/>
  <c r="G39" i="4"/>
  <c r="E39" i="4"/>
  <c r="D39" i="4"/>
  <c r="B38" i="4"/>
  <c r="B18" i="4"/>
  <c r="C166" i="2"/>
  <c r="B167" i="2"/>
  <c r="B41" i="5"/>
  <c r="C40" i="4" s="1"/>
  <c r="D40" i="5"/>
  <c r="D20" i="5"/>
  <c r="C21" i="2"/>
  <c r="F40" i="4" l="1"/>
  <c r="D40" i="4"/>
  <c r="E40" i="4"/>
  <c r="G40" i="4"/>
  <c r="B39" i="4"/>
  <c r="B19" i="4"/>
  <c r="C167" i="2"/>
  <c r="B168" i="2"/>
  <c r="B42" i="5"/>
  <c r="C41" i="4" s="1"/>
  <c r="D41" i="5"/>
  <c r="D21" i="5"/>
  <c r="C22" i="2"/>
  <c r="F41" i="4" l="1"/>
  <c r="E41" i="4"/>
  <c r="G41" i="4"/>
  <c r="D41" i="4"/>
  <c r="B40" i="4"/>
  <c r="B20" i="4"/>
  <c r="B169" i="2"/>
  <c r="C168" i="2"/>
  <c r="B43" i="5"/>
  <c r="C42" i="4" s="1"/>
  <c r="D42" i="5"/>
  <c r="D22" i="5"/>
  <c r="C23" i="2"/>
  <c r="D42" i="4" l="1"/>
  <c r="E42" i="4"/>
  <c r="F42" i="4"/>
  <c r="G42" i="4"/>
  <c r="B41" i="4"/>
  <c r="B21" i="4"/>
  <c r="B170" i="2"/>
  <c r="C169" i="2"/>
  <c r="D43" i="5"/>
  <c r="B44" i="5"/>
  <c r="C43" i="4" s="1"/>
  <c r="D23" i="5"/>
  <c r="C24" i="2"/>
  <c r="G43" i="4" l="1"/>
  <c r="F43" i="4"/>
  <c r="D43" i="4"/>
  <c r="E43" i="4"/>
  <c r="B42" i="4"/>
  <c r="B22" i="4"/>
  <c r="B171" i="2"/>
  <c r="C170" i="2"/>
  <c r="B45" i="5"/>
  <c r="C44" i="4" s="1"/>
  <c r="D44" i="5"/>
  <c r="D24" i="5"/>
  <c r="C25" i="2"/>
  <c r="E44" i="4" l="1"/>
  <c r="G44" i="4"/>
  <c r="F44" i="4"/>
  <c r="D44" i="4"/>
  <c r="B43" i="4"/>
  <c r="B23" i="4"/>
  <c r="C171" i="2"/>
  <c r="B172" i="2"/>
  <c r="B46" i="5"/>
  <c r="C45" i="4" s="1"/>
  <c r="D45" i="5"/>
  <c r="D25" i="5"/>
  <c r="C26" i="2"/>
  <c r="G45" i="4" l="1"/>
  <c r="D45" i="4"/>
  <c r="E45" i="4"/>
  <c r="F45" i="4"/>
  <c r="B44" i="4"/>
  <c r="B24" i="4"/>
  <c r="C172" i="2"/>
  <c r="B173" i="2"/>
  <c r="D46" i="5"/>
  <c r="B47" i="5"/>
  <c r="C46" i="4" s="1"/>
  <c r="D26" i="5"/>
  <c r="C27" i="2"/>
  <c r="G46" i="4" l="1"/>
  <c r="F46" i="4"/>
  <c r="E46" i="4"/>
  <c r="D46" i="4"/>
  <c r="B45" i="4"/>
  <c r="B25" i="4"/>
  <c r="B174" i="2"/>
  <c r="C173" i="2"/>
  <c r="D47" i="5"/>
  <c r="B48" i="5"/>
  <c r="C47" i="4" s="1"/>
  <c r="D27" i="5"/>
  <c r="C28" i="2"/>
  <c r="F47" i="4" l="1"/>
  <c r="G47" i="4"/>
  <c r="E47" i="4"/>
  <c r="D47" i="4"/>
  <c r="B46" i="4"/>
  <c r="B26" i="4"/>
  <c r="C174" i="2"/>
  <c r="B175" i="2"/>
  <c r="B49" i="5"/>
  <c r="C48" i="4" s="1"/>
  <c r="D48" i="5"/>
  <c r="D28" i="5"/>
  <c r="C29" i="2"/>
  <c r="E48" i="4" l="1"/>
  <c r="G48" i="4"/>
  <c r="D48" i="4"/>
  <c r="F48" i="4"/>
  <c r="B47" i="4"/>
  <c r="B27" i="4"/>
  <c r="B176" i="2"/>
  <c r="C175" i="2"/>
  <c r="B50" i="5"/>
  <c r="C49" i="4" s="1"/>
  <c r="D49" i="5"/>
  <c r="D30" i="5"/>
  <c r="D29" i="5"/>
  <c r="C30" i="2"/>
  <c r="F49" i="4" l="1"/>
  <c r="D49" i="4"/>
  <c r="G49" i="4"/>
  <c r="E49" i="4"/>
  <c r="B48" i="4"/>
  <c r="B28" i="4"/>
  <c r="B29" i="4"/>
  <c r="C176" i="2"/>
  <c r="B177" i="2"/>
  <c r="B51" i="5"/>
  <c r="C50" i="4" s="1"/>
  <c r="D50" i="5"/>
  <c r="C31" i="2"/>
  <c r="G50" i="4" l="1"/>
  <c r="D50" i="4"/>
  <c r="F50" i="4"/>
  <c r="E50" i="4"/>
  <c r="B49" i="4"/>
  <c r="B178" i="2"/>
  <c r="C177" i="2"/>
  <c r="D51" i="5"/>
  <c r="B52" i="5"/>
  <c r="C51" i="4" s="1"/>
  <c r="C32" i="2"/>
  <c r="G51" i="4" l="1"/>
  <c r="F51" i="4"/>
  <c r="E51" i="4"/>
  <c r="D51" i="4"/>
  <c r="B50" i="4"/>
  <c r="C178" i="2"/>
  <c r="B179" i="2"/>
  <c r="D52" i="5"/>
  <c r="B53" i="5"/>
  <c r="C52" i="4" s="1"/>
  <c r="C33" i="2"/>
  <c r="G52" i="4" l="1"/>
  <c r="E52" i="4"/>
  <c r="D52" i="4"/>
  <c r="F52" i="4"/>
  <c r="B51" i="4"/>
  <c r="C179" i="2"/>
  <c r="B180" i="2"/>
  <c r="D53" i="5"/>
  <c r="B54" i="5"/>
  <c r="C53" i="4" s="1"/>
  <c r="C34" i="2"/>
  <c r="F53" i="4" l="1"/>
  <c r="G53" i="4"/>
  <c r="D53" i="4"/>
  <c r="E53" i="4"/>
  <c r="B52" i="4"/>
  <c r="B181" i="2"/>
  <c r="C180" i="2"/>
  <c r="B55" i="5"/>
  <c r="C54" i="4" s="1"/>
  <c r="D54" i="5"/>
  <c r="C35" i="2"/>
  <c r="G54" i="4" l="1"/>
  <c r="D54" i="4"/>
  <c r="F54" i="4"/>
  <c r="E54" i="4"/>
  <c r="B53" i="4"/>
  <c r="B182" i="2"/>
  <c r="C181" i="2"/>
  <c r="D55" i="5"/>
  <c r="B56" i="5"/>
  <c r="C55" i="4" s="1"/>
  <c r="C36" i="2"/>
  <c r="F55" i="4" l="1"/>
  <c r="G55" i="4"/>
  <c r="D55" i="4"/>
  <c r="E55" i="4"/>
  <c r="B54" i="4"/>
  <c r="B183" i="2"/>
  <c r="C182" i="2"/>
  <c r="B57" i="5"/>
  <c r="C56" i="4" s="1"/>
  <c r="D56" i="5"/>
  <c r="C37" i="2"/>
  <c r="E56" i="4" l="1"/>
  <c r="F56" i="4"/>
  <c r="G56" i="4"/>
  <c r="D56" i="4"/>
  <c r="B55" i="4"/>
  <c r="B184" i="2"/>
  <c r="C183" i="2"/>
  <c r="D57" i="5"/>
  <c r="B58" i="5"/>
  <c r="C57" i="4" s="1"/>
  <c r="C38" i="2"/>
  <c r="F57" i="4" l="1"/>
  <c r="G57" i="4"/>
  <c r="D57" i="4"/>
  <c r="E57" i="4"/>
  <c r="B56" i="4"/>
  <c r="C184" i="2"/>
  <c r="B185" i="2"/>
  <c r="B59" i="5"/>
  <c r="C58" i="4" s="1"/>
  <c r="D58" i="5"/>
  <c r="C39" i="2"/>
  <c r="E58" i="4" l="1"/>
  <c r="D58" i="4"/>
  <c r="G58" i="4"/>
  <c r="F58" i="4"/>
  <c r="B57" i="4"/>
  <c r="B186" i="2"/>
  <c r="C185" i="2"/>
  <c r="B60" i="5"/>
  <c r="C59" i="4" s="1"/>
  <c r="D59" i="5"/>
  <c r="C40" i="2"/>
  <c r="E59" i="4" l="1"/>
  <c r="G59" i="4"/>
  <c r="F59" i="4"/>
  <c r="D59" i="4"/>
  <c r="B58" i="4"/>
  <c r="B187" i="2"/>
  <c r="C186" i="2"/>
  <c r="D60" i="5"/>
  <c r="B61" i="5"/>
  <c r="C60" i="4" s="1"/>
  <c r="C41" i="2"/>
  <c r="G60" i="4" l="1"/>
  <c r="D60" i="4"/>
  <c r="F60" i="4"/>
  <c r="E60" i="4"/>
  <c r="B59" i="4"/>
  <c r="B188" i="2"/>
  <c r="C187" i="2"/>
  <c r="D61" i="5"/>
  <c r="B62" i="5"/>
  <c r="C61" i="4" s="1"/>
  <c r="C42" i="2"/>
  <c r="E61" i="4" l="1"/>
  <c r="F61" i="4"/>
  <c r="D61" i="4"/>
  <c r="G61" i="4"/>
  <c r="B60" i="4"/>
  <c r="C188" i="2"/>
  <c r="B189" i="2"/>
  <c r="B63" i="5"/>
  <c r="C62" i="4" s="1"/>
  <c r="D62" i="5"/>
  <c r="C43" i="2"/>
  <c r="G62" i="4" l="1"/>
  <c r="F62" i="4"/>
  <c r="E62" i="4"/>
  <c r="D62" i="4"/>
  <c r="B61" i="4"/>
  <c r="C189" i="2"/>
  <c r="B190" i="2"/>
  <c r="D63" i="5"/>
  <c r="B64" i="5"/>
  <c r="C63" i="4" s="1"/>
  <c r="C44" i="2"/>
  <c r="F63" i="4" l="1"/>
  <c r="G63" i="4"/>
  <c r="E63" i="4"/>
  <c r="D63" i="4"/>
  <c r="B62" i="4"/>
  <c r="C190" i="2"/>
  <c r="B191" i="2"/>
  <c r="B65" i="5"/>
  <c r="C64" i="4" s="1"/>
  <c r="D64" i="5"/>
  <c r="C45" i="2"/>
  <c r="E64" i="4" l="1"/>
  <c r="G64" i="4"/>
  <c r="F64" i="4"/>
  <c r="D64" i="4"/>
  <c r="B63" i="4"/>
  <c r="C191" i="2"/>
  <c r="B192" i="2"/>
  <c r="B66" i="5"/>
  <c r="C65" i="4" s="1"/>
  <c r="D65" i="5"/>
  <c r="C46" i="2"/>
  <c r="F65" i="4" l="1"/>
  <c r="G65" i="4"/>
  <c r="E65" i="4"/>
  <c r="D65" i="4"/>
  <c r="B64" i="4"/>
  <c r="C192" i="2"/>
  <c r="B193" i="2"/>
  <c r="D66" i="5"/>
  <c r="B67" i="5"/>
  <c r="C66" i="4" s="1"/>
  <c r="C47" i="2"/>
  <c r="F66" i="4" l="1"/>
  <c r="E66" i="4"/>
  <c r="D66" i="4"/>
  <c r="G66" i="4"/>
  <c r="B65" i="4"/>
  <c r="C193" i="2"/>
  <c r="B194" i="2"/>
  <c r="D67" i="5"/>
  <c r="B68" i="5"/>
  <c r="C67" i="4" s="1"/>
  <c r="C48" i="2"/>
  <c r="G67" i="4" l="1"/>
  <c r="D67" i="4"/>
  <c r="E67" i="4"/>
  <c r="F67" i="4"/>
  <c r="B66" i="4"/>
  <c r="C194" i="2"/>
  <c r="B195" i="2"/>
  <c r="B69" i="5"/>
  <c r="C68" i="4" s="1"/>
  <c r="D68" i="5"/>
  <c r="C49" i="2"/>
  <c r="G68" i="4" l="1"/>
  <c r="D68" i="4"/>
  <c r="E68" i="4"/>
  <c r="F68" i="4"/>
  <c r="B67" i="4"/>
  <c r="C195" i="2"/>
  <c r="B196" i="2"/>
  <c r="B70" i="5"/>
  <c r="C69" i="4" s="1"/>
  <c r="D69" i="5"/>
  <c r="C50" i="2"/>
  <c r="G69" i="4" l="1"/>
  <c r="F69" i="4"/>
  <c r="D69" i="4"/>
  <c r="E69" i="4"/>
  <c r="B68" i="4"/>
  <c r="B197" i="2"/>
  <c r="C196" i="2"/>
  <c r="D70" i="5"/>
  <c r="B71" i="5"/>
  <c r="C70" i="4" s="1"/>
  <c r="C51" i="2"/>
  <c r="G70" i="4" l="1"/>
  <c r="F70" i="4"/>
  <c r="E70" i="4"/>
  <c r="D70" i="4"/>
  <c r="B69" i="4"/>
  <c r="C197" i="2"/>
  <c r="B198" i="2"/>
  <c r="D71" i="5"/>
  <c r="B72" i="5"/>
  <c r="C71" i="4" s="1"/>
  <c r="C52" i="2"/>
  <c r="F71" i="4" l="1"/>
  <c r="G71" i="4"/>
  <c r="E71" i="4"/>
  <c r="D71" i="4"/>
  <c r="B70" i="4"/>
  <c r="B199" i="2"/>
  <c r="C198" i="2"/>
  <c r="B73" i="5"/>
  <c r="C72" i="4" s="1"/>
  <c r="D72" i="5"/>
  <c r="C53" i="2"/>
  <c r="F72" i="4" l="1"/>
  <c r="G72" i="4"/>
  <c r="E72" i="4"/>
  <c r="D72" i="4"/>
  <c r="B71" i="4"/>
  <c r="B200" i="2"/>
  <c r="C199" i="2"/>
  <c r="B74" i="5"/>
  <c r="C73" i="4" s="1"/>
  <c r="D73" i="5"/>
  <c r="C54" i="2"/>
  <c r="F73" i="4" l="1"/>
  <c r="G73" i="4"/>
  <c r="E73" i="4"/>
  <c r="D73" i="4"/>
  <c r="B72" i="4"/>
  <c r="C200" i="2"/>
  <c r="B201" i="2"/>
  <c r="D74" i="5"/>
  <c r="B75" i="5"/>
  <c r="C74" i="4" s="1"/>
  <c r="C55" i="2"/>
  <c r="F74" i="4" l="1"/>
  <c r="E74" i="4"/>
  <c r="D74" i="4"/>
  <c r="G74" i="4"/>
  <c r="B73" i="4"/>
  <c r="B202" i="2"/>
  <c r="C201" i="2"/>
  <c r="D75" i="5"/>
  <c r="B76" i="5"/>
  <c r="C75" i="4" s="1"/>
  <c r="C56" i="2"/>
  <c r="G75" i="4" l="1"/>
  <c r="E75" i="4"/>
  <c r="F75" i="4"/>
  <c r="D75" i="4"/>
  <c r="B74" i="4"/>
  <c r="C202" i="2"/>
  <c r="B203" i="2"/>
  <c r="D76" i="5"/>
  <c r="B77" i="5"/>
  <c r="C76" i="4" s="1"/>
  <c r="C57" i="2"/>
  <c r="E76" i="4" l="1"/>
  <c r="G76" i="4"/>
  <c r="F76" i="4"/>
  <c r="D76" i="4"/>
  <c r="B75" i="4"/>
  <c r="B204" i="2"/>
  <c r="C203" i="2"/>
  <c r="B78" i="5"/>
  <c r="C77" i="4" s="1"/>
  <c r="D77" i="5"/>
  <c r="C58" i="2"/>
  <c r="D77" i="4" l="1"/>
  <c r="G77" i="4"/>
  <c r="E77" i="4"/>
  <c r="F77" i="4"/>
  <c r="B76" i="4"/>
  <c r="B205" i="2"/>
  <c r="C204" i="2"/>
  <c r="D78" i="5"/>
  <c r="B79" i="5"/>
  <c r="C78" i="4" s="1"/>
  <c r="C59" i="2"/>
  <c r="G78" i="4" l="1"/>
  <c r="F78" i="4"/>
  <c r="E78" i="4"/>
  <c r="D78" i="4"/>
  <c r="B77" i="4"/>
  <c r="C205" i="2"/>
  <c r="B206" i="2"/>
  <c r="B80" i="5"/>
  <c r="C79" i="4" s="1"/>
  <c r="D79" i="5"/>
  <c r="C60" i="2"/>
  <c r="F79" i="4" l="1"/>
  <c r="G79" i="4"/>
  <c r="D79" i="4"/>
  <c r="E79" i="4"/>
  <c r="B78" i="4"/>
  <c r="C206" i="2"/>
  <c r="B207" i="2"/>
  <c r="D80" i="5"/>
  <c r="B81" i="5"/>
  <c r="C80" i="4" s="1"/>
  <c r="C61" i="2"/>
  <c r="E80" i="4" l="1"/>
  <c r="G80" i="4"/>
  <c r="D80" i="4"/>
  <c r="F80" i="4"/>
  <c r="B79" i="4"/>
  <c r="B208" i="2"/>
  <c r="C207" i="2"/>
  <c r="B82" i="5"/>
  <c r="C81" i="4" s="1"/>
  <c r="D81" i="5"/>
  <c r="C62" i="2"/>
  <c r="F81" i="4" l="1"/>
  <c r="D81" i="4"/>
  <c r="G81" i="4"/>
  <c r="E81" i="4"/>
  <c r="B80" i="4"/>
  <c r="B209" i="2"/>
  <c r="C208" i="2"/>
  <c r="B83" i="5"/>
  <c r="C82" i="4" s="1"/>
  <c r="D82" i="5"/>
  <c r="C63" i="2"/>
  <c r="G82" i="4" l="1"/>
  <c r="F82" i="4"/>
  <c r="E82" i="4"/>
  <c r="D82" i="4"/>
  <c r="B81" i="4"/>
  <c r="C209" i="2"/>
  <c r="B210" i="2"/>
  <c r="B84" i="5"/>
  <c r="C83" i="4" s="1"/>
  <c r="D83" i="5"/>
  <c r="C64" i="2"/>
  <c r="G83" i="4" l="1"/>
  <c r="E83" i="4"/>
  <c r="F83" i="4"/>
  <c r="D83" i="4"/>
  <c r="B82" i="4"/>
  <c r="C210" i="2"/>
  <c r="D84" i="5"/>
  <c r="B85" i="5"/>
  <c r="C84" i="4" s="1"/>
  <c r="C65" i="2"/>
  <c r="G84" i="4" l="1"/>
  <c r="E84" i="4"/>
  <c r="F84" i="4"/>
  <c r="D84" i="4"/>
  <c r="B83" i="4"/>
  <c r="B86" i="5"/>
  <c r="C85" i="4" s="1"/>
  <c r="D85" i="5"/>
  <c r="C66" i="2"/>
  <c r="F85" i="4" l="1"/>
  <c r="E85" i="4"/>
  <c r="D85" i="4"/>
  <c r="G85" i="4"/>
  <c r="B84" i="4"/>
  <c r="B87" i="5"/>
  <c r="C86" i="4" s="1"/>
  <c r="D86" i="5"/>
  <c r="C67" i="2"/>
  <c r="G86" i="4" l="1"/>
  <c r="D86" i="4"/>
  <c r="F86" i="4"/>
  <c r="E86" i="4"/>
  <c r="B85" i="4"/>
  <c r="B88" i="5"/>
  <c r="C87" i="4" s="1"/>
  <c r="D87" i="5"/>
  <c r="C68" i="2"/>
  <c r="F87" i="4" l="1"/>
  <c r="D87" i="4"/>
  <c r="G87" i="4"/>
  <c r="E87" i="4"/>
  <c r="B86" i="4"/>
  <c r="D88" i="5"/>
  <c r="B89" i="5"/>
  <c r="C88" i="4" s="1"/>
  <c r="C69" i="2"/>
  <c r="F88" i="4" l="1"/>
  <c r="G88" i="4"/>
  <c r="D88" i="4"/>
  <c r="E88" i="4"/>
  <c r="B87" i="4"/>
  <c r="D89" i="5"/>
  <c r="B90" i="5"/>
  <c r="C70" i="2"/>
  <c r="D90" i="5" l="1"/>
  <c r="B89" i="4" s="1"/>
  <c r="C89" i="4"/>
  <c r="B91" i="5"/>
  <c r="B88" i="4"/>
  <c r="C71" i="2"/>
  <c r="D91" i="5" l="1"/>
  <c r="B92" i="5"/>
  <c r="D89" i="4"/>
  <c r="E89" i="4"/>
  <c r="F89" i="4"/>
  <c r="G89" i="4"/>
  <c r="C9" i="7" a="1"/>
  <c r="D13" i="7" s="1"/>
  <c r="C72" i="2"/>
  <c r="B93" i="5" l="1"/>
  <c r="D92" i="5"/>
  <c r="D9" i="7"/>
  <c r="D13" i="6" s="1"/>
  <c r="F10" i="7"/>
  <c r="E11" i="6" s="1"/>
  <c r="E11" i="7"/>
  <c r="G13" i="7"/>
  <c r="C12" i="7"/>
  <c r="C13" i="7"/>
  <c r="H11" i="7"/>
  <c r="D11" i="7"/>
  <c r="D10" i="7"/>
  <c r="E13" i="6" s="1"/>
  <c r="G12" i="7"/>
  <c r="G10" i="7"/>
  <c r="E10" i="6" s="1"/>
  <c r="F11" i="7"/>
  <c r="C11" i="7"/>
  <c r="E9" i="7"/>
  <c r="D12" i="6" s="1"/>
  <c r="E10" i="7"/>
  <c r="E12" i="6" s="1"/>
  <c r="H9" i="7"/>
  <c r="D9" i="6" s="1"/>
  <c r="E13" i="7"/>
  <c r="E12" i="7"/>
  <c r="H13" i="7"/>
  <c r="G9" i="7"/>
  <c r="D12" i="7"/>
  <c r="C9" i="7"/>
  <c r="D15" i="6" s="1"/>
  <c r="H10" i="7"/>
  <c r="E9" i="6" s="1"/>
  <c r="F9" i="7"/>
  <c r="H12" i="7"/>
  <c r="C10" i="7"/>
  <c r="E15" i="6" s="1"/>
  <c r="G11" i="7"/>
  <c r="F12" i="7"/>
  <c r="F13" i="7"/>
  <c r="D10" i="6"/>
  <c r="C73" i="2"/>
  <c r="F10" i="6" l="1"/>
  <c r="H14" i="4"/>
  <c r="I14" i="4" s="1"/>
  <c r="D93" i="5"/>
  <c r="B94" i="5"/>
  <c r="F13" i="6"/>
  <c r="D129" i="2"/>
  <c r="F15" i="6"/>
  <c r="H33" i="4"/>
  <c r="I33" i="4" s="1"/>
  <c r="D84" i="2"/>
  <c r="D171" i="2"/>
  <c r="F12" i="6"/>
  <c r="D203" i="2"/>
  <c r="D150" i="2"/>
  <c r="H87" i="4"/>
  <c r="I87" i="4" s="1"/>
  <c r="D195" i="2"/>
  <c r="D187" i="2"/>
  <c r="D179" i="2"/>
  <c r="D139" i="2"/>
  <c r="D18" i="2"/>
  <c r="H42" i="4"/>
  <c r="I42" i="4" s="1"/>
  <c r="D46" i="2"/>
  <c r="D114" i="2"/>
  <c r="D136" i="2"/>
  <c r="D122" i="2"/>
  <c r="D39" i="2"/>
  <c r="D106" i="2"/>
  <c r="D126" i="2"/>
  <c r="D146" i="2"/>
  <c r="D75" i="2"/>
  <c r="D17" i="2"/>
  <c r="H59" i="4"/>
  <c r="I59" i="4" s="1"/>
  <c r="D77" i="2"/>
  <c r="D176" i="2"/>
  <c r="D149" i="2"/>
  <c r="D11" i="2"/>
  <c r="D33" i="2"/>
  <c r="D210" i="2"/>
  <c r="D202" i="2"/>
  <c r="D194" i="2"/>
  <c r="D186" i="2"/>
  <c r="D71" i="2"/>
  <c r="D91" i="2"/>
  <c r="D47" i="2"/>
  <c r="D178" i="2"/>
  <c r="D168" i="2"/>
  <c r="D124" i="2"/>
  <c r="D104" i="2"/>
  <c r="D10" i="2"/>
  <c r="D123" i="2"/>
  <c r="D43" i="2"/>
  <c r="D90" i="2"/>
  <c r="D97" i="2"/>
  <c r="D105" i="2"/>
  <c r="D169" i="2"/>
  <c r="D96" i="2"/>
  <c r="D159" i="2"/>
  <c r="D145" i="2"/>
  <c r="D153" i="2"/>
  <c r="D56" i="2"/>
  <c r="D151" i="2"/>
  <c r="D50" i="2"/>
  <c r="D102" i="2"/>
  <c r="H25" i="4"/>
  <c r="I25" i="4" s="1"/>
  <c r="H71" i="4"/>
  <c r="I71" i="4" s="1"/>
  <c r="H45" i="4"/>
  <c r="I45" i="4" s="1"/>
  <c r="H26" i="4"/>
  <c r="I26" i="4" s="1"/>
  <c r="D193" i="2"/>
  <c r="D54" i="2"/>
  <c r="D53" i="2"/>
  <c r="D25" i="2"/>
  <c r="D140" i="2"/>
  <c r="D147" i="2"/>
  <c r="D34" i="2"/>
  <c r="D172" i="2"/>
  <c r="D170" i="2"/>
  <c r="D41" i="2"/>
  <c r="H17" i="4"/>
  <c r="I17" i="4" s="1"/>
  <c r="H55" i="4"/>
  <c r="I55" i="4" s="1"/>
  <c r="H37" i="4"/>
  <c r="I37" i="4" s="1"/>
  <c r="H18" i="4"/>
  <c r="I18" i="4" s="1"/>
  <c r="D201" i="2"/>
  <c r="D112" i="2"/>
  <c r="D83" i="2"/>
  <c r="D208" i="2"/>
  <c r="D200" i="2"/>
  <c r="D192" i="2"/>
  <c r="D184" i="2"/>
  <c r="D164" i="2"/>
  <c r="D64" i="2"/>
  <c r="D67" i="2"/>
  <c r="D93" i="2"/>
  <c r="D27" i="2"/>
  <c r="D130" i="2"/>
  <c r="D60" i="2"/>
  <c r="D79" i="2"/>
  <c r="D12" i="2"/>
  <c r="D42" i="2"/>
  <c r="D15" i="2"/>
  <c r="D161" i="2"/>
  <c r="D132" i="2"/>
  <c r="D119" i="2"/>
  <c r="D80" i="2"/>
  <c r="D88" i="2"/>
  <c r="D29" i="2"/>
  <c r="D35" i="2"/>
  <c r="D30" i="2"/>
  <c r="D109" i="2"/>
  <c r="D81" i="2"/>
  <c r="F9" i="6"/>
  <c r="H72" i="4"/>
  <c r="I72" i="4" s="1"/>
  <c r="H15" i="4"/>
  <c r="I15" i="4" s="1"/>
  <c r="H29" i="4"/>
  <c r="I29" i="4" s="1"/>
  <c r="D185" i="2"/>
  <c r="D66" i="2"/>
  <c r="D87" i="2"/>
  <c r="D207" i="2"/>
  <c r="D199" i="2"/>
  <c r="D191" i="2"/>
  <c r="D183" i="2"/>
  <c r="D69" i="2"/>
  <c r="D76" i="2"/>
  <c r="D48" i="2"/>
  <c r="D68" i="2"/>
  <c r="D20" i="2"/>
  <c r="D22" i="2"/>
  <c r="D148" i="2"/>
  <c r="D120" i="2"/>
  <c r="D55" i="2"/>
  <c r="D174" i="2"/>
  <c r="D141" i="2"/>
  <c r="D156" i="2"/>
  <c r="D155" i="2"/>
  <c r="D31" i="2"/>
  <c r="D36" i="2"/>
  <c r="D51" i="2"/>
  <c r="D134" i="2"/>
  <c r="D117" i="2"/>
  <c r="D125" i="2"/>
  <c r="D65" i="2"/>
  <c r="D86" i="2"/>
  <c r="H56" i="4"/>
  <c r="I56" i="4" s="1"/>
  <c r="H63" i="4"/>
  <c r="I63" i="4" s="1"/>
  <c r="H76" i="4"/>
  <c r="I76" i="4" s="1"/>
  <c r="H61" i="4"/>
  <c r="I61" i="4" s="1"/>
  <c r="D209" i="2"/>
  <c r="D166" i="2"/>
  <c r="D116" i="2"/>
  <c r="D52" i="2"/>
  <c r="D206" i="2"/>
  <c r="D198" i="2"/>
  <c r="D190" i="2"/>
  <c r="D182" i="2"/>
  <c r="D92" i="2"/>
  <c r="D144" i="2"/>
  <c r="D135" i="2"/>
  <c r="D143" i="2"/>
  <c r="D78" i="2"/>
  <c r="D74" i="2"/>
  <c r="D40" i="2"/>
  <c r="D115" i="2"/>
  <c r="D167" i="2"/>
  <c r="D133" i="2"/>
  <c r="D62" i="2"/>
  <c r="D28" i="2"/>
  <c r="D21" i="2"/>
  <c r="D160" i="2"/>
  <c r="D152" i="2"/>
  <c r="D128" i="2"/>
  <c r="D63" i="2"/>
  <c r="D165" i="2"/>
  <c r="D107" i="2"/>
  <c r="D23" i="2"/>
  <c r="D14" i="2"/>
  <c r="H89" i="4"/>
  <c r="I89" i="4" s="1"/>
  <c r="H48" i="4"/>
  <c r="I48" i="4" s="1"/>
  <c r="H86" i="4"/>
  <c r="I86" i="4" s="1"/>
  <c r="H12" i="4"/>
  <c r="I12" i="4" s="1"/>
  <c r="D158" i="2"/>
  <c r="D173" i="2"/>
  <c r="D24" i="2"/>
  <c r="D205" i="2"/>
  <c r="D197" i="2"/>
  <c r="D189" i="2"/>
  <c r="D181" i="2"/>
  <c r="D177" i="2"/>
  <c r="D95" i="2"/>
  <c r="D157" i="2"/>
  <c r="D73" i="2"/>
  <c r="D59" i="2"/>
  <c r="D154" i="2"/>
  <c r="D89" i="2"/>
  <c r="D45" i="2"/>
  <c r="D19" i="2"/>
  <c r="D32" i="2"/>
  <c r="D37" i="2"/>
  <c r="D103" i="2"/>
  <c r="D70" i="2"/>
  <c r="D38" i="2"/>
  <c r="D175" i="2"/>
  <c r="D57" i="2"/>
  <c r="D44" i="2"/>
  <c r="D98" i="2"/>
  <c r="D13" i="2"/>
  <c r="D58" i="2"/>
  <c r="D131" i="2"/>
  <c r="H57" i="4"/>
  <c r="I57" i="4" s="1"/>
  <c r="H40" i="4"/>
  <c r="I40" i="4" s="1"/>
  <c r="H78" i="4"/>
  <c r="I78" i="4" s="1"/>
  <c r="H75" i="4"/>
  <c r="I75" i="4" s="1"/>
  <c r="D108" i="2"/>
  <c r="D100" i="2"/>
  <c r="D204" i="2"/>
  <c r="D196" i="2"/>
  <c r="D188" i="2"/>
  <c r="D180" i="2"/>
  <c r="D110" i="2"/>
  <c r="D61" i="2"/>
  <c r="D72" i="2"/>
  <c r="D16" i="2"/>
  <c r="D49" i="2"/>
  <c r="D113" i="2"/>
  <c r="D162" i="2"/>
  <c r="D138" i="2"/>
  <c r="D111" i="2"/>
  <c r="D94" i="2"/>
  <c r="D121" i="2"/>
  <c r="D163" i="2"/>
  <c r="D101" i="2"/>
  <c r="D99" i="2"/>
  <c r="D127" i="2"/>
  <c r="D85" i="2"/>
  <c r="D137" i="2"/>
  <c r="D26" i="2"/>
  <c r="D118" i="2"/>
  <c r="D82" i="2"/>
  <c r="D142" i="2"/>
  <c r="D11" i="6"/>
  <c r="F11" i="6" s="1"/>
  <c r="H41" i="4"/>
  <c r="I41" i="4" s="1"/>
  <c r="H32" i="4"/>
  <c r="I32" i="4" s="1"/>
  <c r="H46" i="4"/>
  <c r="I46" i="4" s="1"/>
  <c r="H34" i="4"/>
  <c r="I34" i="4" s="1"/>
  <c r="H51" i="4"/>
  <c r="I51" i="4" s="1"/>
  <c r="H10" i="4"/>
  <c r="I10" i="4" s="1"/>
  <c r="H19" i="4"/>
  <c r="I19" i="4" s="1"/>
  <c r="H30" i="4"/>
  <c r="I30" i="4" s="1"/>
  <c r="H60" i="4"/>
  <c r="I60" i="4" s="1"/>
  <c r="H67" i="4"/>
  <c r="I67" i="4" s="1"/>
  <c r="H22" i="4"/>
  <c r="I22" i="4" s="1"/>
  <c r="H52" i="4"/>
  <c r="I52" i="4" s="1"/>
  <c r="H82" i="4"/>
  <c r="I82" i="4" s="1"/>
  <c r="H47" i="4"/>
  <c r="I47" i="4" s="1"/>
  <c r="H44" i="4"/>
  <c r="I44" i="4" s="1"/>
  <c r="H74" i="4"/>
  <c r="I74" i="4" s="1"/>
  <c r="H49" i="4"/>
  <c r="I49" i="4" s="1"/>
  <c r="H39" i="4"/>
  <c r="I39" i="4" s="1"/>
  <c r="H70" i="4"/>
  <c r="I70" i="4" s="1"/>
  <c r="H85" i="4"/>
  <c r="I85" i="4" s="1"/>
  <c r="H21" i="4"/>
  <c r="I21" i="4" s="1"/>
  <c r="H36" i="4"/>
  <c r="I36" i="4" s="1"/>
  <c r="H43" i="4"/>
  <c r="I43" i="4" s="1"/>
  <c r="H66" i="4"/>
  <c r="I66" i="4" s="1"/>
  <c r="H9" i="4"/>
  <c r="H81" i="4"/>
  <c r="I81" i="4" s="1"/>
  <c r="H88" i="4"/>
  <c r="I88" i="4" s="1"/>
  <c r="H24" i="4"/>
  <c r="I24" i="4" s="1"/>
  <c r="H31" i="4"/>
  <c r="I31" i="4" s="1"/>
  <c r="H62" i="4"/>
  <c r="I62" i="4" s="1"/>
  <c r="H77" i="4"/>
  <c r="I77" i="4" s="1"/>
  <c r="H13" i="4"/>
  <c r="I13" i="4" s="1"/>
  <c r="H28" i="4"/>
  <c r="I28" i="4" s="1"/>
  <c r="H35" i="4"/>
  <c r="I35" i="4" s="1"/>
  <c r="H58" i="4"/>
  <c r="I58" i="4" s="1"/>
  <c r="H65" i="4"/>
  <c r="I65" i="4" s="1"/>
  <c r="H80" i="4"/>
  <c r="I80" i="4" s="1"/>
  <c r="H16" i="4"/>
  <c r="I16" i="4" s="1"/>
  <c r="H23" i="4"/>
  <c r="I23" i="4" s="1"/>
  <c r="H54" i="4"/>
  <c r="I54" i="4" s="1"/>
  <c r="H69" i="4"/>
  <c r="I69" i="4" s="1"/>
  <c r="H84" i="4"/>
  <c r="I84" i="4" s="1"/>
  <c r="H20" i="4"/>
  <c r="I20" i="4" s="1"/>
  <c r="H27" i="4"/>
  <c r="I27" i="4" s="1"/>
  <c r="H50" i="4"/>
  <c r="I50" i="4" s="1"/>
  <c r="H64" i="4"/>
  <c r="I64" i="4" s="1"/>
  <c r="H79" i="4"/>
  <c r="I79" i="4" s="1"/>
  <c r="H73" i="4"/>
  <c r="I73" i="4" s="1"/>
  <c r="H38" i="4"/>
  <c r="I38" i="4" s="1"/>
  <c r="H53" i="4"/>
  <c r="I53" i="4" s="1"/>
  <c r="H68" i="4"/>
  <c r="I68" i="4" s="1"/>
  <c r="H83" i="4"/>
  <c r="I83" i="4" s="1"/>
  <c r="H11" i="4"/>
  <c r="I11" i="4" s="1"/>
  <c r="C74" i="2"/>
  <c r="B95" i="5" l="1"/>
  <c r="D94" i="5"/>
  <c r="I9" i="4"/>
  <c r="C75" i="2"/>
  <c r="B96" i="5" l="1"/>
  <c r="D95" i="5"/>
  <c r="C76" i="2"/>
  <c r="B97" i="5" l="1"/>
  <c r="D96" i="5"/>
  <c r="C77" i="2"/>
  <c r="D97" i="5" l="1"/>
  <c r="B98" i="5"/>
  <c r="C78" i="2"/>
  <c r="B99" i="5" l="1"/>
  <c r="D98" i="5"/>
  <c r="C79" i="2"/>
  <c r="D99" i="5" l="1"/>
  <c r="B100" i="5"/>
  <c r="C80" i="2"/>
  <c r="B101" i="5" l="1"/>
  <c r="D100" i="5"/>
  <c r="C81" i="2"/>
  <c r="D101" i="5" l="1"/>
  <c r="B102" i="5"/>
  <c r="C82" i="2"/>
  <c r="B103" i="5" l="1"/>
  <c r="D102" i="5"/>
  <c r="C83" i="2"/>
  <c r="D103" i="5" l="1"/>
  <c r="B104" i="5"/>
  <c r="C84" i="2"/>
  <c r="B105" i="5" l="1"/>
  <c r="D104" i="5"/>
  <c r="C85" i="2"/>
  <c r="B106" i="5" l="1"/>
  <c r="D105" i="5"/>
  <c r="C86" i="2"/>
  <c r="B107" i="5" l="1"/>
  <c r="D106" i="5"/>
  <c r="C87" i="2"/>
  <c r="D107" i="5" l="1"/>
  <c r="B108" i="5"/>
  <c r="C88" i="2"/>
  <c r="D108" i="5" l="1"/>
  <c r="B109" i="5"/>
  <c r="C89" i="2"/>
  <c r="B110" i="5" l="1"/>
  <c r="D110" i="5" s="1"/>
  <c r="D109" i="5"/>
  <c r="C90" i="2"/>
  <c r="C91" i="2" l="1"/>
  <c r="C92" i="2" l="1"/>
  <c r="C93" i="2" l="1"/>
  <c r="C94" i="2" l="1"/>
  <c r="C95" i="2" l="1"/>
  <c r="C96" i="2" l="1"/>
  <c r="C97" i="2" l="1"/>
  <c r="C98" i="2" l="1"/>
  <c r="C99" i="2" l="1"/>
  <c r="C100" i="2" l="1"/>
  <c r="C101" i="2" l="1"/>
  <c r="C102" i="2" l="1"/>
  <c r="C103" i="2" l="1"/>
  <c r="C104" i="2" l="1"/>
  <c r="C105" i="2" l="1"/>
  <c r="C106" i="2" l="1"/>
  <c r="C107" i="2" l="1"/>
  <c r="C108" i="2" l="1"/>
  <c r="C109" i="2" l="1"/>
  <c r="C110" i="2" l="1"/>
  <c r="C111" i="2" l="1"/>
  <c r="C112" i="2" l="1"/>
  <c r="C113" i="2" l="1"/>
  <c r="C114" i="2" l="1"/>
  <c r="C115" i="2" l="1"/>
  <c r="C116" i="2" l="1"/>
  <c r="C117" i="2" l="1"/>
  <c r="C118" i="2" l="1"/>
  <c r="C119" i="2" l="1"/>
  <c r="C120" i="2" l="1"/>
  <c r="C121" i="2" l="1"/>
  <c r="C122" i="2" l="1"/>
  <c r="C123" i="2" l="1"/>
  <c r="C124" i="2" l="1"/>
  <c r="C125" i="2" l="1"/>
  <c r="C126" i="2" l="1"/>
  <c r="C127" i="2" l="1"/>
  <c r="C128" i="2" l="1"/>
  <c r="C129" i="2" l="1"/>
  <c r="C130" i="2" l="1"/>
  <c r="C131" i="2" l="1"/>
  <c r="C132" i="2" l="1"/>
  <c r="C133" i="2" l="1"/>
  <c r="C134" i="2" l="1"/>
  <c r="C135" i="2" l="1"/>
  <c r="C136" i="2" l="1"/>
  <c r="C137" i="2" l="1"/>
  <c r="C138" i="2" l="1"/>
  <c r="C139" i="2" l="1"/>
  <c r="C140" i="2" l="1"/>
  <c r="C141" i="2" l="1"/>
  <c r="C142" i="2" l="1"/>
  <c r="C143" i="2" l="1"/>
  <c r="C144" i="2" l="1"/>
  <c r="C145" i="2" l="1"/>
  <c r="C146" i="2" l="1"/>
  <c r="C147" i="2" l="1"/>
  <c r="C148" i="2" l="1"/>
  <c r="C149" i="2" l="1"/>
  <c r="C150" i="2" l="1"/>
  <c r="C151" i="2" l="1"/>
  <c r="C152" i="2" l="1"/>
  <c r="C153" i="2" l="1"/>
  <c r="C154" i="2" l="1"/>
  <c r="C155" i="2" l="1"/>
  <c r="C156" i="2"/>
</calcChain>
</file>

<file path=xl/sharedStrings.xml><?xml version="1.0" encoding="utf-8"?>
<sst xmlns="http://schemas.openxmlformats.org/spreadsheetml/2006/main" count="49" uniqueCount="36">
  <si>
    <t>Coefficient</t>
  </si>
  <si>
    <t>Value</t>
  </si>
  <si>
    <t>Index</t>
  </si>
  <si>
    <t>xi</t>
  </si>
  <si>
    <r>
      <t>x</t>
    </r>
    <r>
      <rPr>
        <b/>
        <vertAlign val="subscript"/>
        <sz val="14"/>
        <color theme="1"/>
        <rFont val="Lucida Sans Unicode"/>
        <family val="2"/>
      </rPr>
      <t>i</t>
    </r>
  </si>
  <si>
    <r>
      <t>y</t>
    </r>
    <r>
      <rPr>
        <b/>
        <vertAlign val="subscript"/>
        <sz val="14"/>
        <color theme="1"/>
        <rFont val="Lucida Sans Unicode"/>
        <family val="2"/>
      </rPr>
      <t>i</t>
    </r>
  </si>
  <si>
    <r>
      <t>x</t>
    </r>
    <r>
      <rPr>
        <b/>
        <vertAlign val="subscript"/>
        <sz val="14"/>
        <color theme="1"/>
        <rFont val="Lucida Sans Unicode"/>
        <family val="2"/>
      </rPr>
      <t>i</t>
    </r>
    <r>
      <rPr>
        <b/>
        <vertAlign val="superscript"/>
        <sz val="14"/>
        <color theme="1"/>
        <rFont val="Lucida Sans Unicode"/>
        <family val="2"/>
      </rPr>
      <t>5</t>
    </r>
  </si>
  <si>
    <r>
      <t>x</t>
    </r>
    <r>
      <rPr>
        <b/>
        <vertAlign val="subscript"/>
        <sz val="14"/>
        <color theme="1"/>
        <rFont val="Lucida Sans Unicode"/>
        <family val="2"/>
      </rPr>
      <t>i</t>
    </r>
    <r>
      <rPr>
        <b/>
        <vertAlign val="superscript"/>
        <sz val="14"/>
        <color theme="1"/>
        <rFont val="Lucida Sans Unicode"/>
        <family val="2"/>
      </rPr>
      <t>4</t>
    </r>
  </si>
  <si>
    <r>
      <t>x</t>
    </r>
    <r>
      <rPr>
        <b/>
        <vertAlign val="subscript"/>
        <sz val="14"/>
        <color theme="1"/>
        <rFont val="Lucida Sans Unicode"/>
        <family val="2"/>
      </rPr>
      <t>i</t>
    </r>
    <r>
      <rPr>
        <b/>
        <vertAlign val="superscript"/>
        <sz val="14"/>
        <color theme="1"/>
        <rFont val="Lucida Sans Unicode"/>
        <family val="2"/>
      </rPr>
      <t>3</t>
    </r>
  </si>
  <si>
    <r>
      <t>x</t>
    </r>
    <r>
      <rPr>
        <b/>
        <vertAlign val="subscript"/>
        <sz val="14"/>
        <color theme="1"/>
        <rFont val="Lucida Sans Unicode"/>
        <family val="2"/>
      </rPr>
      <t>i</t>
    </r>
    <r>
      <rPr>
        <b/>
        <vertAlign val="superscript"/>
        <sz val="14"/>
        <color theme="1"/>
        <rFont val="Lucida Sans Unicode"/>
        <family val="2"/>
      </rPr>
      <t>2</t>
    </r>
  </si>
  <si>
    <t>fit(x)</t>
  </si>
  <si>
    <t>p(x)</t>
  </si>
  <si>
    <r>
      <t>c</t>
    </r>
    <r>
      <rPr>
        <vertAlign val="subscript"/>
        <sz val="12"/>
        <color theme="1"/>
        <rFont val="Lucida Sans Unicode"/>
        <family val="2"/>
      </rPr>
      <t>0</t>
    </r>
  </si>
  <si>
    <r>
      <t>c</t>
    </r>
    <r>
      <rPr>
        <vertAlign val="subscript"/>
        <sz val="12"/>
        <color theme="1"/>
        <rFont val="Lucida Sans Unicode"/>
        <family val="2"/>
      </rPr>
      <t>1</t>
    </r>
  </si>
  <si>
    <r>
      <t>c</t>
    </r>
    <r>
      <rPr>
        <vertAlign val="subscript"/>
        <sz val="12"/>
        <color theme="1"/>
        <rFont val="Lucida Sans Unicode"/>
        <family val="2"/>
      </rPr>
      <t>2</t>
    </r>
  </si>
  <si>
    <r>
      <t>c</t>
    </r>
    <r>
      <rPr>
        <vertAlign val="subscript"/>
        <sz val="12"/>
        <color theme="1"/>
        <rFont val="Lucida Sans Unicode"/>
        <family val="2"/>
      </rPr>
      <t>3</t>
    </r>
  </si>
  <si>
    <r>
      <t>c</t>
    </r>
    <r>
      <rPr>
        <vertAlign val="subscript"/>
        <sz val="12"/>
        <color theme="1"/>
        <rFont val="Lucida Sans Unicode"/>
        <family val="2"/>
      </rPr>
      <t>4</t>
    </r>
  </si>
  <si>
    <r>
      <t>c</t>
    </r>
    <r>
      <rPr>
        <vertAlign val="subscript"/>
        <sz val="12"/>
        <color theme="1"/>
        <rFont val="Lucida Sans Unicode"/>
        <family val="2"/>
      </rPr>
      <t>5</t>
    </r>
  </si>
  <si>
    <t>Uncertainty</t>
  </si>
  <si>
    <t>Polynomial Coefficients</t>
  </si>
  <si>
    <t>Fitted Polynomial Coefficients</t>
  </si>
  <si>
    <t>F stat</t>
  </si>
  <si>
    <t>Degrees of Feedom</t>
  </si>
  <si>
    <r>
      <t>SS</t>
    </r>
    <r>
      <rPr>
        <b/>
        <vertAlign val="subscript"/>
        <sz val="12"/>
        <color theme="1"/>
        <rFont val="Lucida Sans Unicode"/>
        <family val="2"/>
      </rPr>
      <t>resid</t>
    </r>
  </si>
  <si>
    <r>
      <t>c</t>
    </r>
    <r>
      <rPr>
        <b/>
        <vertAlign val="subscript"/>
        <sz val="12"/>
        <color theme="1"/>
        <rFont val="Lucida Sans Unicode"/>
        <family val="2"/>
      </rPr>
      <t>i</t>
    </r>
  </si>
  <si>
    <r>
      <t>se(c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>)</t>
    </r>
  </si>
  <si>
    <r>
      <t>SS</t>
    </r>
    <r>
      <rPr>
        <b/>
        <vertAlign val="subscript"/>
        <sz val="12"/>
        <color theme="1"/>
        <rFont val="Lucida Sans Unicode"/>
        <family val="2"/>
      </rPr>
      <t>reg</t>
    </r>
  </si>
  <si>
    <r>
      <t>R</t>
    </r>
    <r>
      <rPr>
        <b/>
        <vertAlign val="superscript"/>
        <sz val="12"/>
        <color theme="1"/>
        <rFont val="Lucida Sans Unicode"/>
        <family val="2"/>
      </rPr>
      <t>2</t>
    </r>
  </si>
  <si>
    <t>Std Error y</t>
  </si>
  <si>
    <r>
      <t>f</t>
    </r>
    <r>
      <rPr>
        <b/>
        <vertAlign val="subscript"/>
        <sz val="12"/>
        <color theme="1"/>
        <rFont val="Lucida Sans Unicode"/>
        <family val="2"/>
      </rPr>
      <t>i</t>
    </r>
  </si>
  <si>
    <r>
      <t>y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 xml:space="preserve"> - f</t>
    </r>
    <r>
      <rPr>
        <b/>
        <vertAlign val="subscript"/>
        <sz val="12"/>
        <color theme="1"/>
        <rFont val="Lucida Sans Unicode"/>
        <family val="2"/>
      </rPr>
      <t>i</t>
    </r>
  </si>
  <si>
    <t>c</t>
  </si>
  <si>
    <r>
      <t>x</t>
    </r>
    <r>
      <rPr>
        <b/>
        <i/>
        <vertAlign val="subscript"/>
        <sz val="12"/>
        <color theme="1"/>
        <rFont val="Calibri"/>
        <family val="2"/>
        <scheme val="minor"/>
      </rPr>
      <t>i</t>
    </r>
  </si>
  <si>
    <r>
      <t>p(x</t>
    </r>
    <r>
      <rPr>
        <b/>
        <i/>
        <vertAlign val="subscript"/>
        <sz val="12"/>
        <color theme="1"/>
        <rFont val="Calibri"/>
        <family val="2"/>
        <scheme val="minor"/>
      </rPr>
      <t>i</t>
    </r>
    <r>
      <rPr>
        <b/>
        <i/>
        <sz val="12"/>
        <color theme="1"/>
        <rFont val="Calibri"/>
        <family val="2"/>
        <scheme val="minor"/>
      </rPr>
      <t>)</t>
    </r>
  </si>
  <si>
    <r>
      <t>y(x</t>
    </r>
    <r>
      <rPr>
        <b/>
        <i/>
        <vertAlign val="subscript"/>
        <sz val="12"/>
        <color theme="1"/>
        <rFont val="Calibri"/>
        <family val="2"/>
        <scheme val="minor"/>
      </rPr>
      <t>i</t>
    </r>
    <r>
      <rPr>
        <b/>
        <i/>
        <sz val="12"/>
        <color theme="1"/>
        <rFont val="Calibri"/>
        <family val="2"/>
        <scheme val="minor"/>
      </rPr>
      <t>)</t>
    </r>
  </si>
  <si>
    <r>
      <t>c</t>
    </r>
    <r>
      <rPr>
        <vertAlign val="subscript"/>
        <sz val="12"/>
        <color theme="1"/>
        <rFont val="Lucida Sans Unicode"/>
        <family val="2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</si>
</sst>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8"/>
      <color theme="1"/>
      <name val="Lucida Sans Unicode"/>
      <family val="2"/>
    </font>
    <font>
      <sz val="11"/>
      <color theme="1"/>
      <name val="Lucida Sans Unicode"/>
      <family val="2"/>
    </font>
    <font>
      <sz val="14"/>
      <color theme="1"/>
      <name val="Lucida Sans Unicode"/>
      <family val="2"/>
    </font>
    <font>
      <sz val="12"/>
      <color theme="1"/>
      <name val="Lucida Sans Unicode"/>
      <family val="2"/>
    </font>
    <font>
      <vertAlign val="subscript"/>
      <sz val="12"/>
      <color theme="1"/>
      <name val="Lucida Sans Unicode"/>
      <family val="2"/>
    </font>
    <font>
      <b/>
      <sz val="14"/>
      <color theme="1"/>
      <name val="Lucida Sans Unicode"/>
      <family val="2"/>
    </font>
    <font>
      <b/>
      <vertAlign val="subscript"/>
      <sz val="14"/>
      <color theme="1"/>
      <name val="Lucida Sans Unicode"/>
      <family val="2"/>
    </font>
    <font>
      <b/>
      <sz val="12"/>
      <color theme="1"/>
      <name val="Lucida Sans Unicode"/>
      <family val="2"/>
    </font>
    <font>
      <b/>
      <vertAlign val="superscript"/>
      <sz val="14"/>
      <color theme="1"/>
      <name val="Lucida Sans Unicode"/>
      <family val="2"/>
    </font>
    <font>
      <sz val="11"/>
      <color theme="0"/>
      <name val="Calibri"/>
      <family val="2"/>
      <scheme val="minor"/>
    </font>
    <font>
      <sz val="12"/>
      <color theme="0"/>
      <name val="Lucida Sans Unicode"/>
      <family val="2"/>
    </font>
    <font>
      <b/>
      <vertAlign val="subscript"/>
      <sz val="12"/>
      <color theme="1"/>
      <name val="Lucida Sans Unicode"/>
      <family val="2"/>
    </font>
    <font>
      <b/>
      <vertAlign val="superscript"/>
      <sz val="12"/>
      <color theme="1"/>
      <name val="Lucida Sans Unicode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0" xfId="0" applyNumberFormat="1"/>
    <xf numFmtId="0" fontId="4" fillId="0" borderId="0" xfId="0" applyFont="1"/>
    <xf numFmtId="1" fontId="4" fillId="0" borderId="0" xfId="0" applyNumberFormat="1" applyFont="1"/>
    <xf numFmtId="0" fontId="8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0" fillId="0" borderId="0" xfId="0" applyFont="1"/>
    <xf numFmtId="9" fontId="4" fillId="0" borderId="0" xfId="0" applyNumberFormat="1" applyFont="1"/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1" xfId="0" applyFont="1" applyBorder="1"/>
    <xf numFmtId="0" fontId="4" fillId="0" borderId="2" xfId="0" applyFont="1" applyBorder="1"/>
    <xf numFmtId="0" fontId="11" fillId="0" borderId="0" xfId="0" applyFont="1"/>
    <xf numFmtId="164" fontId="4" fillId="0" borderId="0" xfId="0" applyNumberFormat="1" applyFont="1"/>
    <xf numFmtId="2" fontId="4" fillId="0" borderId="0" xfId="0" applyNumberFormat="1" applyFont="1"/>
    <xf numFmtId="0" fontId="8" fillId="0" borderId="0" xfId="0" applyFont="1" applyAlignment="1">
      <alignment horizontal="right"/>
    </xf>
    <xf numFmtId="2" fontId="0" fillId="0" borderId="0" xfId="0" applyNumberFormat="1"/>
    <xf numFmtId="4" fontId="4" fillId="0" borderId="0" xfId="0" applyNumberFormat="1" applyFont="1"/>
    <xf numFmtId="0" fontId="4" fillId="0" borderId="3" xfId="0" applyFont="1" applyBorder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Sample</a:t>
            </a:r>
            <a:r>
              <a:rPr lang="en-US" sz="1800" b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 Fifth Degree Polynomial</a:t>
            </a:r>
            <a:endParaRPr lang="en-US" sz="1800" b="1">
              <a:latin typeface="Lucida Sans Unicode" panose="020B0602030504020204" pitchFamily="34" charset="0"/>
              <a:cs typeface="Lucida Sans Unicode" panose="020B0602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 Polynomial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function!$B$10:$B$210</c:f>
              <c:numCache>
                <c:formatCode>General</c:formatCode>
                <c:ptCount val="201"/>
                <c:pt idx="0">
                  <c:v>-8</c:v>
                </c:pt>
                <c:pt idx="1">
                  <c:v>-7.9</c:v>
                </c:pt>
                <c:pt idx="2">
                  <c:v>-7.8000000000000007</c:v>
                </c:pt>
                <c:pt idx="3">
                  <c:v>-7.7000000000000011</c:v>
                </c:pt>
                <c:pt idx="4">
                  <c:v>-7.6000000000000014</c:v>
                </c:pt>
                <c:pt idx="5">
                  <c:v>-7.5000000000000018</c:v>
                </c:pt>
                <c:pt idx="6">
                  <c:v>-7.4000000000000021</c:v>
                </c:pt>
                <c:pt idx="7">
                  <c:v>-7.3000000000000025</c:v>
                </c:pt>
                <c:pt idx="8">
                  <c:v>-7.2000000000000028</c:v>
                </c:pt>
                <c:pt idx="9">
                  <c:v>-7.1000000000000032</c:v>
                </c:pt>
                <c:pt idx="10">
                  <c:v>-7.0000000000000036</c:v>
                </c:pt>
                <c:pt idx="11">
                  <c:v>-6.9000000000000039</c:v>
                </c:pt>
                <c:pt idx="12">
                  <c:v>-6.8000000000000043</c:v>
                </c:pt>
                <c:pt idx="13">
                  <c:v>-6.7000000000000046</c:v>
                </c:pt>
                <c:pt idx="14">
                  <c:v>-6.600000000000005</c:v>
                </c:pt>
                <c:pt idx="15">
                  <c:v>-6.5000000000000053</c:v>
                </c:pt>
                <c:pt idx="16">
                  <c:v>-6.4000000000000057</c:v>
                </c:pt>
                <c:pt idx="17">
                  <c:v>-6.300000000000006</c:v>
                </c:pt>
                <c:pt idx="18">
                  <c:v>-6.2000000000000064</c:v>
                </c:pt>
                <c:pt idx="19">
                  <c:v>-6.1000000000000068</c:v>
                </c:pt>
                <c:pt idx="20">
                  <c:v>-6.0000000000000071</c:v>
                </c:pt>
                <c:pt idx="21">
                  <c:v>-5.9000000000000075</c:v>
                </c:pt>
                <c:pt idx="22">
                  <c:v>-5.8000000000000078</c:v>
                </c:pt>
                <c:pt idx="23">
                  <c:v>-5.7000000000000082</c:v>
                </c:pt>
                <c:pt idx="24">
                  <c:v>-5.6000000000000085</c:v>
                </c:pt>
                <c:pt idx="25">
                  <c:v>-5.5000000000000089</c:v>
                </c:pt>
                <c:pt idx="26">
                  <c:v>-5.4000000000000092</c:v>
                </c:pt>
                <c:pt idx="27">
                  <c:v>-5.3000000000000096</c:v>
                </c:pt>
                <c:pt idx="28">
                  <c:v>-5.2000000000000099</c:v>
                </c:pt>
                <c:pt idx="29">
                  <c:v>-5.1000000000000103</c:v>
                </c:pt>
                <c:pt idx="30">
                  <c:v>-5.0000000000000107</c:v>
                </c:pt>
                <c:pt idx="31">
                  <c:v>-4.900000000000011</c:v>
                </c:pt>
                <c:pt idx="32">
                  <c:v>-4.8000000000000114</c:v>
                </c:pt>
                <c:pt idx="33">
                  <c:v>-4.7000000000000117</c:v>
                </c:pt>
                <c:pt idx="34">
                  <c:v>-4.6000000000000121</c:v>
                </c:pt>
                <c:pt idx="35">
                  <c:v>-4.5000000000000124</c:v>
                </c:pt>
                <c:pt idx="36">
                  <c:v>-4.4000000000000128</c:v>
                </c:pt>
                <c:pt idx="37">
                  <c:v>-4.3000000000000131</c:v>
                </c:pt>
                <c:pt idx="38">
                  <c:v>-4.2000000000000135</c:v>
                </c:pt>
                <c:pt idx="39">
                  <c:v>-4.1000000000000139</c:v>
                </c:pt>
                <c:pt idx="40">
                  <c:v>-4.0000000000000142</c:v>
                </c:pt>
                <c:pt idx="41">
                  <c:v>-3.9000000000000141</c:v>
                </c:pt>
                <c:pt idx="42">
                  <c:v>-3.800000000000014</c:v>
                </c:pt>
                <c:pt idx="43">
                  <c:v>-3.7000000000000139</c:v>
                </c:pt>
                <c:pt idx="44">
                  <c:v>-3.6000000000000139</c:v>
                </c:pt>
                <c:pt idx="45">
                  <c:v>-3.5000000000000138</c:v>
                </c:pt>
                <c:pt idx="46">
                  <c:v>-3.4000000000000137</c:v>
                </c:pt>
                <c:pt idx="47">
                  <c:v>-3.3000000000000136</c:v>
                </c:pt>
                <c:pt idx="48">
                  <c:v>-3.2000000000000135</c:v>
                </c:pt>
                <c:pt idx="49">
                  <c:v>-3.1000000000000134</c:v>
                </c:pt>
                <c:pt idx="50">
                  <c:v>-3.0000000000000133</c:v>
                </c:pt>
                <c:pt idx="51">
                  <c:v>-2.9000000000000132</c:v>
                </c:pt>
                <c:pt idx="52">
                  <c:v>-2.8000000000000131</c:v>
                </c:pt>
                <c:pt idx="53">
                  <c:v>-2.7000000000000131</c:v>
                </c:pt>
                <c:pt idx="54">
                  <c:v>-2.600000000000013</c:v>
                </c:pt>
                <c:pt idx="55">
                  <c:v>-2.5000000000000129</c:v>
                </c:pt>
                <c:pt idx="56">
                  <c:v>-2.4000000000000128</c:v>
                </c:pt>
                <c:pt idx="57">
                  <c:v>-2.3000000000000127</c:v>
                </c:pt>
                <c:pt idx="58">
                  <c:v>-2.2000000000000126</c:v>
                </c:pt>
                <c:pt idx="59">
                  <c:v>-2.1000000000000125</c:v>
                </c:pt>
                <c:pt idx="60">
                  <c:v>-2.0000000000000124</c:v>
                </c:pt>
                <c:pt idx="61">
                  <c:v>-1.9000000000000123</c:v>
                </c:pt>
                <c:pt idx="62">
                  <c:v>-1.8000000000000123</c:v>
                </c:pt>
                <c:pt idx="63">
                  <c:v>-1.7000000000000122</c:v>
                </c:pt>
                <c:pt idx="64">
                  <c:v>-1.6000000000000121</c:v>
                </c:pt>
                <c:pt idx="65">
                  <c:v>-1.500000000000012</c:v>
                </c:pt>
                <c:pt idx="66">
                  <c:v>-1.4000000000000119</c:v>
                </c:pt>
                <c:pt idx="67">
                  <c:v>-1.3000000000000118</c:v>
                </c:pt>
                <c:pt idx="68">
                  <c:v>-1.2000000000000117</c:v>
                </c:pt>
                <c:pt idx="69">
                  <c:v>-1.1000000000000116</c:v>
                </c:pt>
                <c:pt idx="70">
                  <c:v>-1.0000000000000115</c:v>
                </c:pt>
                <c:pt idx="71">
                  <c:v>-0.90000000000001157</c:v>
                </c:pt>
                <c:pt idx="72">
                  <c:v>-0.80000000000001159</c:v>
                </c:pt>
                <c:pt idx="73">
                  <c:v>-0.70000000000001161</c:v>
                </c:pt>
                <c:pt idx="74">
                  <c:v>-0.60000000000001164</c:v>
                </c:pt>
                <c:pt idx="75">
                  <c:v>-0.50000000000001166</c:v>
                </c:pt>
                <c:pt idx="76">
                  <c:v>-0.40000000000001168</c:v>
                </c:pt>
                <c:pt idx="77">
                  <c:v>-0.3000000000000117</c:v>
                </c:pt>
                <c:pt idx="78">
                  <c:v>-0.2000000000000117</c:v>
                </c:pt>
                <c:pt idx="79">
                  <c:v>-0.10000000000001169</c:v>
                </c:pt>
                <c:pt idx="80">
                  <c:v>-1.1685097334179773E-14</c:v>
                </c:pt>
                <c:pt idx="81">
                  <c:v>9.999999999998832E-2</c:v>
                </c:pt>
                <c:pt idx="82">
                  <c:v>0.19999999999998833</c:v>
                </c:pt>
                <c:pt idx="83">
                  <c:v>0.29999999999998833</c:v>
                </c:pt>
                <c:pt idx="84">
                  <c:v>0.39999999999998836</c:v>
                </c:pt>
                <c:pt idx="85">
                  <c:v>0.49999999999998834</c:v>
                </c:pt>
                <c:pt idx="86">
                  <c:v>0.59999999999998832</c:v>
                </c:pt>
                <c:pt idx="87">
                  <c:v>0.6999999999999883</c:v>
                </c:pt>
                <c:pt idx="88">
                  <c:v>0.79999999999998828</c:v>
                </c:pt>
                <c:pt idx="89">
                  <c:v>0.89999999999998825</c:v>
                </c:pt>
                <c:pt idx="90">
                  <c:v>0.99999999999998823</c:v>
                </c:pt>
                <c:pt idx="91">
                  <c:v>1.0999999999999883</c:v>
                </c:pt>
                <c:pt idx="92">
                  <c:v>1.1999999999999884</c:v>
                </c:pt>
                <c:pt idx="93">
                  <c:v>1.2999999999999885</c:v>
                </c:pt>
                <c:pt idx="94">
                  <c:v>1.3999999999999886</c:v>
                </c:pt>
                <c:pt idx="95">
                  <c:v>1.4999999999999887</c:v>
                </c:pt>
                <c:pt idx="96">
                  <c:v>1.5999999999999888</c:v>
                </c:pt>
                <c:pt idx="97">
                  <c:v>1.6999999999999889</c:v>
                </c:pt>
                <c:pt idx="98">
                  <c:v>1.7999999999999889</c:v>
                </c:pt>
                <c:pt idx="99">
                  <c:v>1.899999999999989</c:v>
                </c:pt>
                <c:pt idx="100">
                  <c:v>1.9999999999999891</c:v>
                </c:pt>
                <c:pt idx="101">
                  <c:v>2.099999999999989</c:v>
                </c:pt>
                <c:pt idx="102">
                  <c:v>2.1999999999999891</c:v>
                </c:pt>
                <c:pt idx="103">
                  <c:v>2.2999999999999892</c:v>
                </c:pt>
                <c:pt idx="104">
                  <c:v>2.3999999999999893</c:v>
                </c:pt>
                <c:pt idx="105">
                  <c:v>2.4999999999999893</c:v>
                </c:pt>
                <c:pt idx="106">
                  <c:v>2.5999999999999894</c:v>
                </c:pt>
                <c:pt idx="107">
                  <c:v>2.6999999999999895</c:v>
                </c:pt>
                <c:pt idx="108">
                  <c:v>2.7999999999999896</c:v>
                </c:pt>
                <c:pt idx="109">
                  <c:v>2.8999999999999897</c:v>
                </c:pt>
                <c:pt idx="110">
                  <c:v>2.9999999999999898</c:v>
                </c:pt>
                <c:pt idx="111">
                  <c:v>3.0999999999999899</c:v>
                </c:pt>
                <c:pt idx="112">
                  <c:v>3.19999999999999</c:v>
                </c:pt>
                <c:pt idx="113">
                  <c:v>3.2999999999999901</c:v>
                </c:pt>
                <c:pt idx="114">
                  <c:v>3.3999999999999901</c:v>
                </c:pt>
                <c:pt idx="115">
                  <c:v>3.4999999999999902</c:v>
                </c:pt>
                <c:pt idx="116">
                  <c:v>3.5999999999999903</c:v>
                </c:pt>
                <c:pt idx="117">
                  <c:v>3.6999999999999904</c:v>
                </c:pt>
                <c:pt idx="118">
                  <c:v>3.7999999999999905</c:v>
                </c:pt>
                <c:pt idx="119">
                  <c:v>3.8999999999999906</c:v>
                </c:pt>
                <c:pt idx="120">
                  <c:v>3.9999999999999907</c:v>
                </c:pt>
                <c:pt idx="121">
                  <c:v>4.0999999999999908</c:v>
                </c:pt>
                <c:pt idx="122">
                  <c:v>4.1999999999999904</c:v>
                </c:pt>
                <c:pt idx="123">
                  <c:v>4.2999999999999901</c:v>
                </c:pt>
                <c:pt idx="124">
                  <c:v>4.3999999999999897</c:v>
                </c:pt>
                <c:pt idx="125">
                  <c:v>4.4999999999999893</c:v>
                </c:pt>
                <c:pt idx="126">
                  <c:v>4.599999999999989</c:v>
                </c:pt>
                <c:pt idx="127">
                  <c:v>4.6999999999999886</c:v>
                </c:pt>
                <c:pt idx="128">
                  <c:v>4.7999999999999883</c:v>
                </c:pt>
                <c:pt idx="129">
                  <c:v>4.8999999999999879</c:v>
                </c:pt>
                <c:pt idx="130">
                  <c:v>4.9999999999999876</c:v>
                </c:pt>
                <c:pt idx="131">
                  <c:v>5.0999999999999872</c:v>
                </c:pt>
                <c:pt idx="132">
                  <c:v>5.1999999999999869</c:v>
                </c:pt>
                <c:pt idx="133">
                  <c:v>5.2999999999999865</c:v>
                </c:pt>
                <c:pt idx="134">
                  <c:v>5.3999999999999861</c:v>
                </c:pt>
                <c:pt idx="135">
                  <c:v>5.4999999999999858</c:v>
                </c:pt>
                <c:pt idx="136">
                  <c:v>5.5999999999999854</c:v>
                </c:pt>
                <c:pt idx="137">
                  <c:v>5.6999999999999851</c:v>
                </c:pt>
                <c:pt idx="138">
                  <c:v>5.7999999999999847</c:v>
                </c:pt>
                <c:pt idx="139">
                  <c:v>5.8999999999999844</c:v>
                </c:pt>
                <c:pt idx="140">
                  <c:v>5.999999999999984</c:v>
                </c:pt>
                <c:pt idx="141">
                  <c:v>6.0999999999999837</c:v>
                </c:pt>
                <c:pt idx="142">
                  <c:v>6.1999999999999833</c:v>
                </c:pt>
                <c:pt idx="143">
                  <c:v>6.2999999999999829</c:v>
                </c:pt>
                <c:pt idx="144">
                  <c:v>6.3999999999999826</c:v>
                </c:pt>
                <c:pt idx="145">
                  <c:v>6.4999999999999822</c:v>
                </c:pt>
                <c:pt idx="146">
                  <c:v>6.5999999999999819</c:v>
                </c:pt>
                <c:pt idx="147">
                  <c:v>6.6999999999999815</c:v>
                </c:pt>
                <c:pt idx="148">
                  <c:v>6.7999999999999812</c:v>
                </c:pt>
                <c:pt idx="149">
                  <c:v>6.8999999999999808</c:v>
                </c:pt>
                <c:pt idx="150">
                  <c:v>6.9999999999999805</c:v>
                </c:pt>
                <c:pt idx="151">
                  <c:v>7.0999999999999801</c:v>
                </c:pt>
                <c:pt idx="152">
                  <c:v>7.1999999999999797</c:v>
                </c:pt>
                <c:pt idx="153">
                  <c:v>7.2999999999999794</c:v>
                </c:pt>
                <c:pt idx="154">
                  <c:v>7.399999999999979</c:v>
                </c:pt>
                <c:pt idx="155">
                  <c:v>7.4999999999999787</c:v>
                </c:pt>
                <c:pt idx="156">
                  <c:v>7.5999999999999783</c:v>
                </c:pt>
                <c:pt idx="157">
                  <c:v>7.699999999999978</c:v>
                </c:pt>
                <c:pt idx="158">
                  <c:v>7.7999999999999776</c:v>
                </c:pt>
                <c:pt idx="159">
                  <c:v>7.8999999999999773</c:v>
                </c:pt>
                <c:pt idx="160">
                  <c:v>7.9999999999999769</c:v>
                </c:pt>
                <c:pt idx="161">
                  <c:v>8.0999999999999766</c:v>
                </c:pt>
                <c:pt idx="162">
                  <c:v>8.1999999999999762</c:v>
                </c:pt>
                <c:pt idx="163">
                  <c:v>8.2999999999999758</c:v>
                </c:pt>
                <c:pt idx="164">
                  <c:v>8.3999999999999755</c:v>
                </c:pt>
                <c:pt idx="165">
                  <c:v>8.4999999999999751</c:v>
                </c:pt>
                <c:pt idx="166">
                  <c:v>8.5999999999999748</c:v>
                </c:pt>
                <c:pt idx="167">
                  <c:v>8.6999999999999744</c:v>
                </c:pt>
                <c:pt idx="168">
                  <c:v>8.7999999999999741</c:v>
                </c:pt>
                <c:pt idx="169">
                  <c:v>8.8999999999999737</c:v>
                </c:pt>
                <c:pt idx="170">
                  <c:v>8.9999999999999734</c:v>
                </c:pt>
                <c:pt idx="171">
                  <c:v>9.099999999999973</c:v>
                </c:pt>
                <c:pt idx="172">
                  <c:v>9.1999999999999726</c:v>
                </c:pt>
                <c:pt idx="173">
                  <c:v>9.2999999999999723</c:v>
                </c:pt>
                <c:pt idx="174">
                  <c:v>9.3999999999999719</c:v>
                </c:pt>
                <c:pt idx="175">
                  <c:v>9.4999999999999716</c:v>
                </c:pt>
                <c:pt idx="176">
                  <c:v>9.5999999999999712</c:v>
                </c:pt>
                <c:pt idx="177">
                  <c:v>9.6999999999999709</c:v>
                </c:pt>
                <c:pt idx="178">
                  <c:v>9.7999999999999705</c:v>
                </c:pt>
                <c:pt idx="179">
                  <c:v>9.8999999999999702</c:v>
                </c:pt>
                <c:pt idx="180">
                  <c:v>9.9999999999999698</c:v>
                </c:pt>
                <c:pt idx="181">
                  <c:v>10.099999999999969</c:v>
                </c:pt>
                <c:pt idx="182">
                  <c:v>10.199999999999969</c:v>
                </c:pt>
                <c:pt idx="183">
                  <c:v>10.299999999999969</c:v>
                </c:pt>
                <c:pt idx="184">
                  <c:v>10.399999999999968</c:v>
                </c:pt>
                <c:pt idx="185">
                  <c:v>10.499999999999968</c:v>
                </c:pt>
                <c:pt idx="186">
                  <c:v>10.599999999999968</c:v>
                </c:pt>
                <c:pt idx="187">
                  <c:v>10.699999999999967</c:v>
                </c:pt>
                <c:pt idx="188">
                  <c:v>10.799999999999967</c:v>
                </c:pt>
                <c:pt idx="189">
                  <c:v>10.899999999999967</c:v>
                </c:pt>
                <c:pt idx="190">
                  <c:v>10.999999999999966</c:v>
                </c:pt>
                <c:pt idx="191">
                  <c:v>11.099999999999966</c:v>
                </c:pt>
                <c:pt idx="192">
                  <c:v>11.199999999999966</c:v>
                </c:pt>
                <c:pt idx="193">
                  <c:v>11.299999999999965</c:v>
                </c:pt>
                <c:pt idx="194">
                  <c:v>11.399999999999965</c:v>
                </c:pt>
                <c:pt idx="195">
                  <c:v>11.499999999999964</c:v>
                </c:pt>
                <c:pt idx="196">
                  <c:v>11.599999999999964</c:v>
                </c:pt>
                <c:pt idx="197">
                  <c:v>11.699999999999964</c:v>
                </c:pt>
                <c:pt idx="198">
                  <c:v>11.799999999999963</c:v>
                </c:pt>
                <c:pt idx="199">
                  <c:v>11.899999999999963</c:v>
                </c:pt>
                <c:pt idx="200">
                  <c:v>11.999999999999963</c:v>
                </c:pt>
              </c:numCache>
            </c:numRef>
          </c:xVal>
          <c:yVal>
            <c:numRef>
              <c:f>function!$C$10:$C$210</c:f>
              <c:numCache>
                <c:formatCode>0</c:formatCode>
                <c:ptCount val="201"/>
                <c:pt idx="0">
                  <c:v>20418</c:v>
                </c:pt>
                <c:pt idx="1">
                  <c:v>20126.063200000001</c:v>
                </c:pt>
                <c:pt idx="2">
                  <c:v>19815.979200000005</c:v>
                </c:pt>
                <c:pt idx="3">
                  <c:v>19488.823200000003</c:v>
                </c:pt>
                <c:pt idx="4">
                  <c:v>19145.651200000004</c:v>
                </c:pt>
                <c:pt idx="5">
                  <c:v>18787.500000000004</c:v>
                </c:pt>
                <c:pt idx="6">
                  <c:v>18415.387200000008</c:v>
                </c:pt>
                <c:pt idx="7">
                  <c:v>18030.311200000007</c:v>
                </c:pt>
                <c:pt idx="8">
                  <c:v>17633.251200000013</c:v>
                </c:pt>
                <c:pt idx="9">
                  <c:v>17225.167200000011</c:v>
                </c:pt>
                <c:pt idx="10">
                  <c:v>16807.000000000015</c:v>
                </c:pt>
                <c:pt idx="11">
                  <c:v>16379.671200000019</c:v>
                </c:pt>
                <c:pt idx="12">
                  <c:v>15944.083200000019</c:v>
                </c:pt>
                <c:pt idx="13">
                  <c:v>15501.119200000023</c:v>
                </c:pt>
                <c:pt idx="14">
                  <c:v>15051.64320000002</c:v>
                </c:pt>
                <c:pt idx="15">
                  <c:v>14596.500000000025</c:v>
                </c:pt>
                <c:pt idx="16">
                  <c:v>14136.515200000031</c:v>
                </c:pt>
                <c:pt idx="17">
                  <c:v>13672.495200000027</c:v>
                </c:pt>
                <c:pt idx="18">
                  <c:v>13205.22720000003</c:v>
                </c:pt>
                <c:pt idx="19">
                  <c:v>12735.479200000034</c:v>
                </c:pt>
                <c:pt idx="20">
                  <c:v>12264.000000000031</c:v>
                </c:pt>
                <c:pt idx="21">
                  <c:v>11791.519200000035</c:v>
                </c:pt>
                <c:pt idx="22">
                  <c:v>11318.747200000034</c:v>
                </c:pt>
                <c:pt idx="23">
                  <c:v>10846.375200000037</c:v>
                </c:pt>
                <c:pt idx="24">
                  <c:v>10375.075200000039</c:v>
                </c:pt>
                <c:pt idx="25">
                  <c:v>9905.5000000000418</c:v>
                </c:pt>
                <c:pt idx="26">
                  <c:v>9438.2832000000435</c:v>
                </c:pt>
                <c:pt idx="27">
                  <c:v>8974.0392000000429</c:v>
                </c:pt>
                <c:pt idx="28">
                  <c:v>8513.3632000000471</c:v>
                </c:pt>
                <c:pt idx="29">
                  <c:v>8056.831200000046</c:v>
                </c:pt>
                <c:pt idx="30">
                  <c:v>7605.0000000000455</c:v>
                </c:pt>
                <c:pt idx="31">
                  <c:v>7158.4072000000488</c:v>
                </c:pt>
                <c:pt idx="32">
                  <c:v>6717.5712000000512</c:v>
                </c:pt>
                <c:pt idx="33">
                  <c:v>6282.9912000000513</c:v>
                </c:pt>
                <c:pt idx="34">
                  <c:v>5855.1472000000513</c:v>
                </c:pt>
                <c:pt idx="35">
                  <c:v>5434.5000000000518</c:v>
                </c:pt>
                <c:pt idx="36">
                  <c:v>5021.4912000000531</c:v>
                </c:pt>
                <c:pt idx="37">
                  <c:v>4616.5432000000528</c:v>
                </c:pt>
                <c:pt idx="38">
                  <c:v>4220.0592000000524</c:v>
                </c:pt>
                <c:pt idx="39">
                  <c:v>3832.4232000000529</c:v>
                </c:pt>
                <c:pt idx="40">
                  <c:v>3454.0000000000537</c:v>
                </c:pt>
                <c:pt idx="41">
                  <c:v>3085.1352000000516</c:v>
                </c:pt>
                <c:pt idx="42">
                  <c:v>2726.1552000000502</c:v>
                </c:pt>
                <c:pt idx="43">
                  <c:v>2377.3672000000488</c:v>
                </c:pt>
                <c:pt idx="44">
                  <c:v>2039.059200000047</c:v>
                </c:pt>
                <c:pt idx="45">
                  <c:v>1711.5000000000446</c:v>
                </c:pt>
                <c:pt idx="46">
                  <c:v>1394.939200000043</c:v>
                </c:pt>
                <c:pt idx="47">
                  <c:v>1089.6072000000408</c:v>
                </c:pt>
                <c:pt idx="48">
                  <c:v>795.71520000003875</c:v>
                </c:pt>
                <c:pt idx="49">
                  <c:v>513.45520000003671</c:v>
                </c:pt>
                <c:pt idx="50">
                  <c:v>243.00000000003502</c:v>
                </c:pt>
                <c:pt idx="51">
                  <c:v>-15.496799999966697</c:v>
                </c:pt>
                <c:pt idx="52">
                  <c:v>-261.90079999996806</c:v>
                </c:pt>
                <c:pt idx="53">
                  <c:v>-496.09679999997024</c:v>
                </c:pt>
                <c:pt idx="54">
                  <c:v>-717.98879999997212</c:v>
                </c:pt>
                <c:pt idx="55">
                  <c:v>-927.49999999997362</c:v>
                </c:pt>
                <c:pt idx="56">
                  <c:v>-1124.5727999999754</c:v>
                </c:pt>
                <c:pt idx="57">
                  <c:v>-1309.1687999999772</c:v>
                </c:pt>
                <c:pt idx="58">
                  <c:v>-1481.2687999999789</c:v>
                </c:pt>
                <c:pt idx="59">
                  <c:v>-1640.872799999981</c:v>
                </c:pt>
                <c:pt idx="60">
                  <c:v>-1787.9999999999823</c:v>
                </c:pt>
                <c:pt idx="61">
                  <c:v>-1922.6887999999842</c:v>
                </c:pt>
                <c:pt idx="62">
                  <c:v>-2044.9967999999858</c:v>
                </c:pt>
                <c:pt idx="63">
                  <c:v>-2155.0007999999875</c:v>
                </c:pt>
                <c:pt idx="64">
                  <c:v>-2252.7967999999887</c:v>
                </c:pt>
                <c:pt idx="65">
                  <c:v>-2338.4999999999905</c:v>
                </c:pt>
                <c:pt idx="66">
                  <c:v>-2412.2447999999922</c:v>
                </c:pt>
                <c:pt idx="67">
                  <c:v>-2474.1847999999936</c:v>
                </c:pt>
                <c:pt idx="68">
                  <c:v>-2524.4927999999945</c:v>
                </c:pt>
                <c:pt idx="69">
                  <c:v>-2563.3607999999963</c:v>
                </c:pt>
                <c:pt idx="70">
                  <c:v>-2590.9999999999973</c:v>
                </c:pt>
                <c:pt idx="71">
                  <c:v>-2607.6407999999988</c:v>
                </c:pt>
                <c:pt idx="72">
                  <c:v>-2613.5328</c:v>
                </c:pt>
                <c:pt idx="73">
                  <c:v>-2608.9448000000011</c:v>
                </c:pt>
                <c:pt idx="74">
                  <c:v>-2594.1648000000023</c:v>
                </c:pt>
                <c:pt idx="75">
                  <c:v>-2569.5000000000036</c:v>
                </c:pt>
                <c:pt idx="76">
                  <c:v>-2535.2768000000046</c:v>
                </c:pt>
                <c:pt idx="77">
                  <c:v>-2491.8408000000054</c:v>
                </c:pt>
                <c:pt idx="78">
                  <c:v>-2439.5568000000067</c:v>
                </c:pt>
                <c:pt idx="79">
                  <c:v>-2378.8088000000075</c:v>
                </c:pt>
                <c:pt idx="80">
                  <c:v>-2310.0000000000086</c:v>
                </c:pt>
                <c:pt idx="81">
                  <c:v>-2233.5528000000095</c:v>
                </c:pt>
                <c:pt idx="82">
                  <c:v>-2149.9088000000102</c:v>
                </c:pt>
                <c:pt idx="83">
                  <c:v>-2059.528800000011</c:v>
                </c:pt>
                <c:pt idx="84">
                  <c:v>-1962.8928000000114</c:v>
                </c:pt>
                <c:pt idx="85">
                  <c:v>-1860.5000000000123</c:v>
                </c:pt>
                <c:pt idx="86">
                  <c:v>-1752.8688000000129</c:v>
                </c:pt>
                <c:pt idx="87">
                  <c:v>-1640.5368000000135</c:v>
                </c:pt>
                <c:pt idx="88">
                  <c:v>-1524.0608000000138</c:v>
                </c:pt>
                <c:pt idx="89">
                  <c:v>-1404.0168000000144</c:v>
                </c:pt>
                <c:pt idx="90">
                  <c:v>-1281.0000000000146</c:v>
                </c:pt>
                <c:pt idx="91">
                  <c:v>-1155.6248000000148</c:v>
                </c:pt>
                <c:pt idx="92">
                  <c:v>-1028.5248000000149</c:v>
                </c:pt>
                <c:pt idx="93">
                  <c:v>-900.35280000001467</c:v>
                </c:pt>
                <c:pt idx="94">
                  <c:v>-771.78080000001478</c:v>
                </c:pt>
                <c:pt idx="95">
                  <c:v>-643.50000000001455</c:v>
                </c:pt>
                <c:pt idx="96">
                  <c:v>-516.22080000001438</c:v>
                </c:pt>
                <c:pt idx="97">
                  <c:v>-390.67280000001392</c:v>
                </c:pt>
                <c:pt idx="98">
                  <c:v>-267.60480000001348</c:v>
                </c:pt>
                <c:pt idx="99">
                  <c:v>-147.78480000001264</c:v>
                </c:pt>
                <c:pt idx="100">
                  <c:v>-32.000000000012278</c:v>
                </c:pt>
                <c:pt idx="101">
                  <c:v>78.943199999988337</c:v>
                </c:pt>
                <c:pt idx="102">
                  <c:v>184.21919999998863</c:v>
                </c:pt>
                <c:pt idx="103">
                  <c:v>282.98319999998921</c:v>
                </c:pt>
                <c:pt idx="104">
                  <c:v>374.37119999999095</c:v>
                </c:pt>
                <c:pt idx="105">
                  <c:v>457.49999999999181</c:v>
                </c:pt>
                <c:pt idx="106">
                  <c:v>531.46719999999277</c:v>
                </c:pt>
                <c:pt idx="107">
                  <c:v>595.3511999999937</c:v>
                </c:pt>
                <c:pt idx="108">
                  <c:v>648.21119999999519</c:v>
                </c:pt>
                <c:pt idx="109">
                  <c:v>689.0871999999963</c:v>
                </c:pt>
                <c:pt idx="110">
                  <c:v>716.99999999999773</c:v>
                </c:pt>
                <c:pt idx="111">
                  <c:v>730.95119999999906</c:v>
                </c:pt>
                <c:pt idx="112">
                  <c:v>729.92320000000063</c:v>
                </c:pt>
                <c:pt idx="113">
                  <c:v>712.87920000000258</c:v>
                </c:pt>
                <c:pt idx="114">
                  <c:v>678.76320000000442</c:v>
                </c:pt>
                <c:pt idx="115">
                  <c:v>626.50000000000591</c:v>
                </c:pt>
                <c:pt idx="116">
                  <c:v>554.99520000000803</c:v>
                </c:pt>
                <c:pt idx="117">
                  <c:v>463.13520000000972</c:v>
                </c:pt>
                <c:pt idx="118">
                  <c:v>349.78720000001204</c:v>
                </c:pt>
                <c:pt idx="119">
                  <c:v>213.79920000001357</c:v>
                </c:pt>
                <c:pt idx="120">
                  <c:v>54.000000000015916</c:v>
                </c:pt>
                <c:pt idx="121">
                  <c:v>-130.80079999998225</c:v>
                </c:pt>
                <c:pt idx="122">
                  <c:v>-341.81279999997855</c:v>
                </c:pt>
                <c:pt idx="123">
                  <c:v>-580.26479999997514</c:v>
                </c:pt>
                <c:pt idx="124">
                  <c:v>-847.40479999997092</c:v>
                </c:pt>
                <c:pt idx="125">
                  <c:v>-1144.4999999999668</c:v>
                </c:pt>
                <c:pt idx="126">
                  <c:v>-1472.8367999999614</c:v>
                </c:pt>
                <c:pt idx="127">
                  <c:v>-1833.7207999999562</c:v>
                </c:pt>
                <c:pt idx="128">
                  <c:v>-2228.4767999999513</c:v>
                </c:pt>
                <c:pt idx="129">
                  <c:v>-2658.4487999999455</c:v>
                </c:pt>
                <c:pt idx="130">
                  <c:v>-3124.9999999999391</c:v>
                </c:pt>
                <c:pt idx="131">
                  <c:v>-3629.5127999999331</c:v>
                </c:pt>
                <c:pt idx="132">
                  <c:v>-4173.388799999927</c:v>
                </c:pt>
                <c:pt idx="133">
                  <c:v>-4758.0487999999186</c:v>
                </c:pt>
                <c:pt idx="134">
                  <c:v>-5384.9327999999086</c:v>
                </c:pt>
                <c:pt idx="135">
                  <c:v>-6055.4999999999018</c:v>
                </c:pt>
                <c:pt idx="136">
                  <c:v>-6771.2287999998925</c:v>
                </c:pt>
                <c:pt idx="137">
                  <c:v>-7533.6167999998825</c:v>
                </c:pt>
                <c:pt idx="138">
                  <c:v>-8344.1807999998746</c:v>
                </c:pt>
                <c:pt idx="139">
                  <c:v>-9204.4567999998617</c:v>
                </c:pt>
                <c:pt idx="140">
                  <c:v>-10115.999999999847</c:v>
                </c:pt>
                <c:pt idx="141">
                  <c:v>-11080.384799999842</c:v>
                </c:pt>
                <c:pt idx="142">
                  <c:v>-12099.204799999825</c:v>
                </c:pt>
                <c:pt idx="143">
                  <c:v>-13174.072799999811</c:v>
                </c:pt>
                <c:pt idx="144">
                  <c:v>-14306.620799999797</c:v>
                </c:pt>
                <c:pt idx="145">
                  <c:v>-15498.49999999978</c:v>
                </c:pt>
                <c:pt idx="146">
                  <c:v>-16751.380799999766</c:v>
                </c:pt>
                <c:pt idx="147">
                  <c:v>-18066.952799999752</c:v>
                </c:pt>
                <c:pt idx="148">
                  <c:v>-19446.924799999731</c:v>
                </c:pt>
                <c:pt idx="149">
                  <c:v>-20893.024799999719</c:v>
                </c:pt>
                <c:pt idx="150">
                  <c:v>-22406.999999999694</c:v>
                </c:pt>
                <c:pt idx="151">
                  <c:v>-23990.616799999676</c:v>
                </c:pt>
                <c:pt idx="152">
                  <c:v>-25645.660799999663</c:v>
                </c:pt>
                <c:pt idx="153">
                  <c:v>-27373.936799999639</c:v>
                </c:pt>
                <c:pt idx="154">
                  <c:v>-29177.268799999612</c:v>
                </c:pt>
                <c:pt idx="155">
                  <c:v>-31057.499999999593</c:v>
                </c:pt>
                <c:pt idx="156">
                  <c:v>-33016.492799999571</c:v>
                </c:pt>
                <c:pt idx="157">
                  <c:v>-35056.12879999954</c:v>
                </c:pt>
                <c:pt idx="158">
                  <c:v>-37178.308799999504</c:v>
                </c:pt>
                <c:pt idx="159">
                  <c:v>-39384.952799999483</c:v>
                </c:pt>
                <c:pt idx="160">
                  <c:v>-41677.999999999462</c:v>
                </c:pt>
                <c:pt idx="161">
                  <c:v>-44059.408799999444</c:v>
                </c:pt>
                <c:pt idx="162">
                  <c:v>-46531.156799999386</c:v>
                </c:pt>
                <c:pt idx="163">
                  <c:v>-49095.240799999367</c:v>
                </c:pt>
                <c:pt idx="164">
                  <c:v>-51753.676799999339</c:v>
                </c:pt>
                <c:pt idx="165">
                  <c:v>-54508.499999999302</c:v>
                </c:pt>
                <c:pt idx="166">
                  <c:v>-57361.764799999262</c:v>
                </c:pt>
                <c:pt idx="167">
                  <c:v>-60315.544799999232</c:v>
                </c:pt>
                <c:pt idx="168">
                  <c:v>-63371.932799999209</c:v>
                </c:pt>
                <c:pt idx="169">
                  <c:v>-66533.040799999158</c:v>
                </c:pt>
                <c:pt idx="170">
                  <c:v>-69800.999999999098</c:v>
                </c:pt>
                <c:pt idx="171">
                  <c:v>-73177.960799999084</c:v>
                </c:pt>
                <c:pt idx="172">
                  <c:v>-76666.092799999038</c:v>
                </c:pt>
                <c:pt idx="173">
                  <c:v>-80267.584799998993</c:v>
                </c:pt>
                <c:pt idx="174">
                  <c:v>-83984.644799998932</c:v>
                </c:pt>
                <c:pt idx="175">
                  <c:v>-87819.499999998894</c:v>
                </c:pt>
                <c:pt idx="176">
                  <c:v>-91774.396799998867</c:v>
                </c:pt>
                <c:pt idx="177">
                  <c:v>-95851.600799998778</c:v>
                </c:pt>
                <c:pt idx="178">
                  <c:v>-100053.39679999872</c:v>
                </c:pt>
                <c:pt idx="179">
                  <c:v>-104382.08879999869</c:v>
                </c:pt>
                <c:pt idx="180">
                  <c:v>-108839.99999999866</c:v>
                </c:pt>
                <c:pt idx="181">
                  <c:v>-113429.47279999858</c:v>
                </c:pt>
                <c:pt idx="182">
                  <c:v>-118152.8687999985</c:v>
                </c:pt>
                <c:pt idx="183">
                  <c:v>-123012.56879999847</c:v>
                </c:pt>
                <c:pt idx="184">
                  <c:v>-128010.97279999842</c:v>
                </c:pt>
                <c:pt idx="185">
                  <c:v>-133150.49999999831</c:v>
                </c:pt>
                <c:pt idx="186">
                  <c:v>-138433.58879999822</c:v>
                </c:pt>
                <c:pt idx="187">
                  <c:v>-143862.6967999982</c:v>
                </c:pt>
                <c:pt idx="188">
                  <c:v>-149440.30079999816</c:v>
                </c:pt>
                <c:pt idx="189">
                  <c:v>-155168.89679999807</c:v>
                </c:pt>
                <c:pt idx="190">
                  <c:v>-161050.99999999796</c:v>
                </c:pt>
                <c:pt idx="191">
                  <c:v>-167089.14479999791</c:v>
                </c:pt>
                <c:pt idx="192">
                  <c:v>-173285.88479999785</c:v>
                </c:pt>
                <c:pt idx="193">
                  <c:v>-179643.79279999778</c:v>
                </c:pt>
                <c:pt idx="194">
                  <c:v>-186165.46079999767</c:v>
                </c:pt>
                <c:pt idx="195">
                  <c:v>-192853.49999999761</c:v>
                </c:pt>
                <c:pt idx="196">
                  <c:v>-199710.54079999754</c:v>
                </c:pt>
                <c:pt idx="197">
                  <c:v>-206739.23279999744</c:v>
                </c:pt>
                <c:pt idx="198">
                  <c:v>-213942.24479999731</c:v>
                </c:pt>
                <c:pt idx="199">
                  <c:v>-221322.26479999724</c:v>
                </c:pt>
                <c:pt idx="200">
                  <c:v>-228881.99999999715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36-4AD7-84FF-0FE509BF0798}"/>
            </c:ext>
          </c:extLst>
        </c:ser>
        <c:ser>
          <c:idx val="2"/>
          <c:order val="2"/>
          <c:tx>
            <c:v>Fitted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function!$B$10:$B$210</c:f>
              <c:numCache>
                <c:formatCode>General</c:formatCode>
                <c:ptCount val="201"/>
                <c:pt idx="0">
                  <c:v>-8</c:v>
                </c:pt>
                <c:pt idx="1">
                  <c:v>-7.9</c:v>
                </c:pt>
                <c:pt idx="2">
                  <c:v>-7.8000000000000007</c:v>
                </c:pt>
                <c:pt idx="3">
                  <c:v>-7.7000000000000011</c:v>
                </c:pt>
                <c:pt idx="4">
                  <c:v>-7.6000000000000014</c:v>
                </c:pt>
                <c:pt idx="5">
                  <c:v>-7.5000000000000018</c:v>
                </c:pt>
                <c:pt idx="6">
                  <c:v>-7.4000000000000021</c:v>
                </c:pt>
                <c:pt idx="7">
                  <c:v>-7.3000000000000025</c:v>
                </c:pt>
                <c:pt idx="8">
                  <c:v>-7.2000000000000028</c:v>
                </c:pt>
                <c:pt idx="9">
                  <c:v>-7.1000000000000032</c:v>
                </c:pt>
                <c:pt idx="10">
                  <c:v>-7.0000000000000036</c:v>
                </c:pt>
                <c:pt idx="11">
                  <c:v>-6.9000000000000039</c:v>
                </c:pt>
                <c:pt idx="12">
                  <c:v>-6.8000000000000043</c:v>
                </c:pt>
                <c:pt idx="13">
                  <c:v>-6.7000000000000046</c:v>
                </c:pt>
                <c:pt idx="14">
                  <c:v>-6.600000000000005</c:v>
                </c:pt>
                <c:pt idx="15">
                  <c:v>-6.5000000000000053</c:v>
                </c:pt>
                <c:pt idx="16">
                  <c:v>-6.4000000000000057</c:v>
                </c:pt>
                <c:pt idx="17">
                  <c:v>-6.300000000000006</c:v>
                </c:pt>
                <c:pt idx="18">
                  <c:v>-6.2000000000000064</c:v>
                </c:pt>
                <c:pt idx="19">
                  <c:v>-6.1000000000000068</c:v>
                </c:pt>
                <c:pt idx="20">
                  <c:v>-6.0000000000000071</c:v>
                </c:pt>
                <c:pt idx="21">
                  <c:v>-5.9000000000000075</c:v>
                </c:pt>
                <c:pt idx="22">
                  <c:v>-5.8000000000000078</c:v>
                </c:pt>
                <c:pt idx="23">
                  <c:v>-5.7000000000000082</c:v>
                </c:pt>
                <c:pt idx="24">
                  <c:v>-5.6000000000000085</c:v>
                </c:pt>
                <c:pt idx="25">
                  <c:v>-5.5000000000000089</c:v>
                </c:pt>
                <c:pt idx="26">
                  <c:v>-5.4000000000000092</c:v>
                </c:pt>
                <c:pt idx="27">
                  <c:v>-5.3000000000000096</c:v>
                </c:pt>
                <c:pt idx="28">
                  <c:v>-5.2000000000000099</c:v>
                </c:pt>
                <c:pt idx="29">
                  <c:v>-5.1000000000000103</c:v>
                </c:pt>
                <c:pt idx="30">
                  <c:v>-5.0000000000000107</c:v>
                </c:pt>
                <c:pt idx="31">
                  <c:v>-4.900000000000011</c:v>
                </c:pt>
                <c:pt idx="32">
                  <c:v>-4.8000000000000114</c:v>
                </c:pt>
                <c:pt idx="33">
                  <c:v>-4.7000000000000117</c:v>
                </c:pt>
                <c:pt idx="34">
                  <c:v>-4.6000000000000121</c:v>
                </c:pt>
                <c:pt idx="35">
                  <c:v>-4.5000000000000124</c:v>
                </c:pt>
                <c:pt idx="36">
                  <c:v>-4.4000000000000128</c:v>
                </c:pt>
                <c:pt idx="37">
                  <c:v>-4.3000000000000131</c:v>
                </c:pt>
                <c:pt idx="38">
                  <c:v>-4.2000000000000135</c:v>
                </c:pt>
                <c:pt idx="39">
                  <c:v>-4.1000000000000139</c:v>
                </c:pt>
                <c:pt idx="40">
                  <c:v>-4.0000000000000142</c:v>
                </c:pt>
                <c:pt idx="41">
                  <c:v>-3.9000000000000141</c:v>
                </c:pt>
                <c:pt idx="42">
                  <c:v>-3.800000000000014</c:v>
                </c:pt>
                <c:pt idx="43">
                  <c:v>-3.7000000000000139</c:v>
                </c:pt>
                <c:pt idx="44">
                  <c:v>-3.6000000000000139</c:v>
                </c:pt>
                <c:pt idx="45">
                  <c:v>-3.5000000000000138</c:v>
                </c:pt>
                <c:pt idx="46">
                  <c:v>-3.4000000000000137</c:v>
                </c:pt>
                <c:pt idx="47">
                  <c:v>-3.3000000000000136</c:v>
                </c:pt>
                <c:pt idx="48">
                  <c:v>-3.2000000000000135</c:v>
                </c:pt>
                <c:pt idx="49">
                  <c:v>-3.1000000000000134</c:v>
                </c:pt>
                <c:pt idx="50">
                  <c:v>-3.0000000000000133</c:v>
                </c:pt>
                <c:pt idx="51">
                  <c:v>-2.9000000000000132</c:v>
                </c:pt>
                <c:pt idx="52">
                  <c:v>-2.8000000000000131</c:v>
                </c:pt>
                <c:pt idx="53">
                  <c:v>-2.7000000000000131</c:v>
                </c:pt>
                <c:pt idx="54">
                  <c:v>-2.600000000000013</c:v>
                </c:pt>
                <c:pt idx="55">
                  <c:v>-2.5000000000000129</c:v>
                </c:pt>
                <c:pt idx="56">
                  <c:v>-2.4000000000000128</c:v>
                </c:pt>
                <c:pt idx="57">
                  <c:v>-2.3000000000000127</c:v>
                </c:pt>
                <c:pt idx="58">
                  <c:v>-2.2000000000000126</c:v>
                </c:pt>
                <c:pt idx="59">
                  <c:v>-2.1000000000000125</c:v>
                </c:pt>
                <c:pt idx="60">
                  <c:v>-2.0000000000000124</c:v>
                </c:pt>
                <c:pt idx="61">
                  <c:v>-1.9000000000000123</c:v>
                </c:pt>
                <c:pt idx="62">
                  <c:v>-1.8000000000000123</c:v>
                </c:pt>
                <c:pt idx="63">
                  <c:v>-1.7000000000000122</c:v>
                </c:pt>
                <c:pt idx="64">
                  <c:v>-1.6000000000000121</c:v>
                </c:pt>
                <c:pt idx="65">
                  <c:v>-1.500000000000012</c:v>
                </c:pt>
                <c:pt idx="66">
                  <c:v>-1.4000000000000119</c:v>
                </c:pt>
                <c:pt idx="67">
                  <c:v>-1.3000000000000118</c:v>
                </c:pt>
                <c:pt idx="68">
                  <c:v>-1.2000000000000117</c:v>
                </c:pt>
                <c:pt idx="69">
                  <c:v>-1.1000000000000116</c:v>
                </c:pt>
                <c:pt idx="70">
                  <c:v>-1.0000000000000115</c:v>
                </c:pt>
                <c:pt idx="71">
                  <c:v>-0.90000000000001157</c:v>
                </c:pt>
                <c:pt idx="72">
                  <c:v>-0.80000000000001159</c:v>
                </c:pt>
                <c:pt idx="73">
                  <c:v>-0.70000000000001161</c:v>
                </c:pt>
                <c:pt idx="74">
                  <c:v>-0.60000000000001164</c:v>
                </c:pt>
                <c:pt idx="75">
                  <c:v>-0.50000000000001166</c:v>
                </c:pt>
                <c:pt idx="76">
                  <c:v>-0.40000000000001168</c:v>
                </c:pt>
                <c:pt idx="77">
                  <c:v>-0.3000000000000117</c:v>
                </c:pt>
                <c:pt idx="78">
                  <c:v>-0.2000000000000117</c:v>
                </c:pt>
                <c:pt idx="79">
                  <c:v>-0.10000000000001169</c:v>
                </c:pt>
                <c:pt idx="80">
                  <c:v>-1.1685097334179773E-14</c:v>
                </c:pt>
                <c:pt idx="81">
                  <c:v>9.999999999998832E-2</c:v>
                </c:pt>
                <c:pt idx="82">
                  <c:v>0.19999999999998833</c:v>
                </c:pt>
                <c:pt idx="83">
                  <c:v>0.29999999999998833</c:v>
                </c:pt>
                <c:pt idx="84">
                  <c:v>0.39999999999998836</c:v>
                </c:pt>
                <c:pt idx="85">
                  <c:v>0.49999999999998834</c:v>
                </c:pt>
                <c:pt idx="86">
                  <c:v>0.59999999999998832</c:v>
                </c:pt>
                <c:pt idx="87">
                  <c:v>0.6999999999999883</c:v>
                </c:pt>
                <c:pt idx="88">
                  <c:v>0.79999999999998828</c:v>
                </c:pt>
                <c:pt idx="89">
                  <c:v>0.89999999999998825</c:v>
                </c:pt>
                <c:pt idx="90">
                  <c:v>0.99999999999998823</c:v>
                </c:pt>
                <c:pt idx="91">
                  <c:v>1.0999999999999883</c:v>
                </c:pt>
                <c:pt idx="92">
                  <c:v>1.1999999999999884</c:v>
                </c:pt>
                <c:pt idx="93">
                  <c:v>1.2999999999999885</c:v>
                </c:pt>
                <c:pt idx="94">
                  <c:v>1.3999999999999886</c:v>
                </c:pt>
                <c:pt idx="95">
                  <c:v>1.4999999999999887</c:v>
                </c:pt>
                <c:pt idx="96">
                  <c:v>1.5999999999999888</c:v>
                </c:pt>
                <c:pt idx="97">
                  <c:v>1.6999999999999889</c:v>
                </c:pt>
                <c:pt idx="98">
                  <c:v>1.7999999999999889</c:v>
                </c:pt>
                <c:pt idx="99">
                  <c:v>1.899999999999989</c:v>
                </c:pt>
                <c:pt idx="100">
                  <c:v>1.9999999999999891</c:v>
                </c:pt>
                <c:pt idx="101">
                  <c:v>2.099999999999989</c:v>
                </c:pt>
                <c:pt idx="102">
                  <c:v>2.1999999999999891</c:v>
                </c:pt>
                <c:pt idx="103">
                  <c:v>2.2999999999999892</c:v>
                </c:pt>
                <c:pt idx="104">
                  <c:v>2.3999999999999893</c:v>
                </c:pt>
                <c:pt idx="105">
                  <c:v>2.4999999999999893</c:v>
                </c:pt>
                <c:pt idx="106">
                  <c:v>2.5999999999999894</c:v>
                </c:pt>
                <c:pt idx="107">
                  <c:v>2.6999999999999895</c:v>
                </c:pt>
                <c:pt idx="108">
                  <c:v>2.7999999999999896</c:v>
                </c:pt>
                <c:pt idx="109">
                  <c:v>2.8999999999999897</c:v>
                </c:pt>
                <c:pt idx="110">
                  <c:v>2.9999999999999898</c:v>
                </c:pt>
                <c:pt idx="111">
                  <c:v>3.0999999999999899</c:v>
                </c:pt>
                <c:pt idx="112">
                  <c:v>3.19999999999999</c:v>
                </c:pt>
                <c:pt idx="113">
                  <c:v>3.2999999999999901</c:v>
                </c:pt>
                <c:pt idx="114">
                  <c:v>3.3999999999999901</c:v>
                </c:pt>
                <c:pt idx="115">
                  <c:v>3.4999999999999902</c:v>
                </c:pt>
                <c:pt idx="116">
                  <c:v>3.5999999999999903</c:v>
                </c:pt>
                <c:pt idx="117">
                  <c:v>3.6999999999999904</c:v>
                </c:pt>
                <c:pt idx="118">
                  <c:v>3.7999999999999905</c:v>
                </c:pt>
                <c:pt idx="119">
                  <c:v>3.8999999999999906</c:v>
                </c:pt>
                <c:pt idx="120">
                  <c:v>3.9999999999999907</c:v>
                </c:pt>
                <c:pt idx="121">
                  <c:v>4.0999999999999908</c:v>
                </c:pt>
                <c:pt idx="122">
                  <c:v>4.1999999999999904</c:v>
                </c:pt>
                <c:pt idx="123">
                  <c:v>4.2999999999999901</c:v>
                </c:pt>
                <c:pt idx="124">
                  <c:v>4.3999999999999897</c:v>
                </c:pt>
                <c:pt idx="125">
                  <c:v>4.4999999999999893</c:v>
                </c:pt>
                <c:pt idx="126">
                  <c:v>4.599999999999989</c:v>
                </c:pt>
                <c:pt idx="127">
                  <c:v>4.6999999999999886</c:v>
                </c:pt>
                <c:pt idx="128">
                  <c:v>4.7999999999999883</c:v>
                </c:pt>
                <c:pt idx="129">
                  <c:v>4.8999999999999879</c:v>
                </c:pt>
                <c:pt idx="130">
                  <c:v>4.9999999999999876</c:v>
                </c:pt>
                <c:pt idx="131">
                  <c:v>5.0999999999999872</c:v>
                </c:pt>
                <c:pt idx="132">
                  <c:v>5.1999999999999869</c:v>
                </c:pt>
                <c:pt idx="133">
                  <c:v>5.2999999999999865</c:v>
                </c:pt>
                <c:pt idx="134">
                  <c:v>5.3999999999999861</c:v>
                </c:pt>
                <c:pt idx="135">
                  <c:v>5.4999999999999858</c:v>
                </c:pt>
                <c:pt idx="136">
                  <c:v>5.5999999999999854</c:v>
                </c:pt>
                <c:pt idx="137">
                  <c:v>5.6999999999999851</c:v>
                </c:pt>
                <c:pt idx="138">
                  <c:v>5.7999999999999847</c:v>
                </c:pt>
                <c:pt idx="139">
                  <c:v>5.8999999999999844</c:v>
                </c:pt>
                <c:pt idx="140">
                  <c:v>5.999999999999984</c:v>
                </c:pt>
                <c:pt idx="141">
                  <c:v>6.0999999999999837</c:v>
                </c:pt>
                <c:pt idx="142">
                  <c:v>6.1999999999999833</c:v>
                </c:pt>
                <c:pt idx="143">
                  <c:v>6.2999999999999829</c:v>
                </c:pt>
                <c:pt idx="144">
                  <c:v>6.3999999999999826</c:v>
                </c:pt>
                <c:pt idx="145">
                  <c:v>6.4999999999999822</c:v>
                </c:pt>
                <c:pt idx="146">
                  <c:v>6.5999999999999819</c:v>
                </c:pt>
                <c:pt idx="147">
                  <c:v>6.6999999999999815</c:v>
                </c:pt>
                <c:pt idx="148">
                  <c:v>6.7999999999999812</c:v>
                </c:pt>
                <c:pt idx="149">
                  <c:v>6.8999999999999808</c:v>
                </c:pt>
                <c:pt idx="150">
                  <c:v>6.9999999999999805</c:v>
                </c:pt>
                <c:pt idx="151">
                  <c:v>7.0999999999999801</c:v>
                </c:pt>
                <c:pt idx="152">
                  <c:v>7.1999999999999797</c:v>
                </c:pt>
                <c:pt idx="153">
                  <c:v>7.2999999999999794</c:v>
                </c:pt>
                <c:pt idx="154">
                  <c:v>7.399999999999979</c:v>
                </c:pt>
                <c:pt idx="155">
                  <c:v>7.4999999999999787</c:v>
                </c:pt>
                <c:pt idx="156">
                  <c:v>7.5999999999999783</c:v>
                </c:pt>
                <c:pt idx="157">
                  <c:v>7.699999999999978</c:v>
                </c:pt>
                <c:pt idx="158">
                  <c:v>7.7999999999999776</c:v>
                </c:pt>
                <c:pt idx="159">
                  <c:v>7.8999999999999773</c:v>
                </c:pt>
                <c:pt idx="160">
                  <c:v>7.9999999999999769</c:v>
                </c:pt>
                <c:pt idx="161">
                  <c:v>8.0999999999999766</c:v>
                </c:pt>
                <c:pt idx="162">
                  <c:v>8.1999999999999762</c:v>
                </c:pt>
                <c:pt idx="163">
                  <c:v>8.2999999999999758</c:v>
                </c:pt>
                <c:pt idx="164">
                  <c:v>8.3999999999999755</c:v>
                </c:pt>
                <c:pt idx="165">
                  <c:v>8.4999999999999751</c:v>
                </c:pt>
                <c:pt idx="166">
                  <c:v>8.5999999999999748</c:v>
                </c:pt>
                <c:pt idx="167">
                  <c:v>8.6999999999999744</c:v>
                </c:pt>
                <c:pt idx="168">
                  <c:v>8.7999999999999741</c:v>
                </c:pt>
                <c:pt idx="169">
                  <c:v>8.8999999999999737</c:v>
                </c:pt>
                <c:pt idx="170">
                  <c:v>8.9999999999999734</c:v>
                </c:pt>
                <c:pt idx="171">
                  <c:v>9.099999999999973</c:v>
                </c:pt>
                <c:pt idx="172">
                  <c:v>9.1999999999999726</c:v>
                </c:pt>
                <c:pt idx="173">
                  <c:v>9.2999999999999723</c:v>
                </c:pt>
                <c:pt idx="174">
                  <c:v>9.3999999999999719</c:v>
                </c:pt>
                <c:pt idx="175">
                  <c:v>9.4999999999999716</c:v>
                </c:pt>
                <c:pt idx="176">
                  <c:v>9.5999999999999712</c:v>
                </c:pt>
                <c:pt idx="177">
                  <c:v>9.6999999999999709</c:v>
                </c:pt>
                <c:pt idx="178">
                  <c:v>9.7999999999999705</c:v>
                </c:pt>
                <c:pt idx="179">
                  <c:v>9.8999999999999702</c:v>
                </c:pt>
                <c:pt idx="180">
                  <c:v>9.9999999999999698</c:v>
                </c:pt>
                <c:pt idx="181">
                  <c:v>10.099999999999969</c:v>
                </c:pt>
                <c:pt idx="182">
                  <c:v>10.199999999999969</c:v>
                </c:pt>
                <c:pt idx="183">
                  <c:v>10.299999999999969</c:v>
                </c:pt>
                <c:pt idx="184">
                  <c:v>10.399999999999968</c:v>
                </c:pt>
                <c:pt idx="185">
                  <c:v>10.499999999999968</c:v>
                </c:pt>
                <c:pt idx="186">
                  <c:v>10.599999999999968</c:v>
                </c:pt>
                <c:pt idx="187">
                  <c:v>10.699999999999967</c:v>
                </c:pt>
                <c:pt idx="188">
                  <c:v>10.799999999999967</c:v>
                </c:pt>
                <c:pt idx="189">
                  <c:v>10.899999999999967</c:v>
                </c:pt>
                <c:pt idx="190">
                  <c:v>10.999999999999966</c:v>
                </c:pt>
                <c:pt idx="191">
                  <c:v>11.099999999999966</c:v>
                </c:pt>
                <c:pt idx="192">
                  <c:v>11.199999999999966</c:v>
                </c:pt>
                <c:pt idx="193">
                  <c:v>11.299999999999965</c:v>
                </c:pt>
                <c:pt idx="194">
                  <c:v>11.399999999999965</c:v>
                </c:pt>
                <c:pt idx="195">
                  <c:v>11.499999999999964</c:v>
                </c:pt>
                <c:pt idx="196">
                  <c:v>11.599999999999964</c:v>
                </c:pt>
                <c:pt idx="197">
                  <c:v>11.699999999999964</c:v>
                </c:pt>
                <c:pt idx="198">
                  <c:v>11.799999999999963</c:v>
                </c:pt>
                <c:pt idx="199">
                  <c:v>11.899999999999963</c:v>
                </c:pt>
                <c:pt idx="200">
                  <c:v>11.999999999999963</c:v>
                </c:pt>
              </c:numCache>
            </c:numRef>
          </c:xVal>
          <c:yVal>
            <c:numRef>
              <c:f>function!$D$10:$D$210</c:f>
              <c:numCache>
                <c:formatCode>0</c:formatCode>
                <c:ptCount val="201"/>
                <c:pt idx="0">
                  <c:v>-12350</c:v>
                </c:pt>
                <c:pt idx="1">
                  <c:v>-10644.500790000007</c:v>
                </c:pt>
                <c:pt idx="2">
                  <c:v>-9055.7644800000126</c:v>
                </c:pt>
                <c:pt idx="3">
                  <c:v>-7579.0183700000161</c:v>
                </c:pt>
                <c:pt idx="4">
                  <c:v>-6209.6025600000175</c:v>
                </c:pt>
                <c:pt idx="5">
                  <c:v>-4942.9687500000218</c:v>
                </c:pt>
                <c:pt idx="6">
                  <c:v>-3774.6790400000255</c:v>
                </c:pt>
                <c:pt idx="7">
                  <c:v>-2700.4047300000243</c:v>
                </c:pt>
                <c:pt idx="8">
                  <c:v>-1715.9251200000292</c:v>
                </c:pt>
                <c:pt idx="9">
                  <c:v>-817.1263100000258</c:v>
                </c:pt>
                <c:pt idx="10">
                  <c:v>-3.0468072509393096E-11</c:v>
                </c:pt>
                <c:pt idx="11">
                  <c:v>739.35770999997158</c:v>
                </c:pt>
                <c:pt idx="12">
                  <c:v>1404.7475199999758</c:v>
                </c:pt>
                <c:pt idx="13">
                  <c:v>1999.8681299999762</c:v>
                </c:pt>
                <c:pt idx="14">
                  <c:v>2528.3174399999771</c:v>
                </c:pt>
                <c:pt idx="15">
                  <c:v>2993.5937499999764</c:v>
                </c:pt>
                <c:pt idx="16">
                  <c:v>3399.0969599999771</c:v>
                </c:pt>
                <c:pt idx="17">
                  <c:v>3748.1297699999786</c:v>
                </c:pt>
                <c:pt idx="18">
                  <c:v>4043.8988799999815</c:v>
                </c:pt>
                <c:pt idx="19">
                  <c:v>4289.5161899999848</c:v>
                </c:pt>
                <c:pt idx="20">
                  <c:v>4487.9999999999891</c:v>
                </c:pt>
                <c:pt idx="21">
                  <c:v>4642.2762099999909</c:v>
                </c:pt>
                <c:pt idx="22">
                  <c:v>4755.1795199999942</c:v>
                </c:pt>
                <c:pt idx="23">
                  <c:v>4829.4546299999938</c:v>
                </c:pt>
                <c:pt idx="24">
                  <c:v>4867.7574399999976</c:v>
                </c:pt>
                <c:pt idx="25">
                  <c:v>4872.65625</c:v>
                </c:pt>
                <c:pt idx="26">
                  <c:v>4846.6329600000054</c:v>
                </c:pt>
                <c:pt idx="27">
                  <c:v>4792.0842700000076</c:v>
                </c:pt>
                <c:pt idx="28">
                  <c:v>4711.3228800000097</c:v>
                </c:pt>
                <c:pt idx="29">
                  <c:v>4606.5786900000103</c:v>
                </c:pt>
                <c:pt idx="30">
                  <c:v>4480.0000000000146</c:v>
                </c:pt>
                <c:pt idx="31">
                  <c:v>4333.654710000018</c:v>
                </c:pt>
                <c:pt idx="32">
                  <c:v>4169.5315200000196</c:v>
                </c:pt>
                <c:pt idx="33">
                  <c:v>3989.5411300000214</c:v>
                </c:pt>
                <c:pt idx="34">
                  <c:v>3795.5174400000242</c:v>
                </c:pt>
                <c:pt idx="35">
                  <c:v>3589.2187500000255</c:v>
                </c:pt>
                <c:pt idx="36">
                  <c:v>3372.3289600000289</c:v>
                </c:pt>
                <c:pt idx="37">
                  <c:v>3146.4587700000302</c:v>
                </c:pt>
                <c:pt idx="38">
                  <c:v>2913.1468800000321</c:v>
                </c:pt>
                <c:pt idx="39">
                  <c:v>2673.8611900000342</c:v>
                </c:pt>
                <c:pt idx="40">
                  <c:v>2430.0000000000355</c:v>
                </c:pt>
                <c:pt idx="41">
                  <c:v>2182.8932100000347</c:v>
                </c:pt>
                <c:pt idx="42">
                  <c:v>1933.803520000034</c:v>
                </c:pt>
                <c:pt idx="43">
                  <c:v>1683.9276300000356</c:v>
                </c:pt>
                <c:pt idx="44">
                  <c:v>1434.3974400000347</c:v>
                </c:pt>
                <c:pt idx="45">
                  <c:v>1186.2812500000337</c:v>
                </c:pt>
                <c:pt idx="46">
                  <c:v>940.58496000003379</c:v>
                </c:pt>
                <c:pt idx="47">
                  <c:v>698.2532700000329</c:v>
                </c:pt>
                <c:pt idx="48">
                  <c:v>460.17088000003196</c:v>
                </c:pt>
                <c:pt idx="49">
                  <c:v>227.16369000003078</c:v>
                </c:pt>
                <c:pt idx="50">
                  <c:v>2.9558577807620168E-11</c:v>
                </c:pt>
                <c:pt idx="51">
                  <c:v>-220.60828999997102</c:v>
                </c:pt>
                <c:pt idx="52">
                  <c:v>-434.00447999997232</c:v>
                </c:pt>
                <c:pt idx="53">
                  <c:v>-639.58586999997328</c:v>
                </c:pt>
                <c:pt idx="54">
                  <c:v>-836.80255999997507</c:v>
                </c:pt>
                <c:pt idx="55">
                  <c:v>-1025.1562499999764</c:v>
                </c:pt>
                <c:pt idx="56">
                  <c:v>-1204.1990399999779</c:v>
                </c:pt>
                <c:pt idx="57">
                  <c:v>-1373.5322299999793</c:v>
                </c:pt>
                <c:pt idx="58">
                  <c:v>-1532.8051199999809</c:v>
                </c:pt>
                <c:pt idx="59">
                  <c:v>-1681.713809999982</c:v>
                </c:pt>
                <c:pt idx="60">
                  <c:v>-1819.9999999999836</c:v>
                </c:pt>
                <c:pt idx="61">
                  <c:v>-1947.4497899999851</c:v>
                </c:pt>
                <c:pt idx="62">
                  <c:v>-2063.8924799999863</c:v>
                </c:pt>
                <c:pt idx="63">
                  <c:v>-2169.199369999988</c:v>
                </c:pt>
                <c:pt idx="64">
                  <c:v>-2263.2825599999892</c:v>
                </c:pt>
                <c:pt idx="65">
                  <c:v>-2346.0937499999909</c:v>
                </c:pt>
                <c:pt idx="66">
                  <c:v>-2417.6230399999922</c:v>
                </c:pt>
                <c:pt idx="67">
                  <c:v>-2477.8977299999938</c:v>
                </c:pt>
                <c:pt idx="68">
                  <c:v>-2526.9811199999949</c:v>
                </c:pt>
                <c:pt idx="69">
                  <c:v>-2564.9713099999963</c:v>
                </c:pt>
                <c:pt idx="70">
                  <c:v>-2591.9999999999973</c:v>
                </c:pt>
                <c:pt idx="71">
                  <c:v>-2608.2312899999988</c:v>
                </c:pt>
                <c:pt idx="72">
                  <c:v>-2613.8604799999998</c:v>
                </c:pt>
                <c:pt idx="73">
                  <c:v>-2609.1128700000013</c:v>
                </c:pt>
                <c:pt idx="74">
                  <c:v>-2594.2425600000024</c:v>
                </c:pt>
                <c:pt idx="75">
                  <c:v>-2569.5312500000036</c:v>
                </c:pt>
                <c:pt idx="76">
                  <c:v>-2535.2870400000047</c:v>
                </c:pt>
                <c:pt idx="77">
                  <c:v>-2491.8432300000059</c:v>
                </c:pt>
                <c:pt idx="78">
                  <c:v>-2439.5571200000068</c:v>
                </c:pt>
                <c:pt idx="79">
                  <c:v>-2378.8088100000077</c:v>
                </c:pt>
                <c:pt idx="80">
                  <c:v>-2310.0000000000086</c:v>
                </c:pt>
                <c:pt idx="81">
                  <c:v>-2233.5527900000093</c:v>
                </c:pt>
                <c:pt idx="82">
                  <c:v>-2149.9084800000101</c:v>
                </c:pt>
                <c:pt idx="83">
                  <c:v>-2059.526370000011</c:v>
                </c:pt>
                <c:pt idx="84">
                  <c:v>-1962.8825600000116</c:v>
                </c:pt>
                <c:pt idx="85">
                  <c:v>-1860.4687500000123</c:v>
                </c:pt>
                <c:pt idx="86">
                  <c:v>-1752.7910400000128</c:v>
                </c:pt>
                <c:pt idx="87">
                  <c:v>-1640.3687300000133</c:v>
                </c:pt>
                <c:pt idx="88">
                  <c:v>-1523.733120000014</c:v>
                </c:pt>
                <c:pt idx="89">
                  <c:v>-1403.4263100000144</c:v>
                </c:pt>
                <c:pt idx="90">
                  <c:v>-1280.0000000000146</c:v>
                </c:pt>
                <c:pt idx="91">
                  <c:v>-1154.0142900000149</c:v>
                </c:pt>
                <c:pt idx="92">
                  <c:v>-1026.036480000015</c:v>
                </c:pt>
                <c:pt idx="93">
                  <c:v>-896.63987000001475</c:v>
                </c:pt>
                <c:pt idx="94">
                  <c:v>-766.40256000001477</c:v>
                </c:pt>
                <c:pt idx="95">
                  <c:v>-635.90625000001478</c:v>
                </c:pt>
                <c:pt idx="96">
                  <c:v>-505.73504000001435</c:v>
                </c:pt>
                <c:pt idx="97">
                  <c:v>-376.47423000001436</c:v>
                </c:pt>
                <c:pt idx="98">
                  <c:v>-248.70912000001408</c:v>
                </c:pt>
                <c:pt idx="99">
                  <c:v>-123.02381000001378</c:v>
                </c:pt>
                <c:pt idx="100">
                  <c:v>-1.3642420526593924E-11</c:v>
                </c:pt>
                <c:pt idx="101">
                  <c:v>119.78420999998707</c:v>
                </c:pt>
                <c:pt idx="102">
                  <c:v>235.75551999998788</c:v>
                </c:pt>
                <c:pt idx="103">
                  <c:v>347.34662999998818</c:v>
                </c:pt>
                <c:pt idx="104">
                  <c:v>453.99743999998873</c:v>
                </c:pt>
                <c:pt idx="105">
                  <c:v>555.15624999998954</c:v>
                </c:pt>
                <c:pt idx="106">
                  <c:v>650.2809599999905</c:v>
                </c:pt>
                <c:pt idx="107">
                  <c:v>738.84026999999151</c:v>
                </c:pt>
                <c:pt idx="108">
                  <c:v>820.31487999999172</c:v>
                </c:pt>
                <c:pt idx="109">
                  <c:v>894.19868999999289</c:v>
                </c:pt>
                <c:pt idx="110">
                  <c:v>959.99999999999318</c:v>
                </c:pt>
                <c:pt idx="111">
                  <c:v>1017.2427099999941</c:v>
                </c:pt>
                <c:pt idx="112">
                  <c:v>1065.4675199999956</c:v>
                </c:pt>
                <c:pt idx="113">
                  <c:v>1104.2331299999964</c:v>
                </c:pt>
                <c:pt idx="114">
                  <c:v>1133.1174399999977</c:v>
                </c:pt>
                <c:pt idx="115">
                  <c:v>1151.7187499999991</c:v>
                </c:pt>
                <c:pt idx="116">
                  <c:v>1159.6569599999993</c:v>
                </c:pt>
                <c:pt idx="117">
                  <c:v>1156.5747700000006</c:v>
                </c:pt>
                <c:pt idx="118">
                  <c:v>1142.1388800000018</c:v>
                </c:pt>
                <c:pt idx="119">
                  <c:v>1116.0411900000031</c:v>
                </c:pt>
                <c:pt idx="120">
                  <c:v>1078.0000000000041</c:v>
                </c:pt>
                <c:pt idx="121">
                  <c:v>1027.7612100000047</c:v>
                </c:pt>
                <c:pt idx="122">
                  <c:v>965.09952000000658</c:v>
                </c:pt>
                <c:pt idx="123">
                  <c:v>889.81963000000769</c:v>
                </c:pt>
                <c:pt idx="124">
                  <c:v>801.75744000000986</c:v>
                </c:pt>
                <c:pt idx="125">
                  <c:v>700.78125000001091</c:v>
                </c:pt>
                <c:pt idx="126">
                  <c:v>586.79296000001295</c:v>
                </c:pt>
                <c:pt idx="127">
                  <c:v>459.72927000001437</c:v>
                </c:pt>
                <c:pt idx="128">
                  <c:v>319.56288000001723</c:v>
                </c:pt>
                <c:pt idx="129">
                  <c:v>166.30369000001838</c:v>
                </c:pt>
                <c:pt idx="130">
                  <c:v>2.1827872842550278E-11</c:v>
                </c:pt>
                <c:pt idx="131">
                  <c:v>-179.26028999997516</c:v>
                </c:pt>
                <c:pt idx="132">
                  <c:v>-371.34847999997305</c:v>
                </c:pt>
                <c:pt idx="133">
                  <c:v>-576.0938699999715</c:v>
                </c:pt>
                <c:pt idx="134">
                  <c:v>-793.28255999996918</c:v>
                </c:pt>
                <c:pt idx="135">
                  <c:v>-1022.656249999967</c:v>
                </c:pt>
                <c:pt idx="136">
                  <c:v>-1263.9110399999663</c:v>
                </c:pt>
                <c:pt idx="137">
                  <c:v>-1516.6962299999623</c:v>
                </c:pt>
                <c:pt idx="138">
                  <c:v>-1780.6131199999572</c:v>
                </c:pt>
                <c:pt idx="139">
                  <c:v>-2055.2138099999565</c:v>
                </c:pt>
                <c:pt idx="140">
                  <c:v>-2339.9999999999513</c:v>
                </c:pt>
                <c:pt idx="141">
                  <c:v>-2634.4217899999526</c:v>
                </c:pt>
                <c:pt idx="142">
                  <c:v>-2937.876479999949</c:v>
                </c:pt>
                <c:pt idx="143">
                  <c:v>-3249.707369999946</c:v>
                </c:pt>
                <c:pt idx="144">
                  <c:v>-3569.2025599999433</c:v>
                </c:pt>
                <c:pt idx="145">
                  <c:v>-3895.59374999994</c:v>
                </c:pt>
                <c:pt idx="146">
                  <c:v>-4228.0550399999402</c:v>
                </c:pt>
                <c:pt idx="147">
                  <c:v>-4565.7017299999361</c:v>
                </c:pt>
                <c:pt idx="148">
                  <c:v>-4907.5891199999387</c:v>
                </c:pt>
                <c:pt idx="149">
                  <c:v>-5252.7113099999342</c:v>
                </c:pt>
                <c:pt idx="150">
                  <c:v>-5599.9999999999291</c:v>
                </c:pt>
                <c:pt idx="151">
                  <c:v>-5948.3232899999339</c:v>
                </c:pt>
                <c:pt idx="152">
                  <c:v>-6296.4844799999319</c:v>
                </c:pt>
                <c:pt idx="153">
                  <c:v>-6643.220869999931</c:v>
                </c:pt>
                <c:pt idx="154">
                  <c:v>-6987.2025599999242</c:v>
                </c:pt>
                <c:pt idx="155">
                  <c:v>-7327.0312499999245</c:v>
                </c:pt>
                <c:pt idx="156">
                  <c:v>-7661.2390399999331</c:v>
                </c:pt>
                <c:pt idx="157">
                  <c:v>-7988.2872299999244</c:v>
                </c:pt>
                <c:pt idx="158">
                  <c:v>-8306.5651199999302</c:v>
                </c:pt>
                <c:pt idx="159">
                  <c:v>-8614.3888099999294</c:v>
                </c:pt>
                <c:pt idx="160">
                  <c:v>-8909.9999999999309</c:v>
                </c:pt>
                <c:pt idx="161">
                  <c:v>-9191.5647899999367</c:v>
                </c:pt>
                <c:pt idx="162">
                  <c:v>-9457.1724799999411</c:v>
                </c:pt>
                <c:pt idx="163">
                  <c:v>-9704.8343699999386</c:v>
                </c:pt>
                <c:pt idx="164">
                  <c:v>-9932.4825599999476</c:v>
                </c:pt>
                <c:pt idx="165">
                  <c:v>-10137.968749999953</c:v>
                </c:pt>
                <c:pt idx="166">
                  <c:v>-10319.063039999957</c:v>
                </c:pt>
                <c:pt idx="167">
                  <c:v>-10473.452729999961</c:v>
                </c:pt>
                <c:pt idx="168">
                  <c:v>-10598.74111999997</c:v>
                </c:pt>
                <c:pt idx="169">
                  <c:v>-10692.446309999983</c:v>
                </c:pt>
                <c:pt idx="170">
                  <c:v>-10751.999999999996</c:v>
                </c:pt>
                <c:pt idx="171">
                  <c:v>-10774.746289999999</c:v>
                </c:pt>
                <c:pt idx="172">
                  <c:v>-10757.940480000007</c:v>
                </c:pt>
                <c:pt idx="173">
                  <c:v>-10698.747870000021</c:v>
                </c:pt>
                <c:pt idx="174">
                  <c:v>-10594.242560000032</c:v>
                </c:pt>
                <c:pt idx="175">
                  <c:v>-10441.406250000055</c:v>
                </c:pt>
                <c:pt idx="176">
                  <c:v>-10237.127040000061</c:v>
                </c:pt>
                <c:pt idx="177">
                  <c:v>-9978.1982300000836</c:v>
                </c:pt>
                <c:pt idx="178">
                  <c:v>-9661.3171200001052</c:v>
                </c:pt>
                <c:pt idx="179">
                  <c:v>-9283.0838100001274</c:v>
                </c:pt>
                <c:pt idx="180">
                  <c:v>-8840.0000000001437</c:v>
                </c:pt>
                <c:pt idx="181">
                  <c:v>-8328.4677900001661</c:v>
                </c:pt>
                <c:pt idx="182">
                  <c:v>-7744.7884800001921</c:v>
                </c:pt>
                <c:pt idx="183">
                  <c:v>-7085.1613700002144</c:v>
                </c:pt>
                <c:pt idx="184">
                  <c:v>-6345.6825600002467</c:v>
                </c:pt>
                <c:pt idx="185">
                  <c:v>-5522.3437500002692</c:v>
                </c:pt>
                <c:pt idx="186">
                  <c:v>-4611.0310400003036</c:v>
                </c:pt>
                <c:pt idx="187">
                  <c:v>-3607.5237300003446</c:v>
                </c:pt>
                <c:pt idx="188">
                  <c:v>-2507.4931200003771</c:v>
                </c:pt>
                <c:pt idx="189">
                  <c:v>-1306.5013100004176</c:v>
                </c:pt>
                <c:pt idx="190">
                  <c:v>-4.574758349917829E-10</c:v>
                </c:pt>
                <c:pt idx="191">
                  <c:v>1416.6707099994946</c:v>
                </c:pt>
                <c:pt idx="192">
                  <c:v>2948.2835199994552</c:v>
                </c:pt>
                <c:pt idx="193">
                  <c:v>4599.7251299994086</c:v>
                </c:pt>
                <c:pt idx="194">
                  <c:v>6375.9974399993534</c:v>
                </c:pt>
                <c:pt idx="195">
                  <c:v>8282.2187499992997</c:v>
                </c:pt>
                <c:pt idx="196">
                  <c:v>10323.624959999244</c:v>
                </c:pt>
                <c:pt idx="197">
                  <c:v>12505.570769999191</c:v>
                </c:pt>
                <c:pt idx="198">
                  <c:v>14833.530879999122</c:v>
                </c:pt>
                <c:pt idx="199">
                  <c:v>17313.101189999048</c:v>
                </c:pt>
                <c:pt idx="200">
                  <c:v>19949.999999998989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84-4695-988C-46E954D11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49504"/>
        <c:axId val="99485114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Sample Data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fixedVal"/>
                  <c:noEndCap val="0"/>
                  <c:val val="250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'sample data'!$B$10:$B$90</c15:sqref>
                        </c15:formulaRef>
                      </c:ext>
                    </c:extLst>
                    <c:numCache>
                      <c:formatCode>0.00</c:formatCode>
                      <c:ptCount val="81"/>
                      <c:pt idx="0">
                        <c:v>-8</c:v>
                      </c:pt>
                      <c:pt idx="1">
                        <c:v>-7.75</c:v>
                      </c:pt>
                      <c:pt idx="2">
                        <c:v>-7.5</c:v>
                      </c:pt>
                      <c:pt idx="3">
                        <c:v>-7.25</c:v>
                      </c:pt>
                      <c:pt idx="4">
                        <c:v>-7</c:v>
                      </c:pt>
                      <c:pt idx="5">
                        <c:v>-6.75</c:v>
                      </c:pt>
                      <c:pt idx="6">
                        <c:v>-6.5</c:v>
                      </c:pt>
                      <c:pt idx="7">
                        <c:v>-6.25</c:v>
                      </c:pt>
                      <c:pt idx="8">
                        <c:v>-6</c:v>
                      </c:pt>
                      <c:pt idx="9">
                        <c:v>-5.75</c:v>
                      </c:pt>
                      <c:pt idx="10">
                        <c:v>-5.5</c:v>
                      </c:pt>
                      <c:pt idx="11">
                        <c:v>-5.25</c:v>
                      </c:pt>
                      <c:pt idx="12">
                        <c:v>-5</c:v>
                      </c:pt>
                      <c:pt idx="13">
                        <c:v>-4.75</c:v>
                      </c:pt>
                      <c:pt idx="14">
                        <c:v>-4.5</c:v>
                      </c:pt>
                      <c:pt idx="15">
                        <c:v>-4.25</c:v>
                      </c:pt>
                      <c:pt idx="16">
                        <c:v>-4</c:v>
                      </c:pt>
                      <c:pt idx="17">
                        <c:v>-3.75</c:v>
                      </c:pt>
                      <c:pt idx="18">
                        <c:v>-3.5</c:v>
                      </c:pt>
                      <c:pt idx="19">
                        <c:v>-3.25</c:v>
                      </c:pt>
                      <c:pt idx="20">
                        <c:v>-3</c:v>
                      </c:pt>
                      <c:pt idx="21">
                        <c:v>-2.75</c:v>
                      </c:pt>
                      <c:pt idx="22">
                        <c:v>-2.5</c:v>
                      </c:pt>
                      <c:pt idx="23">
                        <c:v>-2.25</c:v>
                      </c:pt>
                      <c:pt idx="24">
                        <c:v>-2</c:v>
                      </c:pt>
                      <c:pt idx="25">
                        <c:v>-1.75</c:v>
                      </c:pt>
                      <c:pt idx="26">
                        <c:v>-1.5</c:v>
                      </c:pt>
                      <c:pt idx="27">
                        <c:v>-1.25</c:v>
                      </c:pt>
                      <c:pt idx="28">
                        <c:v>-1</c:v>
                      </c:pt>
                      <c:pt idx="29">
                        <c:v>-0.75</c:v>
                      </c:pt>
                      <c:pt idx="30">
                        <c:v>-0.5</c:v>
                      </c:pt>
                      <c:pt idx="31">
                        <c:v>-0.25</c:v>
                      </c:pt>
                      <c:pt idx="32">
                        <c:v>0</c:v>
                      </c:pt>
                      <c:pt idx="33">
                        <c:v>0.25</c:v>
                      </c:pt>
                      <c:pt idx="34">
                        <c:v>0.5</c:v>
                      </c:pt>
                      <c:pt idx="35">
                        <c:v>0.75</c:v>
                      </c:pt>
                      <c:pt idx="36">
                        <c:v>1</c:v>
                      </c:pt>
                      <c:pt idx="37">
                        <c:v>1.25</c:v>
                      </c:pt>
                      <c:pt idx="38">
                        <c:v>1.5</c:v>
                      </c:pt>
                      <c:pt idx="39">
                        <c:v>1.75</c:v>
                      </c:pt>
                      <c:pt idx="40">
                        <c:v>2</c:v>
                      </c:pt>
                      <c:pt idx="41">
                        <c:v>2.25</c:v>
                      </c:pt>
                      <c:pt idx="42">
                        <c:v>2.5</c:v>
                      </c:pt>
                      <c:pt idx="43">
                        <c:v>2.75</c:v>
                      </c:pt>
                      <c:pt idx="44">
                        <c:v>3</c:v>
                      </c:pt>
                      <c:pt idx="45">
                        <c:v>3.25</c:v>
                      </c:pt>
                      <c:pt idx="46">
                        <c:v>3.5</c:v>
                      </c:pt>
                      <c:pt idx="47">
                        <c:v>3.75</c:v>
                      </c:pt>
                      <c:pt idx="48">
                        <c:v>4</c:v>
                      </c:pt>
                      <c:pt idx="49">
                        <c:v>4.25</c:v>
                      </c:pt>
                      <c:pt idx="50">
                        <c:v>4.5</c:v>
                      </c:pt>
                      <c:pt idx="51">
                        <c:v>4.75</c:v>
                      </c:pt>
                      <c:pt idx="52">
                        <c:v>5</c:v>
                      </c:pt>
                      <c:pt idx="53">
                        <c:v>5.25</c:v>
                      </c:pt>
                      <c:pt idx="54">
                        <c:v>5.5</c:v>
                      </c:pt>
                      <c:pt idx="55">
                        <c:v>5.75</c:v>
                      </c:pt>
                      <c:pt idx="56">
                        <c:v>6</c:v>
                      </c:pt>
                      <c:pt idx="57">
                        <c:v>6.25</c:v>
                      </c:pt>
                      <c:pt idx="58">
                        <c:v>6.5</c:v>
                      </c:pt>
                      <c:pt idx="59">
                        <c:v>6.75</c:v>
                      </c:pt>
                      <c:pt idx="60">
                        <c:v>7</c:v>
                      </c:pt>
                      <c:pt idx="61">
                        <c:v>7.25</c:v>
                      </c:pt>
                      <c:pt idx="62">
                        <c:v>7.5</c:v>
                      </c:pt>
                      <c:pt idx="63">
                        <c:v>7.75</c:v>
                      </c:pt>
                      <c:pt idx="64">
                        <c:v>8</c:v>
                      </c:pt>
                      <c:pt idx="65">
                        <c:v>8.25</c:v>
                      </c:pt>
                      <c:pt idx="66">
                        <c:v>8.5</c:v>
                      </c:pt>
                      <c:pt idx="67">
                        <c:v>8.75</c:v>
                      </c:pt>
                      <c:pt idx="68">
                        <c:v>9</c:v>
                      </c:pt>
                      <c:pt idx="69">
                        <c:v>9.25</c:v>
                      </c:pt>
                      <c:pt idx="70">
                        <c:v>9.5</c:v>
                      </c:pt>
                      <c:pt idx="71">
                        <c:v>9.75</c:v>
                      </c:pt>
                      <c:pt idx="72">
                        <c:v>10</c:v>
                      </c:pt>
                      <c:pt idx="73">
                        <c:v>10.25</c:v>
                      </c:pt>
                      <c:pt idx="74">
                        <c:v>10.5</c:v>
                      </c:pt>
                      <c:pt idx="75">
                        <c:v>10.75</c:v>
                      </c:pt>
                      <c:pt idx="76">
                        <c:v>11</c:v>
                      </c:pt>
                      <c:pt idx="77">
                        <c:v>11.25</c:v>
                      </c:pt>
                      <c:pt idx="78">
                        <c:v>11.5</c:v>
                      </c:pt>
                      <c:pt idx="79">
                        <c:v>11.75</c:v>
                      </c:pt>
                      <c:pt idx="80">
                        <c:v>12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'sample data'!$D$10:$D$90</c15:sqref>
                        </c15:formulaRef>
                      </c:ext>
                    </c:extLst>
                    <c:numCache>
                      <c:formatCode>0</c:formatCode>
                      <c:ptCount val="81"/>
                      <c:pt idx="0">
                        <c:v>-15308.005203071247</c:v>
                      </c:pt>
                      <c:pt idx="1">
                        <c:v>-12356.550769358404</c:v>
                      </c:pt>
                      <c:pt idx="2">
                        <c:v>-3374.0702293171298</c:v>
                      </c:pt>
                      <c:pt idx="3">
                        <c:v>-4158.0990058473053</c:v>
                      </c:pt>
                      <c:pt idx="4">
                        <c:v>2466.9015720853704</c:v>
                      </c:pt>
                      <c:pt idx="5">
                        <c:v>-364.02007163945837</c:v>
                      </c:pt>
                      <c:pt idx="6">
                        <c:v>30.947758862028422</c:v>
                      </c:pt>
                      <c:pt idx="7">
                        <c:v>2536.2690301553193</c:v>
                      </c:pt>
                      <c:pt idx="8">
                        <c:v>3232.2213628743439</c:v>
                      </c:pt>
                      <c:pt idx="9">
                        <c:v>2633.2713660905288</c:v>
                      </c:pt>
                      <c:pt idx="10">
                        <c:v>3630.286676878789</c:v>
                      </c:pt>
                      <c:pt idx="11">
                        <c:v>2798.546256512901</c:v>
                      </c:pt>
                      <c:pt idx="12">
                        <c:v>7501.4727583101912</c:v>
                      </c:pt>
                      <c:pt idx="13">
                        <c:v>9952.9471027288055</c:v>
                      </c:pt>
                      <c:pt idx="14">
                        <c:v>7641.757824757834</c:v>
                      </c:pt>
                      <c:pt idx="15">
                        <c:v>458.89222403275517</c:v>
                      </c:pt>
                      <c:pt idx="16">
                        <c:v>-5485.6102075795816</c:v>
                      </c:pt>
                      <c:pt idx="17">
                        <c:v>3772.8668561560462</c:v>
                      </c:pt>
                      <c:pt idx="18">
                        <c:v>-1860.5611471526704</c:v>
                      </c:pt>
                      <c:pt idx="19">
                        <c:v>-4202.0534985406648</c:v>
                      </c:pt>
                      <c:pt idx="20">
                        <c:v>-146.4565350390352</c:v>
                      </c:pt>
                      <c:pt idx="21">
                        <c:v>-3517.1818914657465</c:v>
                      </c:pt>
                      <c:pt idx="22">
                        <c:v>-1993.5212381000647</c:v>
                      </c:pt>
                      <c:pt idx="23">
                        <c:v>-1635.9504588141804</c:v>
                      </c:pt>
                      <c:pt idx="24">
                        <c:v>-2778.3997199155469</c:v>
                      </c:pt>
                      <c:pt idx="25">
                        <c:v>-422.82282428477697</c:v>
                      </c:pt>
                      <c:pt idx="26">
                        <c:v>-4851.7292732537699</c:v>
                      </c:pt>
                      <c:pt idx="27">
                        <c:v>-1924.3074036446314</c:v>
                      </c:pt>
                      <c:pt idx="28">
                        <c:v>-1436.848323631091</c:v>
                      </c:pt>
                      <c:pt idx="29">
                        <c:v>-1508.2463742904906</c:v>
                      </c:pt>
                      <c:pt idx="30">
                        <c:v>-1229.922094989925</c:v>
                      </c:pt>
                      <c:pt idx="31">
                        <c:v>-2221.4880565646095</c:v>
                      </c:pt>
                      <c:pt idx="32">
                        <c:v>-2725.7430360982539</c:v>
                      </c:pt>
                      <c:pt idx="33">
                        <c:v>-2199.6417482695661</c:v>
                      </c:pt>
                      <c:pt idx="34">
                        <c:v>1875.6032444385346</c:v>
                      </c:pt>
                      <c:pt idx="35">
                        <c:v>1539.6438276438062</c:v>
                      </c:pt>
                      <c:pt idx="36">
                        <c:v>-3197.3819054543628</c:v>
                      </c:pt>
                      <c:pt idx="37">
                        <c:v>590.56827350271783</c:v>
                      </c:pt>
                      <c:pt idx="38">
                        <c:v>-2482.4773268189501</c:v>
                      </c:pt>
                      <c:pt idx="39">
                        <c:v>4972.4366589453175</c:v>
                      </c:pt>
                      <c:pt idx="40">
                        <c:v>-1778.2889805658981</c:v>
                      </c:pt>
                      <c:pt idx="41">
                        <c:v>-845.76931073274955</c:v>
                      </c:pt>
                      <c:pt idx="42">
                        <c:v>4062.4302368319213</c:v>
                      </c:pt>
                      <c:pt idx="43">
                        <c:v>-262.164516138414</c:v>
                      </c:pt>
                      <c:pt idx="44">
                        <c:v>-2320.7002444968543</c:v>
                      </c:pt>
                      <c:pt idx="45">
                        <c:v>207.8343109736312</c:v>
                      </c:pt>
                      <c:pt idx="46">
                        <c:v>1031.7201882277477</c:v>
                      </c:pt>
                      <c:pt idx="47">
                        <c:v>-152.84397068341787</c:v>
                      </c:pt>
                      <c:pt idx="48">
                        <c:v>2762.4782625415746</c:v>
                      </c:pt>
                      <c:pt idx="49">
                        <c:v>2581.269575094138</c:v>
                      </c:pt>
                      <c:pt idx="50">
                        <c:v>3470.8930765560103</c:v>
                      </c:pt>
                      <c:pt idx="51">
                        <c:v>-258.95940030201689</c:v>
                      </c:pt>
                      <c:pt idx="52">
                        <c:v>-2985.8395827613808</c:v>
                      </c:pt>
                      <c:pt idx="53">
                        <c:v>2012.9150180944962</c:v>
                      </c:pt>
                      <c:pt idx="54">
                        <c:v>411.39722825057675</c:v>
                      </c:pt>
                      <c:pt idx="55">
                        <c:v>-4125.5785113967322</c:v>
                      </c:pt>
                      <c:pt idx="56">
                        <c:v>-748.11120866794704</c:v>
                      </c:pt>
                      <c:pt idx="57">
                        <c:v>-6137.4752741533102</c:v>
                      </c:pt>
                      <c:pt idx="58">
                        <c:v>-388.36954159751303</c:v>
                      </c:pt>
                      <c:pt idx="59">
                        <c:v>-7088.4266421247539</c:v>
                      </c:pt>
                      <c:pt idx="60">
                        <c:v>-4519.9563171783075</c:v>
                      </c:pt>
                      <c:pt idx="61">
                        <c:v>-3870.0014150327497</c:v>
                      </c:pt>
                      <c:pt idx="62">
                        <c:v>-4911.2139987297041</c:v>
                      </c:pt>
                      <c:pt idx="63">
                        <c:v>-6576.0439701111745</c:v>
                      </c:pt>
                      <c:pt idx="64">
                        <c:v>-7628.6195446695046</c:v>
                      </c:pt>
                      <c:pt idx="65">
                        <c:v>-12172.57662775365</c:v>
                      </c:pt>
                      <c:pt idx="66">
                        <c:v>-11646.29550478983</c:v>
                      </c:pt>
                      <c:pt idx="67">
                        <c:v>-13906.996275489219</c:v>
                      </c:pt>
                      <c:pt idx="68">
                        <c:v>-10688.273005817424</c:v>
                      </c:pt>
                      <c:pt idx="69">
                        <c:v>-7941.0139097033061</c:v>
                      </c:pt>
                      <c:pt idx="70">
                        <c:v>-6987.1951919649109</c:v>
                      </c:pt>
                      <c:pt idx="71">
                        <c:v>-12138.75112453226</c:v>
                      </c:pt>
                      <c:pt idx="72">
                        <c:v>-7882.7540343516466</c:v>
                      </c:pt>
                      <c:pt idx="73">
                        <c:v>-5202.4380848106921</c:v>
                      </c:pt>
                      <c:pt idx="74">
                        <c:v>-8349.49393489047</c:v>
                      </c:pt>
                      <c:pt idx="75">
                        <c:v>1009.1366824244606</c:v>
                      </c:pt>
                      <c:pt idx="76">
                        <c:v>2945.0367455960618</c:v>
                      </c:pt>
                      <c:pt idx="77">
                        <c:v>4724.7984386248418</c:v>
                      </c:pt>
                      <c:pt idx="78">
                        <c:v>8097.8853641613368</c:v>
                      </c:pt>
                      <c:pt idx="79">
                        <c:v>13979.386549422066</c:v>
                      </c:pt>
                      <c:pt idx="80">
                        <c:v>22237.873291376673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684-4695-988C-46E954D11823}"/>
                  </c:ext>
                </c:extLst>
              </c15:ser>
            </c15:filteredScatterSeries>
          </c:ext>
        </c:extLst>
      </c:scatterChart>
      <c:valAx>
        <c:axId val="99484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x</a:t>
                </a:r>
              </a:p>
            </c:rich>
          </c:tx>
          <c:layout>
            <c:manualLayout>
              <c:xMode val="edge"/>
              <c:yMode val="edge"/>
              <c:x val="0.54484851019114922"/>
              <c:y val="0.9469179950300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51144"/>
        <c:crossesAt val="-25000"/>
        <c:crossBetween val="midCat"/>
      </c:valAx>
      <c:valAx>
        <c:axId val="99485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p(x)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49504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Sample</a:t>
            </a:r>
            <a:r>
              <a:rPr lang="en-US" sz="1800" b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 Fifth Degree Polynomial</a:t>
            </a:r>
            <a:endParaRPr lang="en-US" sz="1800" b="1">
              <a:latin typeface="Lucida Sans Unicode" panose="020B0602030504020204" pitchFamily="34" charset="0"/>
              <a:cs typeface="Lucida Sans Unicode" panose="020B0602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Residuals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25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'dependent independent values'!$C$9:$C$89</c:f>
              <c:numCache>
                <c:formatCode>0.00</c:formatCode>
                <c:ptCount val="81"/>
                <c:pt idx="0">
                  <c:v>-8</c:v>
                </c:pt>
                <c:pt idx="1">
                  <c:v>-7.75</c:v>
                </c:pt>
                <c:pt idx="2">
                  <c:v>-7.5</c:v>
                </c:pt>
                <c:pt idx="3">
                  <c:v>-7.25</c:v>
                </c:pt>
                <c:pt idx="4">
                  <c:v>-7</c:v>
                </c:pt>
                <c:pt idx="5">
                  <c:v>-6.75</c:v>
                </c:pt>
                <c:pt idx="6">
                  <c:v>-6.5</c:v>
                </c:pt>
                <c:pt idx="7">
                  <c:v>-6.25</c:v>
                </c:pt>
                <c:pt idx="8">
                  <c:v>-6</c:v>
                </c:pt>
                <c:pt idx="9">
                  <c:v>-5.75</c:v>
                </c:pt>
                <c:pt idx="10">
                  <c:v>-5.5</c:v>
                </c:pt>
                <c:pt idx="11">
                  <c:v>-5.25</c:v>
                </c:pt>
                <c:pt idx="12">
                  <c:v>-5</c:v>
                </c:pt>
                <c:pt idx="13">
                  <c:v>-4.75</c:v>
                </c:pt>
                <c:pt idx="14">
                  <c:v>-4.5</c:v>
                </c:pt>
                <c:pt idx="15">
                  <c:v>-4.25</c:v>
                </c:pt>
                <c:pt idx="16">
                  <c:v>-4</c:v>
                </c:pt>
                <c:pt idx="17">
                  <c:v>-3.75</c:v>
                </c:pt>
                <c:pt idx="18">
                  <c:v>-3.5</c:v>
                </c:pt>
                <c:pt idx="19">
                  <c:v>-3.25</c:v>
                </c:pt>
                <c:pt idx="20">
                  <c:v>-3</c:v>
                </c:pt>
                <c:pt idx="21">
                  <c:v>-2.75</c:v>
                </c:pt>
                <c:pt idx="22">
                  <c:v>-2.5</c:v>
                </c:pt>
                <c:pt idx="23">
                  <c:v>-2.25</c:v>
                </c:pt>
                <c:pt idx="24">
                  <c:v>-2</c:v>
                </c:pt>
                <c:pt idx="25">
                  <c:v>-1.75</c:v>
                </c:pt>
                <c:pt idx="26">
                  <c:v>-1.5</c:v>
                </c:pt>
                <c:pt idx="27">
                  <c:v>-1.25</c:v>
                </c:pt>
                <c:pt idx="28">
                  <c:v>-1</c:v>
                </c:pt>
                <c:pt idx="29">
                  <c:v>-0.75</c:v>
                </c:pt>
                <c:pt idx="30">
                  <c:v>-0.5</c:v>
                </c:pt>
                <c:pt idx="31">
                  <c:v>-0.25</c:v>
                </c:pt>
                <c:pt idx="32">
                  <c:v>0</c:v>
                </c:pt>
                <c:pt idx="33">
                  <c:v>0.25</c:v>
                </c:pt>
                <c:pt idx="34">
                  <c:v>0.5</c:v>
                </c:pt>
                <c:pt idx="35">
                  <c:v>0.75</c:v>
                </c:pt>
                <c:pt idx="36">
                  <c:v>1</c:v>
                </c:pt>
                <c:pt idx="37">
                  <c:v>1.25</c:v>
                </c:pt>
                <c:pt idx="38">
                  <c:v>1.5</c:v>
                </c:pt>
                <c:pt idx="39">
                  <c:v>1.75</c:v>
                </c:pt>
                <c:pt idx="40">
                  <c:v>2</c:v>
                </c:pt>
                <c:pt idx="41">
                  <c:v>2.25</c:v>
                </c:pt>
                <c:pt idx="42">
                  <c:v>2.5</c:v>
                </c:pt>
                <c:pt idx="43">
                  <c:v>2.75</c:v>
                </c:pt>
                <c:pt idx="44">
                  <c:v>3</c:v>
                </c:pt>
                <c:pt idx="45">
                  <c:v>3.25</c:v>
                </c:pt>
                <c:pt idx="46">
                  <c:v>3.5</c:v>
                </c:pt>
                <c:pt idx="47">
                  <c:v>3.75</c:v>
                </c:pt>
                <c:pt idx="48">
                  <c:v>4</c:v>
                </c:pt>
                <c:pt idx="49">
                  <c:v>4.25</c:v>
                </c:pt>
                <c:pt idx="50">
                  <c:v>4.5</c:v>
                </c:pt>
                <c:pt idx="51">
                  <c:v>4.75</c:v>
                </c:pt>
                <c:pt idx="52">
                  <c:v>5</c:v>
                </c:pt>
                <c:pt idx="53">
                  <c:v>5.25</c:v>
                </c:pt>
                <c:pt idx="54">
                  <c:v>5.5</c:v>
                </c:pt>
                <c:pt idx="55">
                  <c:v>5.75</c:v>
                </c:pt>
                <c:pt idx="56">
                  <c:v>6</c:v>
                </c:pt>
                <c:pt idx="57">
                  <c:v>6.25</c:v>
                </c:pt>
                <c:pt idx="58">
                  <c:v>6.5</c:v>
                </c:pt>
                <c:pt idx="59">
                  <c:v>6.75</c:v>
                </c:pt>
                <c:pt idx="60">
                  <c:v>7</c:v>
                </c:pt>
                <c:pt idx="61">
                  <c:v>7.25</c:v>
                </c:pt>
                <c:pt idx="62">
                  <c:v>7.5</c:v>
                </c:pt>
                <c:pt idx="63">
                  <c:v>7.75</c:v>
                </c:pt>
                <c:pt idx="64">
                  <c:v>8</c:v>
                </c:pt>
                <c:pt idx="65">
                  <c:v>8.25</c:v>
                </c:pt>
                <c:pt idx="66">
                  <c:v>8.5</c:v>
                </c:pt>
                <c:pt idx="67">
                  <c:v>8.75</c:v>
                </c:pt>
                <c:pt idx="68">
                  <c:v>9</c:v>
                </c:pt>
                <c:pt idx="69">
                  <c:v>9.25</c:v>
                </c:pt>
                <c:pt idx="70">
                  <c:v>9.5</c:v>
                </c:pt>
                <c:pt idx="71">
                  <c:v>9.75</c:v>
                </c:pt>
                <c:pt idx="72">
                  <c:v>10</c:v>
                </c:pt>
                <c:pt idx="73">
                  <c:v>10.25</c:v>
                </c:pt>
                <c:pt idx="74">
                  <c:v>10.5</c:v>
                </c:pt>
                <c:pt idx="75">
                  <c:v>10.75</c:v>
                </c:pt>
                <c:pt idx="76">
                  <c:v>11</c:v>
                </c:pt>
                <c:pt idx="77">
                  <c:v>11.25</c:v>
                </c:pt>
                <c:pt idx="78">
                  <c:v>11.5</c:v>
                </c:pt>
                <c:pt idx="79">
                  <c:v>11.75</c:v>
                </c:pt>
                <c:pt idx="80">
                  <c:v>12</c:v>
                </c:pt>
              </c:numCache>
            </c:numRef>
          </c:xVal>
          <c:yVal>
            <c:numRef>
              <c:f>'dependent independent values'!$I$9:$I$89</c:f>
              <c:numCache>
                <c:formatCode>0</c:formatCode>
                <c:ptCount val="81"/>
                <c:pt idx="0">
                  <c:v>-7004.3186796337468</c:v>
                </c:pt>
                <c:pt idx="1">
                  <c:v>-7413.5820193584041</c:v>
                </c:pt>
                <c:pt idx="2">
                  <c:v>-1176.8700340046298</c:v>
                </c:pt>
                <c:pt idx="3">
                  <c:v>-4158.0990058473053</c:v>
                </c:pt>
                <c:pt idx="4">
                  <c:v>756.03731427287039</c:v>
                </c:pt>
                <c:pt idx="5">
                  <c:v>-3357.6138216394584</c:v>
                </c:pt>
                <c:pt idx="6">
                  <c:v>-3871.5278270754716</c:v>
                </c:pt>
                <c:pt idx="7">
                  <c:v>-1951.7309698446807</c:v>
                </c:pt>
                <c:pt idx="8">
                  <c:v>-1564.7561761881561</c:v>
                </c:pt>
                <c:pt idx="9">
                  <c:v>-2239.3848839094712</c:v>
                </c:pt>
                <c:pt idx="10">
                  <c:v>-1124.552190308711</c:v>
                </c:pt>
                <c:pt idx="11">
                  <c:v>-1681.453743487099</c:v>
                </c:pt>
                <c:pt idx="12">
                  <c:v>3420.0694379976912</c:v>
                </c:pt>
                <c:pt idx="13">
                  <c:v>6363.7283527288055</c:v>
                </c:pt>
                <c:pt idx="14">
                  <c:v>4611.118176320334</c:v>
                </c:pt>
                <c:pt idx="15">
                  <c:v>-1971.1077759672448</c:v>
                </c:pt>
                <c:pt idx="16">
                  <c:v>-7294.5018091420816</c:v>
                </c:pt>
                <c:pt idx="17">
                  <c:v>2586.5856061560462</c:v>
                </c:pt>
                <c:pt idx="18">
                  <c:v>-2439.1890768401704</c:v>
                </c:pt>
                <c:pt idx="19">
                  <c:v>-4202.0534985406648</c:v>
                </c:pt>
                <c:pt idx="20">
                  <c:v>391.3510821484648</c:v>
                </c:pt>
                <c:pt idx="21">
                  <c:v>-2492.0256414657465</c:v>
                </c:pt>
                <c:pt idx="22">
                  <c:v>-539.07494903756469</c:v>
                </c:pt>
                <c:pt idx="23">
                  <c:v>184.04954118581963</c:v>
                </c:pt>
                <c:pt idx="24">
                  <c:v>-660.45538397804694</c:v>
                </c:pt>
                <c:pt idx="25">
                  <c:v>1923.270925715223</c:v>
                </c:pt>
                <c:pt idx="26">
                  <c:v>-2347.8962654412699</c:v>
                </c:pt>
                <c:pt idx="27">
                  <c:v>667.69259635536855</c:v>
                </c:pt>
                <c:pt idx="28">
                  <c:v>1175.920231056409</c:v>
                </c:pt>
                <c:pt idx="29">
                  <c:v>1061.2848757095094</c:v>
                </c:pt>
                <c:pt idx="30">
                  <c:v>1236.860131572575</c:v>
                </c:pt>
                <c:pt idx="31">
                  <c:v>88.511943435390549</c:v>
                </c:pt>
                <c:pt idx="32">
                  <c:v>-620.21276266075392</c:v>
                </c:pt>
                <c:pt idx="33">
                  <c:v>-339.17299826956605</c:v>
                </c:pt>
                <c:pt idx="34">
                  <c:v>3458.1471897510346</c:v>
                </c:pt>
                <c:pt idx="35">
                  <c:v>2819.6438276438062</c:v>
                </c:pt>
                <c:pt idx="36">
                  <c:v>-2235.9024132668628</c:v>
                </c:pt>
                <c:pt idx="37">
                  <c:v>1226.4745235027178</c:v>
                </c:pt>
                <c:pt idx="38">
                  <c:v>-2170.1091627564501</c:v>
                </c:pt>
                <c:pt idx="39">
                  <c:v>4972.4366589453175</c:v>
                </c:pt>
                <c:pt idx="40">
                  <c:v>-2070.4227696283979</c:v>
                </c:pt>
                <c:pt idx="41">
                  <c:v>-1400.9255607327495</c:v>
                </c:pt>
                <c:pt idx="42">
                  <c:v>3281.9351196444213</c:v>
                </c:pt>
                <c:pt idx="43">
                  <c:v>-1222.164516138414</c:v>
                </c:pt>
                <c:pt idx="44">
                  <c:v>-3406.7598148093543</c:v>
                </c:pt>
                <c:pt idx="45">
                  <c:v>-943.8844390263688</c:v>
                </c:pt>
                <c:pt idx="46">
                  <c:v>-119.07571020975229</c:v>
                </c:pt>
                <c:pt idx="47">
                  <c:v>-1230.8439706834179</c:v>
                </c:pt>
                <c:pt idx="48">
                  <c:v>1833.4304109790746</c:v>
                </c:pt>
                <c:pt idx="49">
                  <c:v>1880.488325094138</c:v>
                </c:pt>
                <c:pt idx="50">
                  <c:v>3079.6088968685103</c:v>
                </c:pt>
                <c:pt idx="51">
                  <c:v>-258.95940030201689</c:v>
                </c:pt>
                <c:pt idx="52">
                  <c:v>-2513.6882155738808</c:v>
                </c:pt>
                <c:pt idx="53">
                  <c:v>3035.5712680944962</c:v>
                </c:pt>
                <c:pt idx="54">
                  <c:v>2058.6872673130765</c:v>
                </c:pt>
                <c:pt idx="55">
                  <c:v>-1785.5785113967322</c:v>
                </c:pt>
                <c:pt idx="56">
                  <c:v>2344.6768772695532</c:v>
                </c:pt>
                <c:pt idx="57">
                  <c:v>-2241.8815241533102</c:v>
                </c:pt>
                <c:pt idx="58">
                  <c:v>4347.8072162149874</c:v>
                </c:pt>
                <c:pt idx="59">
                  <c:v>-1488.4266421247539</c:v>
                </c:pt>
                <c:pt idx="60">
                  <c:v>1950.1559875091925</c:v>
                </c:pt>
                <c:pt idx="61">
                  <c:v>3457.0298349672503</c:v>
                </c:pt>
                <c:pt idx="62">
                  <c:v>3237.4119778327959</c:v>
                </c:pt>
                <c:pt idx="63">
                  <c:v>2333.9560298888255</c:v>
                </c:pt>
                <c:pt idx="64">
                  <c:v>1954.7544787679954</c:v>
                </c:pt>
                <c:pt idx="65">
                  <c:v>-2034.6078777536495</c:v>
                </c:pt>
                <c:pt idx="66">
                  <c:v>-1106.4078094773304</c:v>
                </c:pt>
                <c:pt idx="67">
                  <c:v>-3154.9962754892185</c:v>
                </c:pt>
                <c:pt idx="68">
                  <c:v>45.550236370076163</c:v>
                </c:pt>
                <c:pt idx="69">
                  <c:v>2500.3923402966939</c:v>
                </c:pt>
                <c:pt idx="70">
                  <c:v>2840.0167220975891</c:v>
                </c:pt>
                <c:pt idx="71">
                  <c:v>-3298.7511245322603</c:v>
                </c:pt>
                <c:pt idx="72">
                  <c:v>-458.04407341414662</c:v>
                </c:pt>
                <c:pt idx="73">
                  <c:v>319.90566518930791</c:v>
                </c:pt>
                <c:pt idx="74">
                  <c:v>-5279.64530207797</c:v>
                </c:pt>
                <c:pt idx="75">
                  <c:v>1009.1366824244606</c:v>
                </c:pt>
                <c:pt idx="76">
                  <c:v>-813.67907471643821</c:v>
                </c:pt>
                <c:pt idx="77">
                  <c:v>-3557.4203113751582</c:v>
                </c:pt>
                <c:pt idx="78">
                  <c:v>-5553.0667842761632</c:v>
                </c:pt>
                <c:pt idx="79">
                  <c:v>-5970.6134505779337</c:v>
                </c:pt>
                <c:pt idx="80">
                  <c:v>24547.873291376673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85-49CA-9B77-9507FD421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49504"/>
        <c:axId val="994851144"/>
        <c:extLst/>
      </c:scatterChart>
      <c:valAx>
        <c:axId val="99484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x</a:t>
                </a:r>
              </a:p>
            </c:rich>
          </c:tx>
          <c:layout>
            <c:manualLayout>
              <c:xMode val="edge"/>
              <c:yMode val="edge"/>
              <c:x val="0.54484851019114922"/>
              <c:y val="0.9469179950300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51144"/>
        <c:crossesAt val="-25000"/>
        <c:crossBetween val="midCat"/>
      </c:valAx>
      <c:valAx>
        <c:axId val="994851144"/>
        <c:scaling>
          <c:orientation val="minMax"/>
          <c:max val="25000"/>
          <c:min val="-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p(x)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Lucida Sans Unicode" panose="020B0602030504020204" pitchFamily="34" charset="0"/>
              </a:defRPr>
            </a:pPr>
            <a:endParaRPr lang="en-US"/>
          </a:p>
        </c:txPr>
        <c:crossAx val="994849504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E11419-9711-47F2-B887-CF07FDC07A9F}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616B52-0DFC-4BFD-B94F-4D0AF50E75CA}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34C4FC-B881-43A8-8FC8-87F3A571F1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515" cy="626489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B8B4A-805B-456A-B585-38EDA73392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E22" sqref="E22"/>
    </sheetView>
  </sheetViews>
  <sheetFormatPr defaultRowHeight="15" x14ac:dyDescent="0.25"/>
  <cols>
    <col min="1" max="1" width="16" bestFit="1" customWidth="1"/>
    <col min="2" max="2" width="16" customWidth="1"/>
  </cols>
  <sheetData>
    <row r="1" spans="1:3" x14ac:dyDescent="0.25">
      <c r="A1" s="2"/>
      <c r="B1" s="2"/>
    </row>
    <row r="2" spans="1:3" s="1" customFormat="1" ht="22.5" x14ac:dyDescent="0.3">
      <c r="A2" s="39" t="s">
        <v>19</v>
      </c>
      <c r="B2" s="39"/>
      <c r="C2" s="39"/>
    </row>
    <row r="3" spans="1:3" ht="5.0999999999999996" customHeight="1" thickBot="1" x14ac:dyDescent="0.3">
      <c r="A3" s="2"/>
      <c r="B3" s="2"/>
      <c r="C3" s="2"/>
    </row>
    <row r="4" spans="1:3" ht="5.0999999999999996" customHeight="1" thickBot="1" x14ac:dyDescent="0.3">
      <c r="A4" s="3"/>
      <c r="B4" s="3"/>
      <c r="C4" s="3"/>
    </row>
    <row r="5" spans="1:3" ht="5.0999999999999996" customHeight="1" x14ac:dyDescent="0.25">
      <c r="A5" s="5"/>
      <c r="B5" s="5"/>
      <c r="C5" s="5"/>
    </row>
    <row r="6" spans="1:3" ht="18" x14ac:dyDescent="0.25">
      <c r="A6" s="4" t="s">
        <v>2</v>
      </c>
      <c r="B6" s="4" t="s">
        <v>0</v>
      </c>
      <c r="C6" s="4" t="s">
        <v>1</v>
      </c>
    </row>
    <row r="7" spans="1:3" ht="5.0999999999999996" customHeight="1" thickBot="1" x14ac:dyDescent="0.3">
      <c r="A7" s="6"/>
      <c r="B7" s="6"/>
      <c r="C7" s="6"/>
    </row>
    <row r="8" spans="1:3" ht="5.0999999999999996" customHeight="1" x14ac:dyDescent="0.25">
      <c r="A8" s="7"/>
      <c r="B8" s="7"/>
      <c r="C8" s="7"/>
    </row>
    <row r="9" spans="1:3" ht="19.5" x14ac:dyDescent="0.35">
      <c r="A9" s="8">
        <v>0</v>
      </c>
      <c r="B9" s="8" t="s">
        <v>12</v>
      </c>
      <c r="C9" s="22">
        <v>-2310</v>
      </c>
    </row>
    <row r="10" spans="1:3" ht="19.5" x14ac:dyDescent="0.35">
      <c r="A10" s="8">
        <v>1</v>
      </c>
      <c r="B10" s="8" t="s">
        <v>13</v>
      </c>
      <c r="C10" s="22">
        <v>727</v>
      </c>
    </row>
    <row r="11" spans="1:3" ht="19.5" x14ac:dyDescent="0.35">
      <c r="A11" s="8">
        <v>2</v>
      </c>
      <c r="B11" s="8" t="s">
        <v>14</v>
      </c>
      <c r="C11" s="22">
        <v>382</v>
      </c>
    </row>
    <row r="12" spans="1:3" ht="19.5" x14ac:dyDescent="0.35">
      <c r="A12" s="8">
        <v>3</v>
      </c>
      <c r="B12" s="8" t="s">
        <v>15</v>
      </c>
      <c r="C12" s="22">
        <v>-72</v>
      </c>
    </row>
    <row r="13" spans="1:3" ht="19.5" x14ac:dyDescent="0.35">
      <c r="A13" s="8">
        <v>4</v>
      </c>
      <c r="B13" s="8" t="s">
        <v>16</v>
      </c>
      <c r="C13" s="22">
        <v>-8</v>
      </c>
    </row>
    <row r="14" spans="1:3" ht="19.5" x14ac:dyDescent="0.35">
      <c r="A14" s="8">
        <v>5</v>
      </c>
      <c r="B14" s="8" t="s">
        <v>17</v>
      </c>
      <c r="C14" s="22">
        <v>1</v>
      </c>
    </row>
    <row r="15" spans="1:3" ht="16.5" customHeight="1" x14ac:dyDescent="0.35">
      <c r="A15" s="8">
        <v>6</v>
      </c>
      <c r="B15" s="8" t="s">
        <v>35</v>
      </c>
      <c r="C15" s="22">
        <v>0</v>
      </c>
    </row>
    <row r="16" spans="1:3" ht="5.0999999999999996" customHeight="1" thickBot="1" x14ac:dyDescent="0.3">
      <c r="A16" s="9"/>
      <c r="B16" s="9"/>
      <c r="C16" s="9"/>
    </row>
    <row r="17" spans="1:3" ht="16.5" x14ac:dyDescent="0.25">
      <c r="A17" s="7"/>
      <c r="B17" s="7"/>
      <c r="C17" s="7"/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5777-9A14-42FE-88B1-B3057FE8E751}">
  <dimension ref="A3:G110"/>
  <sheetViews>
    <sheetView tabSelected="1" workbookViewId="0">
      <selection activeCell="D10" sqref="D10"/>
    </sheetView>
  </sheetViews>
  <sheetFormatPr defaultRowHeight="15" x14ac:dyDescent="0.25"/>
  <cols>
    <col min="3" max="3" width="29.7109375" bestFit="1" customWidth="1"/>
    <col min="4" max="4" width="27.28515625" customWidth="1"/>
  </cols>
  <sheetData>
    <row r="3" spans="1:7" x14ac:dyDescent="0.25">
      <c r="G3">
        <f>c_5+c_6*$B10</f>
        <v>1</v>
      </c>
    </row>
    <row r="7" spans="1:7" ht="18.75" x14ac:dyDescent="0.35">
      <c r="A7" s="37" t="s">
        <v>2</v>
      </c>
      <c r="B7" s="38" t="s">
        <v>32</v>
      </c>
      <c r="C7" s="38" t="s">
        <v>33</v>
      </c>
      <c r="D7" s="38" t="s">
        <v>34</v>
      </c>
    </row>
    <row r="8" spans="1:7" ht="15.75" x14ac:dyDescent="0.25">
      <c r="A8" s="37"/>
      <c r="B8" s="38"/>
      <c r="C8" s="38"/>
      <c r="D8" s="38"/>
    </row>
    <row r="9" spans="1:7" ht="15.75" x14ac:dyDescent="0.25">
      <c r="A9" s="37"/>
      <c r="B9" s="38"/>
      <c r="C9" s="38"/>
      <c r="D9" s="38"/>
    </row>
    <row r="10" spans="1:7" x14ac:dyDescent="0.25">
      <c r="A10">
        <v>1</v>
      </c>
      <c r="B10" s="31">
        <v>-8</v>
      </c>
      <c r="C10" s="10">
        <f t="shared" ref="C10:C41" si="0">c_0+$B10*(c_1+$B10*(c_2+$B10*(c_3+$B10*(c_4+$B10*(c_5+$B10*c_6)))))</f>
        <v>-12350</v>
      </c>
      <c r="D10" s="10">
        <f ca="1">NORMINV(RAND(),C10,2500)</f>
        <v>-15308.005203071247</v>
      </c>
    </row>
    <row r="11" spans="1:7" x14ac:dyDescent="0.25">
      <c r="A11">
        <f>A10+1</f>
        <v>2</v>
      </c>
      <c r="B11" s="31">
        <f>B10+0.25</f>
        <v>-7.75</v>
      </c>
      <c r="C11" s="10">
        <f t="shared" si="0"/>
        <v>-8303.6865234375</v>
      </c>
      <c r="D11" s="10">
        <f t="shared" ref="D11:D30" ca="1" si="1">NORMINV(RAND(),C11,2500)</f>
        <v>-12356.550769358404</v>
      </c>
    </row>
    <row r="12" spans="1:7" x14ac:dyDescent="0.25">
      <c r="A12">
        <f t="shared" ref="A12:A27" si="2">A11+1</f>
        <v>3</v>
      </c>
      <c r="B12" s="31">
        <f t="shared" ref="B12:B30" si="3">B11+0.25</f>
        <v>-7.5</v>
      </c>
      <c r="C12" s="10">
        <f t="shared" si="0"/>
        <v>-4942.96875</v>
      </c>
      <c r="D12" s="10">
        <f t="shared" ca="1" si="1"/>
        <v>-3374.0702293171298</v>
      </c>
    </row>
    <row r="13" spans="1:7" x14ac:dyDescent="0.25">
      <c r="A13">
        <f t="shared" si="2"/>
        <v>4</v>
      </c>
      <c r="B13" s="31">
        <f t="shared" si="3"/>
        <v>-7.25</v>
      </c>
      <c r="C13" s="10">
        <f t="shared" si="0"/>
        <v>-2197.2001953125</v>
      </c>
      <c r="D13" s="10">
        <f t="shared" ca="1" si="1"/>
        <v>-4158.0990058473053</v>
      </c>
    </row>
    <row r="14" spans="1:7" x14ac:dyDescent="0.25">
      <c r="A14">
        <f t="shared" si="2"/>
        <v>5</v>
      </c>
      <c r="B14" s="31">
        <f t="shared" si="3"/>
        <v>-7</v>
      </c>
      <c r="C14" s="10">
        <f t="shared" si="0"/>
        <v>0</v>
      </c>
      <c r="D14" s="10">
        <f t="shared" ca="1" si="1"/>
        <v>2466.9015720853704</v>
      </c>
    </row>
    <row r="15" spans="1:7" x14ac:dyDescent="0.25">
      <c r="A15">
        <f t="shared" si="2"/>
        <v>6</v>
      </c>
      <c r="B15" s="31">
        <f t="shared" si="3"/>
        <v>-6.75</v>
      </c>
      <c r="C15" s="10">
        <f t="shared" si="0"/>
        <v>1710.8642578125</v>
      </c>
      <c r="D15" s="10">
        <f t="shared" ca="1" si="1"/>
        <v>-364.02007163945837</v>
      </c>
    </row>
    <row r="16" spans="1:7" x14ac:dyDescent="0.25">
      <c r="A16">
        <f t="shared" si="2"/>
        <v>7</v>
      </c>
      <c r="B16" s="31">
        <f t="shared" si="3"/>
        <v>-6.5</v>
      </c>
      <c r="C16" s="10">
        <f t="shared" si="0"/>
        <v>2993.59375</v>
      </c>
      <c r="D16" s="10">
        <f t="shared" ca="1" si="1"/>
        <v>30.947758862028422</v>
      </c>
    </row>
    <row r="17" spans="1:4" x14ac:dyDescent="0.25">
      <c r="A17">
        <f t="shared" si="2"/>
        <v>8</v>
      </c>
      <c r="B17" s="31">
        <f t="shared" si="3"/>
        <v>-6.25</v>
      </c>
      <c r="C17" s="10">
        <f t="shared" si="0"/>
        <v>3902.4755859375</v>
      </c>
      <c r="D17" s="10">
        <f t="shared" ca="1" si="1"/>
        <v>2536.2690301553193</v>
      </c>
    </row>
    <row r="18" spans="1:4" x14ac:dyDescent="0.25">
      <c r="A18">
        <f t="shared" si="2"/>
        <v>9</v>
      </c>
      <c r="B18" s="31">
        <f t="shared" si="3"/>
        <v>-6</v>
      </c>
      <c r="C18" s="10">
        <f t="shared" si="0"/>
        <v>4488</v>
      </c>
      <c r="D18" s="10">
        <f t="shared" ca="1" si="1"/>
        <v>3232.2213628743439</v>
      </c>
    </row>
    <row r="19" spans="1:4" x14ac:dyDescent="0.25">
      <c r="A19">
        <f t="shared" si="2"/>
        <v>10</v>
      </c>
      <c r="B19" s="31">
        <f t="shared" si="3"/>
        <v>-5.75</v>
      </c>
      <c r="C19" s="10">
        <f t="shared" si="0"/>
        <v>4796.9775390625</v>
      </c>
      <c r="D19" s="10">
        <f t="shared" ca="1" si="1"/>
        <v>2633.2713660905288</v>
      </c>
    </row>
    <row r="20" spans="1:4" x14ac:dyDescent="0.25">
      <c r="A20">
        <f t="shared" si="2"/>
        <v>11</v>
      </c>
      <c r="B20" s="31">
        <f t="shared" si="3"/>
        <v>-5.5</v>
      </c>
      <c r="C20" s="10">
        <f t="shared" si="0"/>
        <v>4872.65625</v>
      </c>
      <c r="D20" s="10">
        <f t="shared" ca="1" si="1"/>
        <v>3630.286676878789</v>
      </c>
    </row>
    <row r="21" spans="1:4" x14ac:dyDescent="0.25">
      <c r="A21">
        <f t="shared" si="2"/>
        <v>12</v>
      </c>
      <c r="B21" s="31">
        <f t="shared" si="3"/>
        <v>-5.25</v>
      </c>
      <c r="C21" s="10">
        <f t="shared" si="0"/>
        <v>4754.8388671875</v>
      </c>
      <c r="D21" s="10">
        <f t="shared" ca="1" si="1"/>
        <v>2798.546256512901</v>
      </c>
    </row>
    <row r="22" spans="1:4" x14ac:dyDescent="0.25">
      <c r="A22">
        <f t="shared" si="2"/>
        <v>13</v>
      </c>
      <c r="B22" s="31">
        <f t="shared" si="3"/>
        <v>-5</v>
      </c>
      <c r="C22" s="10">
        <f t="shared" si="0"/>
        <v>4480</v>
      </c>
      <c r="D22" s="10">
        <f t="shared" ca="1" si="1"/>
        <v>7501.4727583101912</v>
      </c>
    </row>
    <row r="23" spans="1:4" x14ac:dyDescent="0.25">
      <c r="A23">
        <f t="shared" si="2"/>
        <v>14</v>
      </c>
      <c r="B23" s="31">
        <f t="shared" si="3"/>
        <v>-4.75</v>
      </c>
      <c r="C23" s="10">
        <f t="shared" si="0"/>
        <v>4081.4033203125</v>
      </c>
      <c r="D23" s="10">
        <f t="shared" ca="1" si="1"/>
        <v>9952.9471027288055</v>
      </c>
    </row>
    <row r="24" spans="1:4" x14ac:dyDescent="0.25">
      <c r="A24">
        <f t="shared" si="2"/>
        <v>15</v>
      </c>
      <c r="B24" s="31">
        <f t="shared" si="3"/>
        <v>-4.5</v>
      </c>
      <c r="C24" s="10">
        <f t="shared" si="0"/>
        <v>3589.21875</v>
      </c>
      <c r="D24" s="10">
        <f t="shared" ca="1" si="1"/>
        <v>7641.757824757834</v>
      </c>
    </row>
    <row r="25" spans="1:4" x14ac:dyDescent="0.25">
      <c r="A25">
        <f t="shared" si="2"/>
        <v>16</v>
      </c>
      <c r="B25" s="31">
        <f t="shared" si="3"/>
        <v>-4.25</v>
      </c>
      <c r="C25" s="10">
        <f t="shared" si="0"/>
        <v>3030.6396484375</v>
      </c>
      <c r="D25" s="10">
        <f t="shared" ca="1" si="1"/>
        <v>458.89222403275517</v>
      </c>
    </row>
    <row r="26" spans="1:4" x14ac:dyDescent="0.25">
      <c r="A26">
        <f t="shared" si="2"/>
        <v>17</v>
      </c>
      <c r="B26" s="31">
        <f t="shared" si="3"/>
        <v>-4</v>
      </c>
      <c r="C26" s="10">
        <f t="shared" si="0"/>
        <v>2430</v>
      </c>
      <c r="D26" s="10">
        <f t="shared" ca="1" si="1"/>
        <v>-5485.6102075795816</v>
      </c>
    </row>
    <row r="27" spans="1:4" x14ac:dyDescent="0.25">
      <c r="A27">
        <f t="shared" si="2"/>
        <v>18</v>
      </c>
      <c r="B27" s="31">
        <f t="shared" si="3"/>
        <v>-3.75</v>
      </c>
      <c r="C27" s="10">
        <f t="shared" si="0"/>
        <v>1808.8916015625</v>
      </c>
      <c r="D27" s="10">
        <f t="shared" ca="1" si="1"/>
        <v>3772.8668561560462</v>
      </c>
    </row>
    <row r="28" spans="1:4" x14ac:dyDescent="0.25">
      <c r="A28">
        <f t="shared" ref="A28:A30" si="4">A27+1</f>
        <v>19</v>
      </c>
      <c r="B28" s="31">
        <f t="shared" si="3"/>
        <v>-3.5</v>
      </c>
      <c r="C28" s="10">
        <f t="shared" si="0"/>
        <v>1186.28125</v>
      </c>
      <c r="D28" s="10">
        <f t="shared" ca="1" si="1"/>
        <v>-1860.5611471526704</v>
      </c>
    </row>
    <row r="29" spans="1:4" x14ac:dyDescent="0.25">
      <c r="A29">
        <f t="shared" si="4"/>
        <v>20</v>
      </c>
      <c r="B29" s="31">
        <f t="shared" si="3"/>
        <v>-3.25</v>
      </c>
      <c r="C29" s="10">
        <f t="shared" si="0"/>
        <v>578.6279296875</v>
      </c>
      <c r="D29" s="10">
        <f t="shared" ca="1" si="1"/>
        <v>-4202.0534985406648</v>
      </c>
    </row>
    <row r="30" spans="1:4" x14ac:dyDescent="0.25">
      <c r="A30">
        <f t="shared" si="4"/>
        <v>21</v>
      </c>
      <c r="B30" s="31">
        <f t="shared" si="3"/>
        <v>-3</v>
      </c>
      <c r="C30" s="10">
        <f t="shared" si="0"/>
        <v>0</v>
      </c>
      <c r="D30" s="10">
        <f t="shared" ca="1" si="1"/>
        <v>-146.4565350390352</v>
      </c>
    </row>
    <row r="31" spans="1:4" x14ac:dyDescent="0.25">
      <c r="A31">
        <f t="shared" ref="A31" si="5">A30+1</f>
        <v>22</v>
      </c>
      <c r="B31" s="31">
        <f t="shared" ref="B31:B66" si="6">B30+0.25</f>
        <v>-2.75</v>
      </c>
      <c r="C31" s="10">
        <f t="shared" si="0"/>
        <v>-537.8076171875</v>
      </c>
      <c r="D31" s="10">
        <f t="shared" ref="D31:D66" ca="1" si="7">NORMINV(RAND(),C31,2500)</f>
        <v>-3517.1818914657465</v>
      </c>
    </row>
    <row r="32" spans="1:4" x14ac:dyDescent="0.25">
      <c r="A32">
        <f t="shared" ref="A32" si="8">A31+1</f>
        <v>23</v>
      </c>
      <c r="B32" s="31">
        <f t="shared" si="6"/>
        <v>-2.5</v>
      </c>
      <c r="C32" s="10">
        <f t="shared" si="0"/>
        <v>-1025.15625</v>
      </c>
      <c r="D32" s="10">
        <f t="shared" ca="1" si="7"/>
        <v>-1993.5212381000647</v>
      </c>
    </row>
    <row r="33" spans="1:4" x14ac:dyDescent="0.25">
      <c r="A33">
        <f t="shared" ref="A33" si="9">A32+1</f>
        <v>24</v>
      </c>
      <c r="B33" s="31">
        <f t="shared" si="6"/>
        <v>-2.25</v>
      </c>
      <c r="C33" s="10">
        <f t="shared" si="0"/>
        <v>-1454.4462890625</v>
      </c>
      <c r="D33" s="10">
        <f t="shared" ca="1" si="7"/>
        <v>-1635.9504588141804</v>
      </c>
    </row>
    <row r="34" spans="1:4" x14ac:dyDescent="0.25">
      <c r="A34">
        <f t="shared" ref="A34" si="10">A33+1</f>
        <v>25</v>
      </c>
      <c r="B34" s="31">
        <f t="shared" si="6"/>
        <v>-2</v>
      </c>
      <c r="C34" s="10">
        <f t="shared" si="0"/>
        <v>-1820</v>
      </c>
      <c r="D34" s="10">
        <f t="shared" ca="1" si="7"/>
        <v>-2778.3997199155469</v>
      </c>
    </row>
    <row r="35" spans="1:4" x14ac:dyDescent="0.25">
      <c r="A35">
        <f t="shared" ref="A35" si="11">A34+1</f>
        <v>26</v>
      </c>
      <c r="B35" s="31">
        <f t="shared" si="6"/>
        <v>-1.75</v>
      </c>
      <c r="C35" s="10">
        <f t="shared" si="0"/>
        <v>-2117.9443359375</v>
      </c>
      <c r="D35" s="10">
        <f t="shared" ca="1" si="7"/>
        <v>-422.82282428477697</v>
      </c>
    </row>
    <row r="36" spans="1:4" x14ac:dyDescent="0.25">
      <c r="A36">
        <f t="shared" ref="A36" si="12">A35+1</f>
        <v>27</v>
      </c>
      <c r="B36" s="31">
        <f t="shared" si="6"/>
        <v>-1.5</v>
      </c>
      <c r="C36" s="10">
        <f t="shared" si="0"/>
        <v>-2346.09375</v>
      </c>
      <c r="D36" s="10">
        <f t="shared" ca="1" si="7"/>
        <v>-4851.7292732537699</v>
      </c>
    </row>
    <row r="37" spans="1:4" x14ac:dyDescent="0.25">
      <c r="A37">
        <f t="shared" ref="A37" si="13">A36+1</f>
        <v>28</v>
      </c>
      <c r="B37" s="31">
        <f t="shared" si="6"/>
        <v>-1.25</v>
      </c>
      <c r="C37" s="10">
        <f t="shared" si="0"/>
        <v>-2503.8330078125</v>
      </c>
      <c r="D37" s="10">
        <f t="shared" ca="1" si="7"/>
        <v>-1924.3074036446314</v>
      </c>
    </row>
    <row r="38" spans="1:4" x14ac:dyDescent="0.25">
      <c r="A38">
        <f t="shared" ref="A38" si="14">A37+1</f>
        <v>29</v>
      </c>
      <c r="B38" s="31">
        <f t="shared" si="6"/>
        <v>-1</v>
      </c>
      <c r="C38" s="10">
        <f t="shared" si="0"/>
        <v>-2592</v>
      </c>
      <c r="D38" s="10">
        <f t="shared" ca="1" si="7"/>
        <v>-1436.848323631091</v>
      </c>
    </row>
    <row r="39" spans="1:4" x14ac:dyDescent="0.25">
      <c r="A39">
        <f t="shared" ref="A39" si="15">A38+1</f>
        <v>30</v>
      </c>
      <c r="B39" s="31">
        <f t="shared" si="6"/>
        <v>-0.75</v>
      </c>
      <c r="C39" s="10">
        <f t="shared" si="0"/>
        <v>-2612.7685546875</v>
      </c>
      <c r="D39" s="10">
        <f t="shared" ca="1" si="7"/>
        <v>-1508.2463742904906</v>
      </c>
    </row>
    <row r="40" spans="1:4" x14ac:dyDescent="0.25">
      <c r="A40">
        <f t="shared" ref="A40" si="16">A39+1</f>
        <v>31</v>
      </c>
      <c r="B40" s="31">
        <f t="shared" si="6"/>
        <v>-0.5</v>
      </c>
      <c r="C40" s="10">
        <f t="shared" si="0"/>
        <v>-2569.53125</v>
      </c>
      <c r="D40" s="10">
        <f t="shared" ca="1" si="7"/>
        <v>-1229.922094989925</v>
      </c>
    </row>
    <row r="41" spans="1:4" x14ac:dyDescent="0.25">
      <c r="A41">
        <f t="shared" ref="A41" si="17">A40+1</f>
        <v>32</v>
      </c>
      <c r="B41" s="31">
        <f t="shared" si="6"/>
        <v>-0.25</v>
      </c>
      <c r="C41" s="10">
        <f t="shared" si="0"/>
        <v>-2466.7822265625</v>
      </c>
      <c r="D41" s="10">
        <f t="shared" ca="1" si="7"/>
        <v>-2221.4880565646095</v>
      </c>
    </row>
    <row r="42" spans="1:4" x14ac:dyDescent="0.25">
      <c r="A42">
        <f t="shared" ref="A42" si="18">A41+1</f>
        <v>33</v>
      </c>
      <c r="B42" s="31">
        <f t="shared" si="6"/>
        <v>0</v>
      </c>
      <c r="C42" s="10">
        <f t="shared" ref="C42:C73" si="19">c_0+$B42*(c_1+$B42*(c_2+$B42*(c_3+$B42*(c_4+$B42*(c_5+$B42*c_6)))))</f>
        <v>-2310</v>
      </c>
      <c r="D42" s="10">
        <f t="shared" ca="1" si="7"/>
        <v>-2725.7430360982539</v>
      </c>
    </row>
    <row r="43" spans="1:4" x14ac:dyDescent="0.25">
      <c r="A43">
        <f t="shared" ref="A43" si="20">A42+1</f>
        <v>34</v>
      </c>
      <c r="B43" s="31">
        <f t="shared" si="6"/>
        <v>0.25</v>
      </c>
      <c r="C43" s="10">
        <f t="shared" si="19"/>
        <v>-2105.5302734375</v>
      </c>
      <c r="D43" s="10">
        <f t="shared" ca="1" si="7"/>
        <v>-2199.6417482695661</v>
      </c>
    </row>
    <row r="44" spans="1:4" x14ac:dyDescent="0.25">
      <c r="A44">
        <f t="shared" ref="A44" si="21">A43+1</f>
        <v>35</v>
      </c>
      <c r="B44" s="31">
        <f t="shared" si="6"/>
        <v>0.5</v>
      </c>
      <c r="C44" s="10">
        <f t="shared" si="19"/>
        <v>-1860.46875</v>
      </c>
      <c r="D44" s="10">
        <f t="shared" ca="1" si="7"/>
        <v>1875.6032444385346</v>
      </c>
    </row>
    <row r="45" spans="1:4" x14ac:dyDescent="0.25">
      <c r="A45">
        <f t="shared" ref="A45" si="22">A44+1</f>
        <v>36</v>
      </c>
      <c r="B45" s="31">
        <f t="shared" si="6"/>
        <v>0.75</v>
      </c>
      <c r="C45" s="10">
        <f t="shared" si="19"/>
        <v>-1582.5439453125</v>
      </c>
      <c r="D45" s="10">
        <f t="shared" ca="1" si="7"/>
        <v>1539.6438276438062</v>
      </c>
    </row>
    <row r="46" spans="1:4" x14ac:dyDescent="0.25">
      <c r="A46">
        <f t="shared" ref="A46" si="23">A45+1</f>
        <v>37</v>
      </c>
      <c r="B46" s="31">
        <f t="shared" si="6"/>
        <v>1</v>
      </c>
      <c r="C46" s="10">
        <f t="shared" si="19"/>
        <v>-1280</v>
      </c>
      <c r="D46" s="10">
        <f t="shared" ca="1" si="7"/>
        <v>-3197.3819054543628</v>
      </c>
    </row>
    <row r="47" spans="1:4" x14ac:dyDescent="0.25">
      <c r="A47">
        <f t="shared" ref="A47" si="24">A46+1</f>
        <v>38</v>
      </c>
      <c r="B47" s="31">
        <f t="shared" si="6"/>
        <v>1.25</v>
      </c>
      <c r="C47" s="10">
        <f t="shared" si="19"/>
        <v>-961.4794921875</v>
      </c>
      <c r="D47" s="10">
        <f t="shared" ca="1" si="7"/>
        <v>590.56827350271783</v>
      </c>
    </row>
    <row r="48" spans="1:4" x14ac:dyDescent="0.25">
      <c r="A48">
        <f t="shared" ref="A48" si="25">A47+1</f>
        <v>39</v>
      </c>
      <c r="B48" s="31">
        <f t="shared" si="6"/>
        <v>1.5</v>
      </c>
      <c r="C48" s="10">
        <f t="shared" si="19"/>
        <v>-635.90625</v>
      </c>
      <c r="D48" s="10">
        <f t="shared" ca="1" si="7"/>
        <v>-2482.4773268189501</v>
      </c>
    </row>
    <row r="49" spans="1:4" x14ac:dyDescent="0.25">
      <c r="A49">
        <f t="shared" ref="A49" si="26">A48+1</f>
        <v>40</v>
      </c>
      <c r="B49" s="31">
        <f t="shared" si="6"/>
        <v>1.75</v>
      </c>
      <c r="C49" s="10">
        <f t="shared" si="19"/>
        <v>-312.3681640625</v>
      </c>
      <c r="D49" s="10">
        <f t="shared" ca="1" si="7"/>
        <v>4972.4366589453175</v>
      </c>
    </row>
    <row r="50" spans="1:4" x14ac:dyDescent="0.25">
      <c r="A50">
        <f t="shared" ref="A50" si="27">A49+1</f>
        <v>41</v>
      </c>
      <c r="B50" s="31">
        <f t="shared" si="6"/>
        <v>2</v>
      </c>
      <c r="C50" s="10">
        <f t="shared" si="19"/>
        <v>0</v>
      </c>
      <c r="D50" s="10">
        <f t="shared" ca="1" si="7"/>
        <v>-1778.2889805658981</v>
      </c>
    </row>
    <row r="51" spans="1:4" x14ac:dyDescent="0.25">
      <c r="A51">
        <f t="shared" ref="A51" si="28">A50+1</f>
        <v>42</v>
      </c>
      <c r="B51" s="31">
        <f t="shared" si="6"/>
        <v>2.25</v>
      </c>
      <c r="C51" s="10">
        <f t="shared" si="19"/>
        <v>292.1337890625</v>
      </c>
      <c r="D51" s="10">
        <f t="shared" ca="1" si="7"/>
        <v>-845.76931073274955</v>
      </c>
    </row>
    <row r="52" spans="1:4" x14ac:dyDescent="0.25">
      <c r="A52">
        <f t="shared" ref="A52" si="29">A51+1</f>
        <v>43</v>
      </c>
      <c r="B52" s="31">
        <f t="shared" si="6"/>
        <v>2.5</v>
      </c>
      <c r="C52" s="10">
        <f t="shared" si="19"/>
        <v>555.15625</v>
      </c>
      <c r="D52" s="10">
        <f t="shared" ca="1" si="7"/>
        <v>4062.4302368319213</v>
      </c>
    </row>
    <row r="53" spans="1:4" x14ac:dyDescent="0.25">
      <c r="A53">
        <f t="shared" ref="A53" si="30">A52+1</f>
        <v>44</v>
      </c>
      <c r="B53" s="31">
        <f t="shared" si="6"/>
        <v>2.75</v>
      </c>
      <c r="C53" s="10">
        <f t="shared" si="19"/>
        <v>780.4951171875</v>
      </c>
      <c r="D53" s="10">
        <f t="shared" ca="1" si="7"/>
        <v>-262.164516138414</v>
      </c>
    </row>
    <row r="54" spans="1:4" x14ac:dyDescent="0.25">
      <c r="A54">
        <f t="shared" ref="A54" si="31">A53+1</f>
        <v>45</v>
      </c>
      <c r="B54" s="31">
        <f t="shared" si="6"/>
        <v>3</v>
      </c>
      <c r="C54" s="10">
        <f t="shared" si="19"/>
        <v>960</v>
      </c>
      <c r="D54" s="10">
        <f t="shared" ca="1" si="7"/>
        <v>-2320.7002444968543</v>
      </c>
    </row>
    <row r="55" spans="1:4" x14ac:dyDescent="0.25">
      <c r="A55">
        <f t="shared" ref="A55" si="32">A54+1</f>
        <v>46</v>
      </c>
      <c r="B55" s="31">
        <f t="shared" si="6"/>
        <v>3.25</v>
      </c>
      <c r="C55" s="10">
        <f t="shared" si="19"/>
        <v>1086.0595703125</v>
      </c>
      <c r="D55" s="10">
        <f t="shared" ca="1" si="7"/>
        <v>207.8343109736312</v>
      </c>
    </row>
    <row r="56" spans="1:4" x14ac:dyDescent="0.25">
      <c r="A56">
        <f t="shared" ref="A56" si="33">A55+1</f>
        <v>47</v>
      </c>
      <c r="B56" s="31">
        <f t="shared" si="6"/>
        <v>3.5</v>
      </c>
      <c r="C56" s="10">
        <f t="shared" si="19"/>
        <v>1151.71875</v>
      </c>
      <c r="D56" s="10">
        <f t="shared" ca="1" si="7"/>
        <v>1031.7201882277477</v>
      </c>
    </row>
    <row r="57" spans="1:4" x14ac:dyDescent="0.25">
      <c r="A57">
        <f t="shared" ref="A57" si="34">A56+1</f>
        <v>48</v>
      </c>
      <c r="B57" s="31">
        <f t="shared" si="6"/>
        <v>3.75</v>
      </c>
      <c r="C57" s="10">
        <f t="shared" si="19"/>
        <v>1150.7958984375</v>
      </c>
      <c r="D57" s="10">
        <f t="shared" ca="1" si="7"/>
        <v>-152.84397068341787</v>
      </c>
    </row>
    <row r="58" spans="1:4" x14ac:dyDescent="0.25">
      <c r="A58">
        <f t="shared" ref="A58" si="35">A57+1</f>
        <v>49</v>
      </c>
      <c r="B58" s="31">
        <f t="shared" si="6"/>
        <v>4</v>
      </c>
      <c r="C58" s="10">
        <f t="shared" si="19"/>
        <v>1078</v>
      </c>
      <c r="D58" s="10">
        <f t="shared" ca="1" si="7"/>
        <v>2762.4782625415746</v>
      </c>
    </row>
    <row r="59" spans="1:4" x14ac:dyDescent="0.25">
      <c r="A59">
        <f t="shared" ref="A59" si="36">A58+1</f>
        <v>50</v>
      </c>
      <c r="B59" s="31">
        <f t="shared" si="6"/>
        <v>4.25</v>
      </c>
      <c r="C59" s="10">
        <f t="shared" si="19"/>
        <v>929.0478515625</v>
      </c>
      <c r="D59" s="10">
        <f t="shared" ca="1" si="7"/>
        <v>2581.269575094138</v>
      </c>
    </row>
    <row r="60" spans="1:4" x14ac:dyDescent="0.25">
      <c r="A60">
        <f t="shared" ref="A60" si="37">A59+1</f>
        <v>51</v>
      </c>
      <c r="B60" s="31">
        <f t="shared" si="6"/>
        <v>4.5</v>
      </c>
      <c r="C60" s="10">
        <f t="shared" si="19"/>
        <v>700.78125</v>
      </c>
      <c r="D60" s="10">
        <f t="shared" ca="1" si="7"/>
        <v>3470.8930765560103</v>
      </c>
    </row>
    <row r="61" spans="1:4" x14ac:dyDescent="0.25">
      <c r="A61">
        <f t="shared" ref="A61" si="38">A60+1</f>
        <v>52</v>
      </c>
      <c r="B61" s="31">
        <f t="shared" si="6"/>
        <v>4.75</v>
      </c>
      <c r="C61" s="10">
        <f t="shared" si="19"/>
        <v>391.2841796875</v>
      </c>
      <c r="D61" s="10">
        <f t="shared" ca="1" si="7"/>
        <v>-258.95940030201689</v>
      </c>
    </row>
    <row r="62" spans="1:4" x14ac:dyDescent="0.25">
      <c r="A62">
        <f t="shared" ref="A62" si="39">A61+1</f>
        <v>53</v>
      </c>
      <c r="B62" s="31">
        <f t="shared" si="6"/>
        <v>5</v>
      </c>
      <c r="C62" s="10">
        <f t="shared" si="19"/>
        <v>0</v>
      </c>
      <c r="D62" s="10">
        <f t="shared" ca="1" si="7"/>
        <v>-2985.8395827613808</v>
      </c>
    </row>
    <row r="63" spans="1:4" x14ac:dyDescent="0.25">
      <c r="A63">
        <f t="shared" ref="A63" si="40">A62+1</f>
        <v>54</v>
      </c>
      <c r="B63" s="31">
        <f t="shared" si="6"/>
        <v>5.25</v>
      </c>
      <c r="C63" s="10">
        <f t="shared" si="19"/>
        <v>-472.1513671875</v>
      </c>
      <c r="D63" s="10">
        <f t="shared" ca="1" si="7"/>
        <v>2012.9150180944962</v>
      </c>
    </row>
    <row r="64" spans="1:4" x14ac:dyDescent="0.25">
      <c r="A64">
        <f t="shared" ref="A64" si="41">A63+1</f>
        <v>55</v>
      </c>
      <c r="B64" s="31">
        <f t="shared" si="6"/>
        <v>5.5</v>
      </c>
      <c r="C64" s="10">
        <f t="shared" si="19"/>
        <v>-1022.65625</v>
      </c>
      <c r="D64" s="10">
        <f t="shared" ca="1" si="7"/>
        <v>411.39722825057675</v>
      </c>
    </row>
    <row r="65" spans="1:4" x14ac:dyDescent="0.25">
      <c r="A65">
        <f t="shared" ref="A65" si="42">A64+1</f>
        <v>56</v>
      </c>
      <c r="B65" s="31">
        <f t="shared" si="6"/>
        <v>5.75</v>
      </c>
      <c r="C65" s="10">
        <f t="shared" si="19"/>
        <v>-1647.2900390625</v>
      </c>
      <c r="D65" s="10">
        <f t="shared" ca="1" si="7"/>
        <v>-4125.5785113967322</v>
      </c>
    </row>
    <row r="66" spans="1:4" x14ac:dyDescent="0.25">
      <c r="A66">
        <f t="shared" ref="A66" si="43">A65+1</f>
        <v>57</v>
      </c>
      <c r="B66" s="31">
        <f t="shared" si="6"/>
        <v>6</v>
      </c>
      <c r="C66" s="10">
        <f t="shared" si="19"/>
        <v>-2340</v>
      </c>
      <c r="D66" s="10">
        <f t="shared" ca="1" si="7"/>
        <v>-748.11120866794704</v>
      </c>
    </row>
    <row r="67" spans="1:4" x14ac:dyDescent="0.25">
      <c r="A67">
        <f t="shared" ref="A67" si="44">A66+1</f>
        <v>58</v>
      </c>
      <c r="B67" s="31">
        <f t="shared" ref="B67:B75" si="45">B66+0.25</f>
        <v>6.25</v>
      </c>
      <c r="C67" s="10">
        <f t="shared" si="19"/>
        <v>-3092.7880859375</v>
      </c>
      <c r="D67" s="10">
        <f t="shared" ref="D67:D75" ca="1" si="46">NORMINV(RAND(),C67,2500)</f>
        <v>-6137.4752741533102</v>
      </c>
    </row>
    <row r="68" spans="1:4" x14ac:dyDescent="0.25">
      <c r="A68">
        <f t="shared" ref="A68" si="47">A67+1</f>
        <v>59</v>
      </c>
      <c r="B68" s="31">
        <f t="shared" si="45"/>
        <v>6.5</v>
      </c>
      <c r="C68" s="10">
        <f t="shared" si="19"/>
        <v>-3895.59375</v>
      </c>
      <c r="D68" s="10">
        <f t="shared" ca="1" si="46"/>
        <v>-388.36954159751303</v>
      </c>
    </row>
    <row r="69" spans="1:4" x14ac:dyDescent="0.25">
      <c r="A69">
        <f t="shared" ref="A69" si="48">A68+1</f>
        <v>60</v>
      </c>
      <c r="B69" s="31">
        <f t="shared" si="45"/>
        <v>6.75</v>
      </c>
      <c r="C69" s="10">
        <f t="shared" si="19"/>
        <v>-4736.1767578125</v>
      </c>
      <c r="D69" s="10">
        <f t="shared" ca="1" si="46"/>
        <v>-7088.4266421247539</v>
      </c>
    </row>
    <row r="70" spans="1:4" x14ac:dyDescent="0.25">
      <c r="A70">
        <f t="shared" ref="A70" si="49">A69+1</f>
        <v>61</v>
      </c>
      <c r="B70" s="31">
        <f t="shared" si="45"/>
        <v>7</v>
      </c>
      <c r="C70" s="10">
        <f t="shared" si="19"/>
        <v>-5600</v>
      </c>
      <c r="D70" s="10">
        <f t="shared" ca="1" si="46"/>
        <v>-4519.9563171783075</v>
      </c>
    </row>
    <row r="71" spans="1:4" x14ac:dyDescent="0.25">
      <c r="A71">
        <f t="shared" ref="A71" si="50">A70+1</f>
        <v>62</v>
      </c>
      <c r="B71" s="31">
        <f t="shared" si="45"/>
        <v>7.25</v>
      </c>
      <c r="C71" s="10">
        <f t="shared" si="19"/>
        <v>-6470.1123046875</v>
      </c>
      <c r="D71" s="10">
        <f t="shared" ca="1" si="46"/>
        <v>-3870.0014150327497</v>
      </c>
    </row>
    <row r="72" spans="1:4" x14ac:dyDescent="0.25">
      <c r="A72">
        <f t="shared" ref="A72" si="51">A71+1</f>
        <v>63</v>
      </c>
      <c r="B72" s="31">
        <f t="shared" si="45"/>
        <v>7.5</v>
      </c>
      <c r="C72" s="10">
        <f t="shared" si="19"/>
        <v>-7327.03125</v>
      </c>
      <c r="D72" s="10">
        <f t="shared" ca="1" si="46"/>
        <v>-4911.2139987297041</v>
      </c>
    </row>
    <row r="73" spans="1:4" x14ac:dyDescent="0.25">
      <c r="A73">
        <f t="shared" ref="A73" si="52">A72+1</f>
        <v>64</v>
      </c>
      <c r="B73" s="31">
        <f t="shared" si="45"/>
        <v>7.75</v>
      </c>
      <c r="C73" s="10">
        <f t="shared" si="19"/>
        <v>-8148.6259765625</v>
      </c>
      <c r="D73" s="10">
        <f t="shared" ca="1" si="46"/>
        <v>-6576.0439701111745</v>
      </c>
    </row>
    <row r="74" spans="1:4" x14ac:dyDescent="0.25">
      <c r="A74">
        <f t="shared" ref="A74" si="53">A73+1</f>
        <v>65</v>
      </c>
      <c r="B74" s="31">
        <f t="shared" si="45"/>
        <v>8</v>
      </c>
      <c r="C74" s="10">
        <f t="shared" ref="C74:C110" si="54">c_0+$B74*(c_1+$B74*(c_2+$B74*(c_3+$B74*(c_4+$B74*(c_5+$B74*c_6)))))</f>
        <v>-8910</v>
      </c>
      <c r="D74" s="10">
        <f t="shared" ca="1" si="46"/>
        <v>-7628.6195446695046</v>
      </c>
    </row>
    <row r="75" spans="1:4" x14ac:dyDescent="0.25">
      <c r="A75">
        <f t="shared" ref="A75" si="55">A74+1</f>
        <v>66</v>
      </c>
      <c r="B75" s="31">
        <f t="shared" si="45"/>
        <v>8.25</v>
      </c>
      <c r="C75" s="10">
        <f t="shared" si="54"/>
        <v>-9583.3740234375</v>
      </c>
      <c r="D75" s="10">
        <f t="shared" ca="1" si="46"/>
        <v>-12172.57662775365</v>
      </c>
    </row>
    <row r="76" spans="1:4" x14ac:dyDescent="0.25">
      <c r="A76">
        <f t="shared" ref="A76" si="56">A75+1</f>
        <v>67</v>
      </c>
      <c r="B76" s="31">
        <f t="shared" ref="B76:B89" si="57">B75+0.25</f>
        <v>8.5</v>
      </c>
      <c r="C76" s="10">
        <f t="shared" si="54"/>
        <v>-10137.96875</v>
      </c>
      <c r="D76" s="10">
        <f t="shared" ref="D76:D89" ca="1" si="58">NORMINV(RAND(),C76,2500)</f>
        <v>-11646.29550478983</v>
      </c>
    </row>
    <row r="77" spans="1:4" x14ac:dyDescent="0.25">
      <c r="A77">
        <f t="shared" ref="A77" si="59">A76+1</f>
        <v>68</v>
      </c>
      <c r="B77" s="31">
        <f t="shared" si="57"/>
        <v>8.75</v>
      </c>
      <c r="C77" s="10">
        <f t="shared" si="54"/>
        <v>-10539.8876953125</v>
      </c>
      <c r="D77" s="10">
        <f t="shared" ca="1" si="58"/>
        <v>-13906.996275489219</v>
      </c>
    </row>
    <row r="78" spans="1:4" x14ac:dyDescent="0.25">
      <c r="A78">
        <f t="shared" ref="A78" si="60">A77+1</f>
        <v>69</v>
      </c>
      <c r="B78" s="31">
        <f t="shared" si="57"/>
        <v>9</v>
      </c>
      <c r="C78" s="10">
        <f t="shared" si="54"/>
        <v>-10752</v>
      </c>
      <c r="D78" s="10">
        <f t="shared" ca="1" si="58"/>
        <v>-10688.273005817424</v>
      </c>
    </row>
    <row r="79" spans="1:4" x14ac:dyDescent="0.25">
      <c r="A79">
        <f t="shared" ref="A79" si="61">A78+1</f>
        <v>70</v>
      </c>
      <c r="B79" s="31">
        <f t="shared" si="57"/>
        <v>9.25</v>
      </c>
      <c r="C79" s="10">
        <f t="shared" si="54"/>
        <v>-10733.8232421875</v>
      </c>
      <c r="D79" s="10">
        <f t="shared" ca="1" si="58"/>
        <v>-7941.0139097033061</v>
      </c>
    </row>
    <row r="80" spans="1:4" x14ac:dyDescent="0.25">
      <c r="A80">
        <f t="shared" ref="A80" si="62">A79+1</f>
        <v>71</v>
      </c>
      <c r="B80" s="31">
        <f t="shared" si="57"/>
        <v>9.5</v>
      </c>
      <c r="C80" s="10">
        <f t="shared" si="54"/>
        <v>-10441.40625</v>
      </c>
      <c r="D80" s="10">
        <f t="shared" ca="1" si="58"/>
        <v>-6987.1951919649109</v>
      </c>
    </row>
    <row r="81" spans="1:4" x14ac:dyDescent="0.25">
      <c r="A81">
        <f t="shared" ref="A81" si="63">A80+1</f>
        <v>72</v>
      </c>
      <c r="B81" s="31">
        <f t="shared" si="57"/>
        <v>9.75</v>
      </c>
      <c r="C81" s="10">
        <f t="shared" si="54"/>
        <v>-9827.2119140625</v>
      </c>
      <c r="D81" s="10">
        <f t="shared" ca="1" si="58"/>
        <v>-12138.75112453226</v>
      </c>
    </row>
    <row r="82" spans="1:4" x14ac:dyDescent="0.25">
      <c r="A82">
        <f t="shared" ref="A82" si="64">A81+1</f>
        <v>73</v>
      </c>
      <c r="B82" s="31">
        <f t="shared" si="57"/>
        <v>10</v>
      </c>
      <c r="C82" s="10">
        <f t="shared" si="54"/>
        <v>-8840</v>
      </c>
      <c r="D82" s="10">
        <f t="shared" ca="1" si="58"/>
        <v>-7882.7540343516466</v>
      </c>
    </row>
    <row r="83" spans="1:4" x14ac:dyDescent="0.25">
      <c r="A83">
        <f t="shared" ref="A83" si="65">A82+1</f>
        <v>74</v>
      </c>
      <c r="B83" s="31">
        <f t="shared" si="57"/>
        <v>10.25</v>
      </c>
      <c r="C83" s="10">
        <f t="shared" si="54"/>
        <v>-7424.7099609375</v>
      </c>
      <c r="D83" s="10">
        <f t="shared" ca="1" si="58"/>
        <v>-5202.4380848106921</v>
      </c>
    </row>
    <row r="84" spans="1:4" x14ac:dyDescent="0.25">
      <c r="A84">
        <f t="shared" ref="A84" si="66">A83+1</f>
        <v>75</v>
      </c>
      <c r="B84" s="31">
        <f t="shared" si="57"/>
        <v>10.5</v>
      </c>
      <c r="C84" s="10">
        <f t="shared" si="54"/>
        <v>-5522.34375</v>
      </c>
      <c r="D84" s="10">
        <f t="shared" ca="1" si="58"/>
        <v>-8349.49393489047</v>
      </c>
    </row>
    <row r="85" spans="1:4" x14ac:dyDescent="0.25">
      <c r="A85">
        <f t="shared" ref="A85" si="67">A84+1</f>
        <v>76</v>
      </c>
      <c r="B85" s="31">
        <f t="shared" si="57"/>
        <v>10.75</v>
      </c>
      <c r="C85" s="10">
        <f t="shared" si="54"/>
        <v>-3069.8486328125</v>
      </c>
      <c r="D85" s="10">
        <f t="shared" ca="1" si="58"/>
        <v>1009.1366824244606</v>
      </c>
    </row>
    <row r="86" spans="1:4" x14ac:dyDescent="0.25">
      <c r="A86">
        <f t="shared" ref="A86" si="68">A85+1</f>
        <v>77</v>
      </c>
      <c r="B86" s="31">
        <f t="shared" si="57"/>
        <v>11</v>
      </c>
      <c r="C86" s="10">
        <f t="shared" si="54"/>
        <v>0</v>
      </c>
      <c r="D86" s="10">
        <f t="shared" ca="1" si="58"/>
        <v>2945.0367455960618</v>
      </c>
    </row>
    <row r="87" spans="1:4" x14ac:dyDescent="0.25">
      <c r="A87">
        <f t="shared" ref="A87" si="69">A86+1</f>
        <v>78</v>
      </c>
      <c r="B87" s="31">
        <f t="shared" si="57"/>
        <v>11.25</v>
      </c>
      <c r="C87" s="10">
        <f t="shared" si="54"/>
        <v>3758.7158203125</v>
      </c>
      <c r="D87" s="10">
        <f t="shared" ca="1" si="58"/>
        <v>4724.7984386248418</v>
      </c>
    </row>
    <row r="88" spans="1:4" x14ac:dyDescent="0.25">
      <c r="A88">
        <f t="shared" ref="A88" si="70">A87+1</f>
        <v>79</v>
      </c>
      <c r="B88" s="31">
        <f t="shared" si="57"/>
        <v>11.5</v>
      </c>
      <c r="C88" s="10">
        <f t="shared" si="54"/>
        <v>8282.21875</v>
      </c>
      <c r="D88" s="10">
        <f t="shared" ca="1" si="58"/>
        <v>8097.8853641613368</v>
      </c>
    </row>
    <row r="89" spans="1:4" x14ac:dyDescent="0.25">
      <c r="A89">
        <f t="shared" ref="A89" si="71">A88+1</f>
        <v>80</v>
      </c>
      <c r="B89" s="31">
        <f t="shared" si="57"/>
        <v>11.75</v>
      </c>
      <c r="C89" s="10">
        <f t="shared" si="54"/>
        <v>13650.9521484375</v>
      </c>
      <c r="D89" s="10">
        <f t="shared" ca="1" si="58"/>
        <v>13979.386549422066</v>
      </c>
    </row>
    <row r="90" spans="1:4" x14ac:dyDescent="0.25">
      <c r="A90">
        <f t="shared" ref="A90:A110" si="72">A89+1</f>
        <v>81</v>
      </c>
      <c r="B90" s="31">
        <f t="shared" ref="B90:B110" si="73">B89+0.25</f>
        <v>12</v>
      </c>
      <c r="C90" s="10">
        <f t="shared" si="54"/>
        <v>19950</v>
      </c>
      <c r="D90" s="10">
        <f t="shared" ref="D90" ca="1" si="74">NORMINV(RAND(),C90,2500)</f>
        <v>22237.873291376673</v>
      </c>
    </row>
    <row r="91" spans="1:4" x14ac:dyDescent="0.25">
      <c r="A91">
        <f t="shared" si="72"/>
        <v>82</v>
      </c>
      <c r="B91" s="31">
        <f t="shared" si="73"/>
        <v>12.25</v>
      </c>
      <c r="C91" s="10">
        <f t="shared" si="54"/>
        <v>27269.2041015625</v>
      </c>
      <c r="D91" s="10">
        <f t="shared" ref="D91:D103" ca="1" si="75">NORMINV(RAND(),C91,2500)</f>
        <v>26644.487191959503</v>
      </c>
    </row>
    <row r="92" spans="1:4" x14ac:dyDescent="0.25">
      <c r="A92">
        <f t="shared" si="72"/>
        <v>83</v>
      </c>
      <c r="B92" s="31">
        <f t="shared" si="73"/>
        <v>12.5</v>
      </c>
      <c r="C92" s="10">
        <f t="shared" si="54"/>
        <v>35703.28125</v>
      </c>
      <c r="D92" s="10">
        <f t="shared" ca="1" si="75"/>
        <v>34176.315714046155</v>
      </c>
    </row>
    <row r="93" spans="1:4" x14ac:dyDescent="0.25">
      <c r="A93">
        <f t="shared" si="72"/>
        <v>84</v>
      </c>
      <c r="B93" s="31">
        <f t="shared" si="73"/>
        <v>12.75</v>
      </c>
      <c r="C93" s="10">
        <f t="shared" si="54"/>
        <v>45351.9404296875</v>
      </c>
      <c r="D93" s="10">
        <f t="shared" ca="1" si="75"/>
        <v>42540.591100580416</v>
      </c>
    </row>
    <row r="94" spans="1:4" x14ac:dyDescent="0.25">
      <c r="A94">
        <f t="shared" si="72"/>
        <v>85</v>
      </c>
      <c r="B94" s="31">
        <f t="shared" si="73"/>
        <v>13</v>
      </c>
      <c r="C94" s="10">
        <f t="shared" si="54"/>
        <v>56320</v>
      </c>
      <c r="D94" s="10">
        <f t="shared" ca="1" si="75"/>
        <v>56940.889716919221</v>
      </c>
    </row>
    <row r="95" spans="1:4" x14ac:dyDescent="0.25">
      <c r="A95">
        <f t="shared" si="72"/>
        <v>86</v>
      </c>
      <c r="B95" s="31">
        <f t="shared" si="73"/>
        <v>13.25</v>
      </c>
      <c r="C95" s="10">
        <f t="shared" si="54"/>
        <v>68717.5048828125</v>
      </c>
      <c r="D95" s="10">
        <f t="shared" ca="1" si="75"/>
        <v>62732.323028575243</v>
      </c>
    </row>
    <row r="96" spans="1:4" x14ac:dyDescent="0.25">
      <c r="A96">
        <f t="shared" si="72"/>
        <v>87</v>
      </c>
      <c r="B96" s="31">
        <f t="shared" si="73"/>
        <v>13.5</v>
      </c>
      <c r="C96" s="10">
        <f t="shared" si="54"/>
        <v>82659.84375</v>
      </c>
      <c r="D96" s="10">
        <f t="shared" ca="1" si="75"/>
        <v>82561.873633876516</v>
      </c>
    </row>
    <row r="97" spans="1:4" x14ac:dyDescent="0.25">
      <c r="A97">
        <f t="shared" si="72"/>
        <v>88</v>
      </c>
      <c r="B97" s="31">
        <f t="shared" si="73"/>
        <v>13.75</v>
      </c>
      <c r="C97" s="10">
        <f t="shared" si="54"/>
        <v>98267.8662109375</v>
      </c>
      <c r="D97" s="10">
        <f t="shared" ca="1" si="75"/>
        <v>97503.204973249973</v>
      </c>
    </row>
    <row r="98" spans="1:4" x14ac:dyDescent="0.25">
      <c r="A98">
        <f t="shared" si="72"/>
        <v>89</v>
      </c>
      <c r="B98" s="31">
        <f t="shared" si="73"/>
        <v>14</v>
      </c>
      <c r="C98" s="10">
        <f t="shared" si="54"/>
        <v>115668</v>
      </c>
      <c r="D98" s="10">
        <f t="shared" ca="1" si="75"/>
        <v>116112.60871605016</v>
      </c>
    </row>
    <row r="99" spans="1:4" x14ac:dyDescent="0.25">
      <c r="A99">
        <f t="shared" si="72"/>
        <v>90</v>
      </c>
      <c r="B99" s="31">
        <f t="shared" si="73"/>
        <v>14.25</v>
      </c>
      <c r="C99" s="10">
        <f t="shared" si="54"/>
        <v>134992.3681640625</v>
      </c>
      <c r="D99" s="10">
        <f t="shared" ca="1" si="75"/>
        <v>132790.16722757372</v>
      </c>
    </row>
    <row r="100" spans="1:4" x14ac:dyDescent="0.25">
      <c r="A100">
        <f t="shared" si="72"/>
        <v>91</v>
      </c>
      <c r="B100" s="31">
        <f t="shared" si="73"/>
        <v>14.5</v>
      </c>
      <c r="C100" s="10">
        <f t="shared" si="54"/>
        <v>156378.90625</v>
      </c>
      <c r="D100" s="10">
        <f t="shared" ca="1" si="75"/>
        <v>159248.69404826738</v>
      </c>
    </row>
    <row r="101" spans="1:4" x14ac:dyDescent="0.25">
      <c r="A101">
        <f t="shared" si="72"/>
        <v>92</v>
      </c>
      <c r="B101" s="31">
        <f t="shared" si="73"/>
        <v>14.75</v>
      </c>
      <c r="C101" s="10">
        <f t="shared" si="54"/>
        <v>179971.4794921875</v>
      </c>
      <c r="D101" s="10">
        <f t="shared" ca="1" si="75"/>
        <v>179236.32061272586</v>
      </c>
    </row>
    <row r="102" spans="1:4" x14ac:dyDescent="0.25">
      <c r="A102">
        <f t="shared" si="72"/>
        <v>93</v>
      </c>
      <c r="B102" s="31">
        <f t="shared" si="73"/>
        <v>15</v>
      </c>
      <c r="C102" s="10">
        <f t="shared" si="54"/>
        <v>205920</v>
      </c>
      <c r="D102" s="10">
        <f t="shared" ca="1" si="75"/>
        <v>208134.31570976577</v>
      </c>
    </row>
    <row r="103" spans="1:4" x14ac:dyDescent="0.25">
      <c r="A103">
        <f t="shared" si="72"/>
        <v>94</v>
      </c>
      <c r="B103" s="31">
        <f t="shared" si="73"/>
        <v>15.25</v>
      </c>
      <c r="C103" s="10">
        <f t="shared" si="54"/>
        <v>234380.5439453125</v>
      </c>
      <c r="D103" s="10">
        <f t="shared" ca="1" si="75"/>
        <v>235385.81754355328</v>
      </c>
    </row>
    <row r="104" spans="1:4" x14ac:dyDescent="0.25">
      <c r="A104">
        <f t="shared" si="72"/>
        <v>95</v>
      </c>
      <c r="B104" s="31">
        <f t="shared" si="73"/>
        <v>15.5</v>
      </c>
      <c r="C104" s="10">
        <f t="shared" si="54"/>
        <v>265515.46875</v>
      </c>
      <c r="D104" s="10">
        <f t="shared" ref="D104:D107" ca="1" si="76">NORMINV(RAND(),C104,2500)</f>
        <v>264595.15381454659</v>
      </c>
    </row>
    <row r="105" spans="1:4" x14ac:dyDescent="0.25">
      <c r="A105">
        <f t="shared" si="72"/>
        <v>96</v>
      </c>
      <c r="B105" s="31">
        <f t="shared" si="73"/>
        <v>15.75</v>
      </c>
      <c r="C105" s="10">
        <f t="shared" si="54"/>
        <v>299493.5302734375</v>
      </c>
      <c r="D105" s="10">
        <f t="shared" ca="1" si="76"/>
        <v>295693.18059771264</v>
      </c>
    </row>
    <row r="106" spans="1:4" x14ac:dyDescent="0.25">
      <c r="A106">
        <f t="shared" si="72"/>
        <v>97</v>
      </c>
      <c r="B106" s="31">
        <f t="shared" si="73"/>
        <v>16</v>
      </c>
      <c r="C106" s="10">
        <f t="shared" si="54"/>
        <v>336490</v>
      </c>
      <c r="D106" s="10">
        <f t="shared" ca="1" si="76"/>
        <v>339165.4875511438</v>
      </c>
    </row>
    <row r="107" spans="1:4" x14ac:dyDescent="0.25">
      <c r="A107">
        <f t="shared" si="72"/>
        <v>98</v>
      </c>
      <c r="B107" s="31">
        <f t="shared" si="73"/>
        <v>16.25</v>
      </c>
      <c r="C107" s="10">
        <f t="shared" si="54"/>
        <v>376686.7822265625</v>
      </c>
      <c r="D107" s="10">
        <f t="shared" ca="1" si="76"/>
        <v>377284.05489170138</v>
      </c>
    </row>
    <row r="108" spans="1:4" x14ac:dyDescent="0.25">
      <c r="A108">
        <f t="shared" si="72"/>
        <v>99</v>
      </c>
      <c r="B108" s="31">
        <f t="shared" si="73"/>
        <v>16.5</v>
      </c>
      <c r="C108" s="10">
        <f t="shared" si="54"/>
        <v>420272.53125</v>
      </c>
      <c r="D108" s="10">
        <f t="shared" ref="D108:D110" ca="1" si="77">NORMINV(RAND(),C108,2500)</f>
        <v>419788.61060070706</v>
      </c>
    </row>
    <row r="109" spans="1:4" x14ac:dyDescent="0.25">
      <c r="A109">
        <f t="shared" si="72"/>
        <v>100</v>
      </c>
      <c r="B109" s="31">
        <f t="shared" si="73"/>
        <v>16.75</v>
      </c>
      <c r="C109" s="10">
        <f t="shared" si="54"/>
        <v>467442.7685546875</v>
      </c>
      <c r="D109" s="10">
        <f t="shared" ca="1" si="77"/>
        <v>468113.43384398933</v>
      </c>
    </row>
    <row r="110" spans="1:4" x14ac:dyDescent="0.25">
      <c r="A110">
        <f t="shared" si="72"/>
        <v>101</v>
      </c>
      <c r="B110" s="31">
        <f t="shared" si="73"/>
        <v>17</v>
      </c>
      <c r="C110" s="10">
        <f t="shared" si="54"/>
        <v>518400</v>
      </c>
      <c r="D110" s="10">
        <f t="shared" ca="1" si="77"/>
        <v>516860.65925042488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255E-3496-4F4C-927B-B3AD73A0E8AC}">
  <dimension ref="A9:D210"/>
  <sheetViews>
    <sheetView topLeftCell="A76" workbookViewId="0">
      <selection activeCell="B90" sqref="B90"/>
    </sheetView>
  </sheetViews>
  <sheetFormatPr defaultRowHeight="15" x14ac:dyDescent="0.25"/>
  <sheetData>
    <row r="9" spans="1:4" x14ac:dyDescent="0.25">
      <c r="A9" t="s">
        <v>2</v>
      </c>
      <c r="B9" t="s">
        <v>3</v>
      </c>
      <c r="C9" t="s">
        <v>11</v>
      </c>
      <c r="D9" t="s">
        <v>10</v>
      </c>
    </row>
    <row r="10" spans="1:4" x14ac:dyDescent="0.25">
      <c r="A10">
        <v>1</v>
      </c>
      <c r="B10">
        <v>-8</v>
      </c>
      <c r="C10" s="10">
        <f t="shared" ref="C10:C74" si="0">a_0+B10*(a_1+B10*(a_2+B10*(a_3+B10*(a_4+B10*a_5))))</f>
        <v>20418</v>
      </c>
      <c r="D10" s="10">
        <f t="shared" ref="D10:D73" si="1">c_0+B10*(c_1+B10*(c_2+B10*(c_3+B10*(c_4+B10*c_5))))</f>
        <v>-12350</v>
      </c>
    </row>
    <row r="11" spans="1:4" x14ac:dyDescent="0.25">
      <c r="A11">
        <f>A10+1</f>
        <v>2</v>
      </c>
      <c r="B11">
        <f>B10+0.1</f>
        <v>-7.9</v>
      </c>
      <c r="C11" s="10">
        <f t="shared" si="0"/>
        <v>20126.063200000001</v>
      </c>
      <c r="D11" s="10">
        <f t="shared" si="1"/>
        <v>-10644.500790000007</v>
      </c>
    </row>
    <row r="12" spans="1:4" x14ac:dyDescent="0.25">
      <c r="A12">
        <f t="shared" ref="A12:A73" si="2">A11+1</f>
        <v>3</v>
      </c>
      <c r="B12">
        <f t="shared" ref="B12:B75" si="3">B11+0.1</f>
        <v>-7.8000000000000007</v>
      </c>
      <c r="C12" s="10">
        <f t="shared" si="0"/>
        <v>19815.979200000005</v>
      </c>
      <c r="D12" s="10">
        <f t="shared" si="1"/>
        <v>-9055.7644800000126</v>
      </c>
    </row>
    <row r="13" spans="1:4" x14ac:dyDescent="0.25">
      <c r="A13">
        <f t="shared" si="2"/>
        <v>4</v>
      </c>
      <c r="B13">
        <f t="shared" si="3"/>
        <v>-7.7000000000000011</v>
      </c>
      <c r="C13" s="10">
        <f t="shared" si="0"/>
        <v>19488.823200000003</v>
      </c>
      <c r="D13" s="10">
        <f t="shared" si="1"/>
        <v>-7579.0183700000161</v>
      </c>
    </row>
    <row r="14" spans="1:4" x14ac:dyDescent="0.25">
      <c r="A14">
        <f t="shared" si="2"/>
        <v>5</v>
      </c>
      <c r="B14">
        <f t="shared" si="3"/>
        <v>-7.6000000000000014</v>
      </c>
      <c r="C14" s="10">
        <f t="shared" si="0"/>
        <v>19145.651200000004</v>
      </c>
      <c r="D14" s="10">
        <f t="shared" si="1"/>
        <v>-6209.6025600000175</v>
      </c>
    </row>
    <row r="15" spans="1:4" x14ac:dyDescent="0.25">
      <c r="A15">
        <f t="shared" si="2"/>
        <v>6</v>
      </c>
      <c r="B15">
        <f t="shared" si="3"/>
        <v>-7.5000000000000018</v>
      </c>
      <c r="C15" s="10">
        <f t="shared" si="0"/>
        <v>18787.500000000004</v>
      </c>
      <c r="D15" s="10">
        <f t="shared" si="1"/>
        <v>-4942.9687500000218</v>
      </c>
    </row>
    <row r="16" spans="1:4" x14ac:dyDescent="0.25">
      <c r="A16">
        <f t="shared" si="2"/>
        <v>7</v>
      </c>
      <c r="B16">
        <f t="shared" si="3"/>
        <v>-7.4000000000000021</v>
      </c>
      <c r="C16" s="10">
        <f t="shared" si="0"/>
        <v>18415.387200000008</v>
      </c>
      <c r="D16" s="10">
        <f t="shared" si="1"/>
        <v>-3774.6790400000255</v>
      </c>
    </row>
    <row r="17" spans="1:4" x14ac:dyDescent="0.25">
      <c r="A17">
        <f t="shared" si="2"/>
        <v>8</v>
      </c>
      <c r="B17">
        <f t="shared" si="3"/>
        <v>-7.3000000000000025</v>
      </c>
      <c r="C17" s="10">
        <f t="shared" si="0"/>
        <v>18030.311200000007</v>
      </c>
      <c r="D17" s="10">
        <f t="shared" si="1"/>
        <v>-2700.4047300000243</v>
      </c>
    </row>
    <row r="18" spans="1:4" x14ac:dyDescent="0.25">
      <c r="A18">
        <f t="shared" si="2"/>
        <v>9</v>
      </c>
      <c r="B18">
        <f t="shared" si="3"/>
        <v>-7.2000000000000028</v>
      </c>
      <c r="C18" s="10">
        <f t="shared" si="0"/>
        <v>17633.251200000013</v>
      </c>
      <c r="D18" s="10">
        <f t="shared" si="1"/>
        <v>-1715.9251200000292</v>
      </c>
    </row>
    <row r="19" spans="1:4" x14ac:dyDescent="0.25">
      <c r="A19">
        <f t="shared" si="2"/>
        <v>10</v>
      </c>
      <c r="B19">
        <f t="shared" si="3"/>
        <v>-7.1000000000000032</v>
      </c>
      <c r="C19" s="10">
        <f t="shared" si="0"/>
        <v>17225.167200000011</v>
      </c>
      <c r="D19" s="10">
        <f t="shared" si="1"/>
        <v>-817.1263100000258</v>
      </c>
    </row>
    <row r="20" spans="1:4" x14ac:dyDescent="0.25">
      <c r="A20">
        <f t="shared" si="2"/>
        <v>11</v>
      </c>
      <c r="B20">
        <f t="shared" si="3"/>
        <v>-7.0000000000000036</v>
      </c>
      <c r="C20" s="10">
        <f t="shared" si="0"/>
        <v>16807.000000000015</v>
      </c>
      <c r="D20" s="10">
        <f t="shared" si="1"/>
        <v>-3.0468072509393096E-11</v>
      </c>
    </row>
    <row r="21" spans="1:4" x14ac:dyDescent="0.25">
      <c r="A21">
        <f t="shared" si="2"/>
        <v>12</v>
      </c>
      <c r="B21">
        <f t="shared" si="3"/>
        <v>-6.9000000000000039</v>
      </c>
      <c r="C21" s="10">
        <f t="shared" si="0"/>
        <v>16379.671200000019</v>
      </c>
      <c r="D21" s="10">
        <f t="shared" si="1"/>
        <v>739.35770999997158</v>
      </c>
    </row>
    <row r="22" spans="1:4" x14ac:dyDescent="0.25">
      <c r="A22">
        <f t="shared" si="2"/>
        <v>13</v>
      </c>
      <c r="B22">
        <f t="shared" si="3"/>
        <v>-6.8000000000000043</v>
      </c>
      <c r="C22" s="10">
        <f t="shared" si="0"/>
        <v>15944.083200000019</v>
      </c>
      <c r="D22" s="10">
        <f t="shared" si="1"/>
        <v>1404.7475199999758</v>
      </c>
    </row>
    <row r="23" spans="1:4" x14ac:dyDescent="0.25">
      <c r="A23">
        <f t="shared" si="2"/>
        <v>14</v>
      </c>
      <c r="B23">
        <f t="shared" si="3"/>
        <v>-6.7000000000000046</v>
      </c>
      <c r="C23" s="10">
        <f t="shared" si="0"/>
        <v>15501.119200000023</v>
      </c>
      <c r="D23" s="10">
        <f t="shared" si="1"/>
        <v>1999.8681299999762</v>
      </c>
    </row>
    <row r="24" spans="1:4" x14ac:dyDescent="0.25">
      <c r="A24">
        <f t="shared" si="2"/>
        <v>15</v>
      </c>
      <c r="B24">
        <f t="shared" si="3"/>
        <v>-6.600000000000005</v>
      </c>
      <c r="C24" s="10">
        <f t="shared" si="0"/>
        <v>15051.64320000002</v>
      </c>
      <c r="D24" s="10">
        <f t="shared" si="1"/>
        <v>2528.3174399999771</v>
      </c>
    </row>
    <row r="25" spans="1:4" x14ac:dyDescent="0.25">
      <c r="A25">
        <f t="shared" si="2"/>
        <v>16</v>
      </c>
      <c r="B25">
        <f t="shared" si="3"/>
        <v>-6.5000000000000053</v>
      </c>
      <c r="C25" s="10">
        <f t="shared" si="0"/>
        <v>14596.500000000025</v>
      </c>
      <c r="D25" s="10">
        <f t="shared" si="1"/>
        <v>2993.5937499999764</v>
      </c>
    </row>
    <row r="26" spans="1:4" x14ac:dyDescent="0.25">
      <c r="A26">
        <f t="shared" si="2"/>
        <v>17</v>
      </c>
      <c r="B26">
        <f t="shared" si="3"/>
        <v>-6.4000000000000057</v>
      </c>
      <c r="C26" s="10">
        <f t="shared" si="0"/>
        <v>14136.515200000031</v>
      </c>
      <c r="D26" s="10">
        <f t="shared" si="1"/>
        <v>3399.0969599999771</v>
      </c>
    </row>
    <row r="27" spans="1:4" x14ac:dyDescent="0.25">
      <c r="A27">
        <f t="shared" si="2"/>
        <v>18</v>
      </c>
      <c r="B27">
        <f t="shared" si="3"/>
        <v>-6.300000000000006</v>
      </c>
      <c r="C27" s="10">
        <f t="shared" si="0"/>
        <v>13672.495200000027</v>
      </c>
      <c r="D27" s="10">
        <f t="shared" si="1"/>
        <v>3748.1297699999786</v>
      </c>
    </row>
    <row r="28" spans="1:4" x14ac:dyDescent="0.25">
      <c r="A28">
        <f t="shared" si="2"/>
        <v>19</v>
      </c>
      <c r="B28">
        <f t="shared" si="3"/>
        <v>-6.2000000000000064</v>
      </c>
      <c r="C28" s="10">
        <f t="shared" si="0"/>
        <v>13205.22720000003</v>
      </c>
      <c r="D28" s="10">
        <f t="shared" si="1"/>
        <v>4043.8988799999815</v>
      </c>
    </row>
    <row r="29" spans="1:4" x14ac:dyDescent="0.25">
      <c r="A29">
        <f t="shared" si="2"/>
        <v>20</v>
      </c>
      <c r="B29">
        <f t="shared" si="3"/>
        <v>-6.1000000000000068</v>
      </c>
      <c r="C29" s="10">
        <f t="shared" si="0"/>
        <v>12735.479200000034</v>
      </c>
      <c r="D29" s="10">
        <f t="shared" si="1"/>
        <v>4289.5161899999848</v>
      </c>
    </row>
    <row r="30" spans="1:4" x14ac:dyDescent="0.25">
      <c r="A30">
        <f t="shared" si="2"/>
        <v>21</v>
      </c>
      <c r="B30">
        <f t="shared" si="3"/>
        <v>-6.0000000000000071</v>
      </c>
      <c r="C30" s="10">
        <f t="shared" si="0"/>
        <v>12264.000000000031</v>
      </c>
      <c r="D30" s="10">
        <f t="shared" si="1"/>
        <v>4487.9999999999891</v>
      </c>
    </row>
    <row r="31" spans="1:4" x14ac:dyDescent="0.25">
      <c r="A31">
        <f t="shared" si="2"/>
        <v>22</v>
      </c>
      <c r="B31">
        <f t="shared" si="3"/>
        <v>-5.9000000000000075</v>
      </c>
      <c r="C31" s="10">
        <f t="shared" si="0"/>
        <v>11791.519200000035</v>
      </c>
      <c r="D31" s="10">
        <f t="shared" si="1"/>
        <v>4642.2762099999909</v>
      </c>
    </row>
    <row r="32" spans="1:4" x14ac:dyDescent="0.25">
      <c r="A32">
        <f t="shared" si="2"/>
        <v>23</v>
      </c>
      <c r="B32">
        <f t="shared" si="3"/>
        <v>-5.8000000000000078</v>
      </c>
      <c r="C32" s="10">
        <f t="shared" si="0"/>
        <v>11318.747200000034</v>
      </c>
      <c r="D32" s="10">
        <f t="shared" si="1"/>
        <v>4755.1795199999942</v>
      </c>
    </row>
    <row r="33" spans="1:4" x14ac:dyDescent="0.25">
      <c r="A33">
        <f t="shared" si="2"/>
        <v>24</v>
      </c>
      <c r="B33">
        <f t="shared" si="3"/>
        <v>-5.7000000000000082</v>
      </c>
      <c r="C33" s="10">
        <f t="shared" si="0"/>
        <v>10846.375200000037</v>
      </c>
      <c r="D33" s="10">
        <f t="shared" si="1"/>
        <v>4829.4546299999938</v>
      </c>
    </row>
    <row r="34" spans="1:4" x14ac:dyDescent="0.25">
      <c r="A34">
        <f t="shared" si="2"/>
        <v>25</v>
      </c>
      <c r="B34">
        <f t="shared" si="3"/>
        <v>-5.6000000000000085</v>
      </c>
      <c r="C34" s="10">
        <f t="shared" si="0"/>
        <v>10375.075200000039</v>
      </c>
      <c r="D34" s="10">
        <f t="shared" si="1"/>
        <v>4867.7574399999976</v>
      </c>
    </row>
    <row r="35" spans="1:4" x14ac:dyDescent="0.25">
      <c r="A35">
        <f t="shared" si="2"/>
        <v>26</v>
      </c>
      <c r="B35">
        <f t="shared" si="3"/>
        <v>-5.5000000000000089</v>
      </c>
      <c r="C35" s="10">
        <f t="shared" si="0"/>
        <v>9905.5000000000418</v>
      </c>
      <c r="D35" s="10">
        <f t="shared" si="1"/>
        <v>4872.65625</v>
      </c>
    </row>
    <row r="36" spans="1:4" x14ac:dyDescent="0.25">
      <c r="A36">
        <f t="shared" si="2"/>
        <v>27</v>
      </c>
      <c r="B36">
        <f t="shared" si="3"/>
        <v>-5.4000000000000092</v>
      </c>
      <c r="C36" s="10">
        <f t="shared" si="0"/>
        <v>9438.2832000000435</v>
      </c>
      <c r="D36" s="10">
        <f t="shared" si="1"/>
        <v>4846.6329600000054</v>
      </c>
    </row>
    <row r="37" spans="1:4" x14ac:dyDescent="0.25">
      <c r="A37">
        <f t="shared" si="2"/>
        <v>28</v>
      </c>
      <c r="B37">
        <f t="shared" si="3"/>
        <v>-5.3000000000000096</v>
      </c>
      <c r="C37" s="10">
        <f t="shared" si="0"/>
        <v>8974.0392000000429</v>
      </c>
      <c r="D37" s="10">
        <f t="shared" si="1"/>
        <v>4792.0842700000076</v>
      </c>
    </row>
    <row r="38" spans="1:4" x14ac:dyDescent="0.25">
      <c r="A38">
        <f t="shared" si="2"/>
        <v>29</v>
      </c>
      <c r="B38">
        <f t="shared" si="3"/>
        <v>-5.2000000000000099</v>
      </c>
      <c r="C38" s="10">
        <f t="shared" si="0"/>
        <v>8513.3632000000471</v>
      </c>
      <c r="D38" s="10">
        <f t="shared" si="1"/>
        <v>4711.3228800000097</v>
      </c>
    </row>
    <row r="39" spans="1:4" x14ac:dyDescent="0.25">
      <c r="A39">
        <f t="shared" si="2"/>
        <v>30</v>
      </c>
      <c r="B39">
        <f t="shared" si="3"/>
        <v>-5.1000000000000103</v>
      </c>
      <c r="C39" s="10">
        <f t="shared" si="0"/>
        <v>8056.831200000046</v>
      </c>
      <c r="D39" s="10">
        <f t="shared" si="1"/>
        <v>4606.5786900000103</v>
      </c>
    </row>
    <row r="40" spans="1:4" x14ac:dyDescent="0.25">
      <c r="A40">
        <f t="shared" si="2"/>
        <v>31</v>
      </c>
      <c r="B40">
        <f t="shared" si="3"/>
        <v>-5.0000000000000107</v>
      </c>
      <c r="C40" s="10">
        <f t="shared" si="0"/>
        <v>7605.0000000000455</v>
      </c>
      <c r="D40" s="10">
        <f t="shared" si="1"/>
        <v>4480.0000000000146</v>
      </c>
    </row>
    <row r="41" spans="1:4" x14ac:dyDescent="0.25">
      <c r="A41">
        <f t="shared" si="2"/>
        <v>32</v>
      </c>
      <c r="B41">
        <f t="shared" si="3"/>
        <v>-4.900000000000011</v>
      </c>
      <c r="C41" s="10">
        <f t="shared" si="0"/>
        <v>7158.4072000000488</v>
      </c>
      <c r="D41" s="10">
        <f t="shared" si="1"/>
        <v>4333.654710000018</v>
      </c>
    </row>
    <row r="42" spans="1:4" x14ac:dyDescent="0.25">
      <c r="A42">
        <f t="shared" si="2"/>
        <v>33</v>
      </c>
      <c r="B42">
        <f t="shared" si="3"/>
        <v>-4.8000000000000114</v>
      </c>
      <c r="C42" s="10">
        <f t="shared" si="0"/>
        <v>6717.5712000000512</v>
      </c>
      <c r="D42" s="10">
        <f t="shared" si="1"/>
        <v>4169.5315200000196</v>
      </c>
    </row>
    <row r="43" spans="1:4" x14ac:dyDescent="0.25">
      <c r="A43">
        <f t="shared" si="2"/>
        <v>34</v>
      </c>
      <c r="B43">
        <f t="shared" si="3"/>
        <v>-4.7000000000000117</v>
      </c>
      <c r="C43" s="10">
        <f t="shared" si="0"/>
        <v>6282.9912000000513</v>
      </c>
      <c r="D43" s="10">
        <f t="shared" si="1"/>
        <v>3989.5411300000214</v>
      </c>
    </row>
    <row r="44" spans="1:4" x14ac:dyDescent="0.25">
      <c r="A44">
        <f t="shared" si="2"/>
        <v>35</v>
      </c>
      <c r="B44">
        <f t="shared" si="3"/>
        <v>-4.6000000000000121</v>
      </c>
      <c r="C44" s="10">
        <f t="shared" si="0"/>
        <v>5855.1472000000513</v>
      </c>
      <c r="D44" s="10">
        <f t="shared" si="1"/>
        <v>3795.5174400000242</v>
      </c>
    </row>
    <row r="45" spans="1:4" x14ac:dyDescent="0.25">
      <c r="A45">
        <f t="shared" si="2"/>
        <v>36</v>
      </c>
      <c r="B45">
        <f t="shared" si="3"/>
        <v>-4.5000000000000124</v>
      </c>
      <c r="C45" s="10">
        <f t="shared" si="0"/>
        <v>5434.5000000000518</v>
      </c>
      <c r="D45" s="10">
        <f t="shared" si="1"/>
        <v>3589.2187500000255</v>
      </c>
    </row>
    <row r="46" spans="1:4" x14ac:dyDescent="0.25">
      <c r="A46">
        <f t="shared" si="2"/>
        <v>37</v>
      </c>
      <c r="B46">
        <f t="shared" si="3"/>
        <v>-4.4000000000000128</v>
      </c>
      <c r="C46" s="10">
        <f t="shared" si="0"/>
        <v>5021.4912000000531</v>
      </c>
      <c r="D46" s="10">
        <f t="shared" si="1"/>
        <v>3372.3289600000289</v>
      </c>
    </row>
    <row r="47" spans="1:4" x14ac:dyDescent="0.25">
      <c r="A47">
        <f t="shared" si="2"/>
        <v>38</v>
      </c>
      <c r="B47">
        <f t="shared" si="3"/>
        <v>-4.3000000000000131</v>
      </c>
      <c r="C47" s="10">
        <f t="shared" si="0"/>
        <v>4616.5432000000528</v>
      </c>
      <c r="D47" s="10">
        <f t="shared" si="1"/>
        <v>3146.4587700000302</v>
      </c>
    </row>
    <row r="48" spans="1:4" x14ac:dyDescent="0.25">
      <c r="A48">
        <f t="shared" si="2"/>
        <v>39</v>
      </c>
      <c r="B48">
        <f t="shared" si="3"/>
        <v>-4.2000000000000135</v>
      </c>
      <c r="C48" s="10">
        <f t="shared" si="0"/>
        <v>4220.0592000000524</v>
      </c>
      <c r="D48" s="10">
        <f t="shared" si="1"/>
        <v>2913.1468800000321</v>
      </c>
    </row>
    <row r="49" spans="1:4" x14ac:dyDescent="0.25">
      <c r="A49">
        <f t="shared" si="2"/>
        <v>40</v>
      </c>
      <c r="B49">
        <f t="shared" si="3"/>
        <v>-4.1000000000000139</v>
      </c>
      <c r="C49" s="10">
        <f t="shared" si="0"/>
        <v>3832.4232000000529</v>
      </c>
      <c r="D49" s="10">
        <f t="shared" si="1"/>
        <v>2673.8611900000342</v>
      </c>
    </row>
    <row r="50" spans="1:4" x14ac:dyDescent="0.25">
      <c r="A50">
        <f t="shared" si="2"/>
        <v>41</v>
      </c>
      <c r="B50">
        <f t="shared" si="3"/>
        <v>-4.0000000000000142</v>
      </c>
      <c r="C50" s="10">
        <f t="shared" si="0"/>
        <v>3454.0000000000537</v>
      </c>
      <c r="D50" s="10">
        <f t="shared" si="1"/>
        <v>2430.0000000000355</v>
      </c>
    </row>
    <row r="51" spans="1:4" x14ac:dyDescent="0.25">
      <c r="A51">
        <f t="shared" si="2"/>
        <v>42</v>
      </c>
      <c r="B51">
        <f t="shared" si="3"/>
        <v>-3.9000000000000141</v>
      </c>
      <c r="C51" s="10">
        <f t="shared" si="0"/>
        <v>3085.1352000000516</v>
      </c>
      <c r="D51" s="10">
        <f t="shared" si="1"/>
        <v>2182.8932100000347</v>
      </c>
    </row>
    <row r="52" spans="1:4" x14ac:dyDescent="0.25">
      <c r="A52">
        <f t="shared" si="2"/>
        <v>43</v>
      </c>
      <c r="B52">
        <f t="shared" si="3"/>
        <v>-3.800000000000014</v>
      </c>
      <c r="C52" s="10">
        <f t="shared" si="0"/>
        <v>2726.1552000000502</v>
      </c>
      <c r="D52" s="10">
        <f t="shared" si="1"/>
        <v>1933.803520000034</v>
      </c>
    </row>
    <row r="53" spans="1:4" x14ac:dyDescent="0.25">
      <c r="A53">
        <f t="shared" si="2"/>
        <v>44</v>
      </c>
      <c r="B53">
        <f t="shared" si="3"/>
        <v>-3.7000000000000139</v>
      </c>
      <c r="C53" s="10">
        <f t="shared" si="0"/>
        <v>2377.3672000000488</v>
      </c>
      <c r="D53" s="10">
        <f t="shared" si="1"/>
        <v>1683.9276300000356</v>
      </c>
    </row>
    <row r="54" spans="1:4" x14ac:dyDescent="0.25">
      <c r="A54">
        <f t="shared" si="2"/>
        <v>45</v>
      </c>
      <c r="B54">
        <f t="shared" si="3"/>
        <v>-3.6000000000000139</v>
      </c>
      <c r="C54" s="10">
        <f t="shared" si="0"/>
        <v>2039.059200000047</v>
      </c>
      <c r="D54" s="10">
        <f t="shared" si="1"/>
        <v>1434.3974400000347</v>
      </c>
    </row>
    <row r="55" spans="1:4" x14ac:dyDescent="0.25">
      <c r="A55">
        <f t="shared" si="2"/>
        <v>46</v>
      </c>
      <c r="B55">
        <f t="shared" si="3"/>
        <v>-3.5000000000000138</v>
      </c>
      <c r="C55" s="10">
        <f t="shared" si="0"/>
        <v>1711.5000000000446</v>
      </c>
      <c r="D55" s="10">
        <f t="shared" si="1"/>
        <v>1186.2812500000337</v>
      </c>
    </row>
    <row r="56" spans="1:4" x14ac:dyDescent="0.25">
      <c r="A56">
        <f t="shared" si="2"/>
        <v>47</v>
      </c>
      <c r="B56">
        <f t="shared" si="3"/>
        <v>-3.4000000000000137</v>
      </c>
      <c r="C56" s="10">
        <f t="shared" si="0"/>
        <v>1394.939200000043</v>
      </c>
      <c r="D56" s="10">
        <f t="shared" si="1"/>
        <v>940.58496000003379</v>
      </c>
    </row>
    <row r="57" spans="1:4" x14ac:dyDescent="0.25">
      <c r="A57">
        <f t="shared" si="2"/>
        <v>48</v>
      </c>
      <c r="B57">
        <f t="shared" si="3"/>
        <v>-3.3000000000000136</v>
      </c>
      <c r="C57" s="10">
        <f t="shared" si="0"/>
        <v>1089.6072000000408</v>
      </c>
      <c r="D57" s="10">
        <f t="shared" si="1"/>
        <v>698.2532700000329</v>
      </c>
    </row>
    <row r="58" spans="1:4" x14ac:dyDescent="0.25">
      <c r="A58">
        <f t="shared" si="2"/>
        <v>49</v>
      </c>
      <c r="B58">
        <f t="shared" si="3"/>
        <v>-3.2000000000000135</v>
      </c>
      <c r="C58" s="10">
        <f t="shared" si="0"/>
        <v>795.71520000003875</v>
      </c>
      <c r="D58" s="10">
        <f t="shared" si="1"/>
        <v>460.17088000003196</v>
      </c>
    </row>
    <row r="59" spans="1:4" x14ac:dyDescent="0.25">
      <c r="A59">
        <f t="shared" si="2"/>
        <v>50</v>
      </c>
      <c r="B59">
        <f t="shared" si="3"/>
        <v>-3.1000000000000134</v>
      </c>
      <c r="C59" s="10">
        <f t="shared" si="0"/>
        <v>513.45520000003671</v>
      </c>
      <c r="D59" s="10">
        <f t="shared" si="1"/>
        <v>227.16369000003078</v>
      </c>
    </row>
    <row r="60" spans="1:4" x14ac:dyDescent="0.25">
      <c r="A60">
        <f t="shared" si="2"/>
        <v>51</v>
      </c>
      <c r="B60">
        <f t="shared" si="3"/>
        <v>-3.0000000000000133</v>
      </c>
      <c r="C60" s="10">
        <f t="shared" si="0"/>
        <v>243.00000000003502</v>
      </c>
      <c r="D60" s="10">
        <f t="shared" si="1"/>
        <v>2.9558577807620168E-11</v>
      </c>
    </row>
    <row r="61" spans="1:4" x14ac:dyDescent="0.25">
      <c r="A61">
        <f t="shared" si="2"/>
        <v>52</v>
      </c>
      <c r="B61">
        <f t="shared" si="3"/>
        <v>-2.9000000000000132</v>
      </c>
      <c r="C61" s="10">
        <f t="shared" si="0"/>
        <v>-15.496799999966697</v>
      </c>
      <c r="D61" s="10">
        <f t="shared" si="1"/>
        <v>-220.60828999997102</v>
      </c>
    </row>
    <row r="62" spans="1:4" x14ac:dyDescent="0.25">
      <c r="A62">
        <f t="shared" si="2"/>
        <v>53</v>
      </c>
      <c r="B62">
        <f t="shared" si="3"/>
        <v>-2.8000000000000131</v>
      </c>
      <c r="C62" s="10">
        <f t="shared" si="0"/>
        <v>-261.90079999996806</v>
      </c>
      <c r="D62" s="10">
        <f t="shared" si="1"/>
        <v>-434.00447999997232</v>
      </c>
    </row>
    <row r="63" spans="1:4" x14ac:dyDescent="0.25">
      <c r="A63">
        <f t="shared" si="2"/>
        <v>54</v>
      </c>
      <c r="B63">
        <f t="shared" si="3"/>
        <v>-2.7000000000000131</v>
      </c>
      <c r="C63" s="10">
        <f t="shared" si="0"/>
        <v>-496.09679999997024</v>
      </c>
      <c r="D63" s="10">
        <f t="shared" si="1"/>
        <v>-639.58586999997328</v>
      </c>
    </row>
    <row r="64" spans="1:4" x14ac:dyDescent="0.25">
      <c r="A64">
        <f t="shared" si="2"/>
        <v>55</v>
      </c>
      <c r="B64">
        <f t="shared" si="3"/>
        <v>-2.600000000000013</v>
      </c>
      <c r="C64" s="10">
        <f t="shared" si="0"/>
        <v>-717.98879999997212</v>
      </c>
      <c r="D64" s="10">
        <f t="shared" si="1"/>
        <v>-836.80255999997507</v>
      </c>
    </row>
    <row r="65" spans="1:4" x14ac:dyDescent="0.25">
      <c r="A65">
        <f t="shared" si="2"/>
        <v>56</v>
      </c>
      <c r="B65">
        <f t="shared" si="3"/>
        <v>-2.5000000000000129</v>
      </c>
      <c r="C65" s="10">
        <f t="shared" si="0"/>
        <v>-927.49999999997362</v>
      </c>
      <c r="D65" s="10">
        <f t="shared" si="1"/>
        <v>-1025.1562499999764</v>
      </c>
    </row>
    <row r="66" spans="1:4" x14ac:dyDescent="0.25">
      <c r="A66">
        <f t="shared" si="2"/>
        <v>57</v>
      </c>
      <c r="B66">
        <f t="shared" si="3"/>
        <v>-2.4000000000000128</v>
      </c>
      <c r="C66" s="10">
        <f t="shared" si="0"/>
        <v>-1124.5727999999754</v>
      </c>
      <c r="D66" s="10">
        <f t="shared" si="1"/>
        <v>-1204.1990399999779</v>
      </c>
    </row>
    <row r="67" spans="1:4" x14ac:dyDescent="0.25">
      <c r="A67">
        <f t="shared" si="2"/>
        <v>58</v>
      </c>
      <c r="B67">
        <f t="shared" si="3"/>
        <v>-2.3000000000000127</v>
      </c>
      <c r="C67" s="10">
        <f t="shared" si="0"/>
        <v>-1309.1687999999772</v>
      </c>
      <c r="D67" s="10">
        <f t="shared" si="1"/>
        <v>-1373.5322299999793</v>
      </c>
    </row>
    <row r="68" spans="1:4" x14ac:dyDescent="0.25">
      <c r="A68">
        <f t="shared" si="2"/>
        <v>59</v>
      </c>
      <c r="B68">
        <f t="shared" si="3"/>
        <v>-2.2000000000000126</v>
      </c>
      <c r="C68" s="10">
        <f t="shared" si="0"/>
        <v>-1481.2687999999789</v>
      </c>
      <c r="D68" s="10">
        <f t="shared" si="1"/>
        <v>-1532.8051199999809</v>
      </c>
    </row>
    <row r="69" spans="1:4" x14ac:dyDescent="0.25">
      <c r="A69">
        <f t="shared" si="2"/>
        <v>60</v>
      </c>
      <c r="B69">
        <f t="shared" si="3"/>
        <v>-2.1000000000000125</v>
      </c>
      <c r="C69" s="10">
        <f t="shared" si="0"/>
        <v>-1640.872799999981</v>
      </c>
      <c r="D69" s="10">
        <f t="shared" si="1"/>
        <v>-1681.713809999982</v>
      </c>
    </row>
    <row r="70" spans="1:4" x14ac:dyDescent="0.25">
      <c r="A70">
        <f t="shared" si="2"/>
        <v>61</v>
      </c>
      <c r="B70">
        <f t="shared" si="3"/>
        <v>-2.0000000000000124</v>
      </c>
      <c r="C70" s="10">
        <f t="shared" si="0"/>
        <v>-1787.9999999999823</v>
      </c>
      <c r="D70" s="10">
        <f t="shared" si="1"/>
        <v>-1819.9999999999836</v>
      </c>
    </row>
    <row r="71" spans="1:4" x14ac:dyDescent="0.25">
      <c r="A71">
        <f t="shared" si="2"/>
        <v>62</v>
      </c>
      <c r="B71">
        <f t="shared" si="3"/>
        <v>-1.9000000000000123</v>
      </c>
      <c r="C71" s="10">
        <f t="shared" si="0"/>
        <v>-1922.6887999999842</v>
      </c>
      <c r="D71" s="10">
        <f t="shared" si="1"/>
        <v>-1947.4497899999851</v>
      </c>
    </row>
    <row r="72" spans="1:4" x14ac:dyDescent="0.25">
      <c r="A72">
        <f t="shared" si="2"/>
        <v>63</v>
      </c>
      <c r="B72">
        <f t="shared" si="3"/>
        <v>-1.8000000000000123</v>
      </c>
      <c r="C72" s="10">
        <f t="shared" si="0"/>
        <v>-2044.9967999999858</v>
      </c>
      <c r="D72" s="10">
        <f t="shared" si="1"/>
        <v>-2063.8924799999863</v>
      </c>
    </row>
    <row r="73" spans="1:4" x14ac:dyDescent="0.25">
      <c r="A73">
        <f t="shared" si="2"/>
        <v>64</v>
      </c>
      <c r="B73">
        <f t="shared" si="3"/>
        <v>-1.7000000000000122</v>
      </c>
      <c r="C73" s="10">
        <f t="shared" si="0"/>
        <v>-2155.0007999999875</v>
      </c>
      <c r="D73" s="10">
        <f t="shared" si="1"/>
        <v>-2169.199369999988</v>
      </c>
    </row>
    <row r="74" spans="1:4" x14ac:dyDescent="0.25">
      <c r="A74">
        <f t="shared" ref="A74:A137" si="4">A73+1</f>
        <v>65</v>
      </c>
      <c r="B74">
        <f t="shared" si="3"/>
        <v>-1.6000000000000121</v>
      </c>
      <c r="C74" s="10">
        <f t="shared" si="0"/>
        <v>-2252.7967999999887</v>
      </c>
      <c r="D74" s="10">
        <f t="shared" ref="D74:D137" si="5">c_0+B74*(c_1+B74*(c_2+B74*(c_3+B74*(c_4+B74*c_5))))</f>
        <v>-2263.2825599999892</v>
      </c>
    </row>
    <row r="75" spans="1:4" x14ac:dyDescent="0.25">
      <c r="A75">
        <f t="shared" si="4"/>
        <v>66</v>
      </c>
      <c r="B75">
        <f t="shared" si="3"/>
        <v>-1.500000000000012</v>
      </c>
      <c r="C75" s="10">
        <f t="shared" ref="C75:C138" si="6">a_0+B75*(a_1+B75*(a_2+B75*(a_3+B75*(a_4+B75*a_5))))</f>
        <v>-2338.4999999999905</v>
      </c>
      <c r="D75" s="10">
        <f t="shared" si="5"/>
        <v>-2346.0937499999909</v>
      </c>
    </row>
    <row r="76" spans="1:4" x14ac:dyDescent="0.25">
      <c r="A76">
        <f t="shared" si="4"/>
        <v>67</v>
      </c>
      <c r="B76">
        <f t="shared" ref="B76:B139" si="7">B75+0.1</f>
        <v>-1.4000000000000119</v>
      </c>
      <c r="C76" s="10">
        <f t="shared" si="6"/>
        <v>-2412.2447999999922</v>
      </c>
      <c r="D76" s="10">
        <f t="shared" si="5"/>
        <v>-2417.6230399999922</v>
      </c>
    </row>
    <row r="77" spans="1:4" x14ac:dyDescent="0.25">
      <c r="A77">
        <f t="shared" si="4"/>
        <v>68</v>
      </c>
      <c r="B77">
        <f t="shared" si="7"/>
        <v>-1.3000000000000118</v>
      </c>
      <c r="C77" s="10">
        <f t="shared" si="6"/>
        <v>-2474.1847999999936</v>
      </c>
      <c r="D77" s="10">
        <f t="shared" si="5"/>
        <v>-2477.8977299999938</v>
      </c>
    </row>
    <row r="78" spans="1:4" x14ac:dyDescent="0.25">
      <c r="A78">
        <f t="shared" si="4"/>
        <v>69</v>
      </c>
      <c r="B78">
        <f t="shared" si="7"/>
        <v>-1.2000000000000117</v>
      </c>
      <c r="C78" s="10">
        <f t="shared" si="6"/>
        <v>-2524.4927999999945</v>
      </c>
      <c r="D78" s="10">
        <f t="shared" si="5"/>
        <v>-2526.9811199999949</v>
      </c>
    </row>
    <row r="79" spans="1:4" x14ac:dyDescent="0.25">
      <c r="A79">
        <f t="shared" si="4"/>
        <v>70</v>
      </c>
      <c r="B79">
        <f t="shared" si="7"/>
        <v>-1.1000000000000116</v>
      </c>
      <c r="C79" s="10">
        <f t="shared" si="6"/>
        <v>-2563.3607999999963</v>
      </c>
      <c r="D79" s="10">
        <f t="shared" si="5"/>
        <v>-2564.9713099999963</v>
      </c>
    </row>
    <row r="80" spans="1:4" x14ac:dyDescent="0.25">
      <c r="A80">
        <f t="shared" si="4"/>
        <v>71</v>
      </c>
      <c r="B80">
        <f t="shared" si="7"/>
        <v>-1.0000000000000115</v>
      </c>
      <c r="C80" s="10">
        <f t="shared" si="6"/>
        <v>-2590.9999999999973</v>
      </c>
      <c r="D80" s="10">
        <f t="shared" si="5"/>
        <v>-2591.9999999999973</v>
      </c>
    </row>
    <row r="81" spans="1:4" x14ac:dyDescent="0.25">
      <c r="A81">
        <f t="shared" si="4"/>
        <v>72</v>
      </c>
      <c r="B81">
        <f t="shared" si="7"/>
        <v>-0.90000000000001157</v>
      </c>
      <c r="C81" s="10">
        <f t="shared" si="6"/>
        <v>-2607.6407999999988</v>
      </c>
      <c r="D81" s="10">
        <f t="shared" si="5"/>
        <v>-2608.2312899999988</v>
      </c>
    </row>
    <row r="82" spans="1:4" x14ac:dyDescent="0.25">
      <c r="A82">
        <f t="shared" si="4"/>
        <v>73</v>
      </c>
      <c r="B82">
        <f t="shared" si="7"/>
        <v>-0.80000000000001159</v>
      </c>
      <c r="C82" s="10">
        <f t="shared" si="6"/>
        <v>-2613.5328</v>
      </c>
      <c r="D82" s="10">
        <f t="shared" si="5"/>
        <v>-2613.8604799999998</v>
      </c>
    </row>
    <row r="83" spans="1:4" x14ac:dyDescent="0.25">
      <c r="A83">
        <f t="shared" si="4"/>
        <v>74</v>
      </c>
      <c r="B83">
        <f t="shared" si="7"/>
        <v>-0.70000000000001161</v>
      </c>
      <c r="C83" s="10">
        <f t="shared" si="6"/>
        <v>-2608.9448000000011</v>
      </c>
      <c r="D83" s="10">
        <f t="shared" si="5"/>
        <v>-2609.1128700000013</v>
      </c>
    </row>
    <row r="84" spans="1:4" x14ac:dyDescent="0.25">
      <c r="A84">
        <f t="shared" si="4"/>
        <v>75</v>
      </c>
      <c r="B84">
        <f t="shared" si="7"/>
        <v>-0.60000000000001164</v>
      </c>
      <c r="C84" s="10">
        <f t="shared" si="6"/>
        <v>-2594.1648000000023</v>
      </c>
      <c r="D84" s="10">
        <f t="shared" si="5"/>
        <v>-2594.2425600000024</v>
      </c>
    </row>
    <row r="85" spans="1:4" x14ac:dyDescent="0.25">
      <c r="A85">
        <f t="shared" si="4"/>
        <v>76</v>
      </c>
      <c r="B85">
        <f t="shared" si="7"/>
        <v>-0.50000000000001166</v>
      </c>
      <c r="C85" s="10">
        <f t="shared" si="6"/>
        <v>-2569.5000000000036</v>
      </c>
      <c r="D85" s="10">
        <f t="shared" si="5"/>
        <v>-2569.5312500000036</v>
      </c>
    </row>
    <row r="86" spans="1:4" x14ac:dyDescent="0.25">
      <c r="A86">
        <f t="shared" si="4"/>
        <v>77</v>
      </c>
      <c r="B86">
        <f t="shared" si="7"/>
        <v>-0.40000000000001168</v>
      </c>
      <c r="C86" s="10">
        <f t="shared" si="6"/>
        <v>-2535.2768000000046</v>
      </c>
      <c r="D86" s="10">
        <f t="shared" si="5"/>
        <v>-2535.2870400000047</v>
      </c>
    </row>
    <row r="87" spans="1:4" x14ac:dyDescent="0.25">
      <c r="A87">
        <f t="shared" si="4"/>
        <v>78</v>
      </c>
      <c r="B87">
        <f t="shared" si="7"/>
        <v>-0.3000000000000117</v>
      </c>
      <c r="C87" s="10">
        <f t="shared" si="6"/>
        <v>-2491.8408000000054</v>
      </c>
      <c r="D87" s="10">
        <f t="shared" si="5"/>
        <v>-2491.8432300000059</v>
      </c>
    </row>
    <row r="88" spans="1:4" x14ac:dyDescent="0.25">
      <c r="A88">
        <f t="shared" si="4"/>
        <v>79</v>
      </c>
      <c r="B88">
        <f t="shared" si="7"/>
        <v>-0.2000000000000117</v>
      </c>
      <c r="C88" s="10">
        <f t="shared" si="6"/>
        <v>-2439.5568000000067</v>
      </c>
      <c r="D88" s="10">
        <f t="shared" si="5"/>
        <v>-2439.5571200000068</v>
      </c>
    </row>
    <row r="89" spans="1:4" x14ac:dyDescent="0.25">
      <c r="A89">
        <f t="shared" si="4"/>
        <v>80</v>
      </c>
      <c r="B89">
        <f t="shared" si="7"/>
        <v>-0.10000000000001169</v>
      </c>
      <c r="C89" s="10">
        <f t="shared" si="6"/>
        <v>-2378.8088000000075</v>
      </c>
      <c r="D89" s="10">
        <f t="shared" si="5"/>
        <v>-2378.8088100000077</v>
      </c>
    </row>
    <row r="90" spans="1:4" x14ac:dyDescent="0.25">
      <c r="A90">
        <f t="shared" si="4"/>
        <v>81</v>
      </c>
      <c r="B90">
        <f t="shared" si="7"/>
        <v>-1.1685097334179773E-14</v>
      </c>
      <c r="C90" s="10">
        <f t="shared" si="6"/>
        <v>-2310.0000000000086</v>
      </c>
      <c r="D90" s="10">
        <f t="shared" si="5"/>
        <v>-2310.0000000000086</v>
      </c>
    </row>
    <row r="91" spans="1:4" x14ac:dyDescent="0.25">
      <c r="A91">
        <f t="shared" si="4"/>
        <v>82</v>
      </c>
      <c r="B91">
        <f t="shared" si="7"/>
        <v>9.999999999998832E-2</v>
      </c>
      <c r="C91" s="10">
        <f t="shared" si="6"/>
        <v>-2233.5528000000095</v>
      </c>
      <c r="D91" s="10">
        <f t="shared" si="5"/>
        <v>-2233.5527900000093</v>
      </c>
    </row>
    <row r="92" spans="1:4" x14ac:dyDescent="0.25">
      <c r="A92">
        <f t="shared" si="4"/>
        <v>83</v>
      </c>
      <c r="B92">
        <f t="shared" si="7"/>
        <v>0.19999999999998833</v>
      </c>
      <c r="C92" s="10">
        <f t="shared" si="6"/>
        <v>-2149.9088000000102</v>
      </c>
      <c r="D92" s="10">
        <f t="shared" si="5"/>
        <v>-2149.9084800000101</v>
      </c>
    </row>
    <row r="93" spans="1:4" x14ac:dyDescent="0.25">
      <c r="A93">
        <f t="shared" si="4"/>
        <v>84</v>
      </c>
      <c r="B93">
        <f t="shared" si="7"/>
        <v>0.29999999999998833</v>
      </c>
      <c r="C93" s="10">
        <f t="shared" si="6"/>
        <v>-2059.528800000011</v>
      </c>
      <c r="D93" s="10">
        <f t="shared" si="5"/>
        <v>-2059.526370000011</v>
      </c>
    </row>
    <row r="94" spans="1:4" x14ac:dyDescent="0.25">
      <c r="A94">
        <f t="shared" si="4"/>
        <v>85</v>
      </c>
      <c r="B94">
        <f t="shared" si="7"/>
        <v>0.39999999999998836</v>
      </c>
      <c r="C94" s="10">
        <f t="shared" si="6"/>
        <v>-1962.8928000000114</v>
      </c>
      <c r="D94" s="10">
        <f t="shared" si="5"/>
        <v>-1962.8825600000116</v>
      </c>
    </row>
    <row r="95" spans="1:4" x14ac:dyDescent="0.25">
      <c r="A95">
        <f t="shared" si="4"/>
        <v>86</v>
      </c>
      <c r="B95">
        <f t="shared" si="7"/>
        <v>0.49999999999998834</v>
      </c>
      <c r="C95" s="10">
        <f t="shared" si="6"/>
        <v>-1860.5000000000123</v>
      </c>
      <c r="D95" s="10">
        <f t="shared" si="5"/>
        <v>-1860.4687500000123</v>
      </c>
    </row>
    <row r="96" spans="1:4" x14ac:dyDescent="0.25">
      <c r="A96">
        <f t="shared" si="4"/>
        <v>87</v>
      </c>
      <c r="B96">
        <f t="shared" si="7"/>
        <v>0.59999999999998832</v>
      </c>
      <c r="C96" s="10">
        <f t="shared" si="6"/>
        <v>-1752.8688000000129</v>
      </c>
      <c r="D96" s="10">
        <f t="shared" si="5"/>
        <v>-1752.7910400000128</v>
      </c>
    </row>
    <row r="97" spans="1:4" x14ac:dyDescent="0.25">
      <c r="A97">
        <f t="shared" si="4"/>
        <v>88</v>
      </c>
      <c r="B97">
        <f t="shared" si="7"/>
        <v>0.6999999999999883</v>
      </c>
      <c r="C97" s="10">
        <f t="shared" si="6"/>
        <v>-1640.5368000000135</v>
      </c>
      <c r="D97" s="10">
        <f t="shared" si="5"/>
        <v>-1640.3687300000133</v>
      </c>
    </row>
    <row r="98" spans="1:4" x14ac:dyDescent="0.25">
      <c r="A98">
        <f t="shared" si="4"/>
        <v>89</v>
      </c>
      <c r="B98">
        <f t="shared" si="7"/>
        <v>0.79999999999998828</v>
      </c>
      <c r="C98" s="10">
        <f t="shared" si="6"/>
        <v>-1524.0608000000138</v>
      </c>
      <c r="D98" s="10">
        <f t="shared" si="5"/>
        <v>-1523.733120000014</v>
      </c>
    </row>
    <row r="99" spans="1:4" x14ac:dyDescent="0.25">
      <c r="A99">
        <f t="shared" si="4"/>
        <v>90</v>
      </c>
      <c r="B99">
        <f t="shared" si="7"/>
        <v>0.89999999999998825</v>
      </c>
      <c r="C99" s="10">
        <f t="shared" si="6"/>
        <v>-1404.0168000000144</v>
      </c>
      <c r="D99" s="10">
        <f t="shared" si="5"/>
        <v>-1403.4263100000144</v>
      </c>
    </row>
    <row r="100" spans="1:4" x14ac:dyDescent="0.25">
      <c r="A100">
        <f t="shared" si="4"/>
        <v>91</v>
      </c>
      <c r="B100">
        <f t="shared" si="7"/>
        <v>0.99999999999998823</v>
      </c>
      <c r="C100" s="10">
        <f t="shared" si="6"/>
        <v>-1281.0000000000146</v>
      </c>
      <c r="D100" s="10">
        <f t="shared" si="5"/>
        <v>-1280.0000000000146</v>
      </c>
    </row>
    <row r="101" spans="1:4" x14ac:dyDescent="0.25">
      <c r="A101">
        <f t="shared" si="4"/>
        <v>92</v>
      </c>
      <c r="B101">
        <f t="shared" si="7"/>
        <v>1.0999999999999883</v>
      </c>
      <c r="C101" s="10">
        <f t="shared" si="6"/>
        <v>-1155.6248000000148</v>
      </c>
      <c r="D101" s="10">
        <f t="shared" si="5"/>
        <v>-1154.0142900000149</v>
      </c>
    </row>
    <row r="102" spans="1:4" x14ac:dyDescent="0.25">
      <c r="A102">
        <f t="shared" si="4"/>
        <v>93</v>
      </c>
      <c r="B102">
        <f t="shared" si="7"/>
        <v>1.1999999999999884</v>
      </c>
      <c r="C102" s="10">
        <f t="shared" si="6"/>
        <v>-1028.5248000000149</v>
      </c>
      <c r="D102" s="10">
        <f t="shared" si="5"/>
        <v>-1026.036480000015</v>
      </c>
    </row>
    <row r="103" spans="1:4" x14ac:dyDescent="0.25">
      <c r="A103">
        <f t="shared" si="4"/>
        <v>94</v>
      </c>
      <c r="B103">
        <f t="shared" si="7"/>
        <v>1.2999999999999885</v>
      </c>
      <c r="C103" s="10">
        <f t="shared" si="6"/>
        <v>-900.35280000001467</v>
      </c>
      <c r="D103" s="10">
        <f t="shared" si="5"/>
        <v>-896.63987000001475</v>
      </c>
    </row>
    <row r="104" spans="1:4" x14ac:dyDescent="0.25">
      <c r="A104">
        <f t="shared" si="4"/>
        <v>95</v>
      </c>
      <c r="B104">
        <f t="shared" si="7"/>
        <v>1.3999999999999886</v>
      </c>
      <c r="C104" s="10">
        <f t="shared" si="6"/>
        <v>-771.78080000001478</v>
      </c>
      <c r="D104" s="10">
        <f t="shared" si="5"/>
        <v>-766.40256000001477</v>
      </c>
    </row>
    <row r="105" spans="1:4" x14ac:dyDescent="0.25">
      <c r="A105">
        <f t="shared" si="4"/>
        <v>96</v>
      </c>
      <c r="B105">
        <f t="shared" si="7"/>
        <v>1.4999999999999887</v>
      </c>
      <c r="C105" s="10">
        <f t="shared" si="6"/>
        <v>-643.50000000001455</v>
      </c>
      <c r="D105" s="10">
        <f t="shared" si="5"/>
        <v>-635.90625000001478</v>
      </c>
    </row>
    <row r="106" spans="1:4" x14ac:dyDescent="0.25">
      <c r="A106">
        <f t="shared" si="4"/>
        <v>97</v>
      </c>
      <c r="B106">
        <f t="shared" si="7"/>
        <v>1.5999999999999888</v>
      </c>
      <c r="C106" s="10">
        <f t="shared" si="6"/>
        <v>-516.22080000001438</v>
      </c>
      <c r="D106" s="10">
        <f t="shared" si="5"/>
        <v>-505.73504000001435</v>
      </c>
    </row>
    <row r="107" spans="1:4" x14ac:dyDescent="0.25">
      <c r="A107">
        <f t="shared" si="4"/>
        <v>98</v>
      </c>
      <c r="B107">
        <f t="shared" si="7"/>
        <v>1.6999999999999889</v>
      </c>
      <c r="C107" s="10">
        <f t="shared" si="6"/>
        <v>-390.67280000001392</v>
      </c>
      <c r="D107" s="10">
        <f t="shared" si="5"/>
        <v>-376.47423000001436</v>
      </c>
    </row>
    <row r="108" spans="1:4" x14ac:dyDescent="0.25">
      <c r="A108">
        <f t="shared" si="4"/>
        <v>99</v>
      </c>
      <c r="B108">
        <f t="shared" si="7"/>
        <v>1.7999999999999889</v>
      </c>
      <c r="C108" s="10">
        <f t="shared" si="6"/>
        <v>-267.60480000001348</v>
      </c>
      <c r="D108" s="10">
        <f t="shared" si="5"/>
        <v>-248.70912000001408</v>
      </c>
    </row>
    <row r="109" spans="1:4" x14ac:dyDescent="0.25">
      <c r="A109">
        <f t="shared" si="4"/>
        <v>100</v>
      </c>
      <c r="B109">
        <f t="shared" si="7"/>
        <v>1.899999999999989</v>
      </c>
      <c r="C109" s="10">
        <f t="shared" si="6"/>
        <v>-147.78480000001264</v>
      </c>
      <c r="D109" s="10">
        <f t="shared" si="5"/>
        <v>-123.02381000001378</v>
      </c>
    </row>
    <row r="110" spans="1:4" x14ac:dyDescent="0.25">
      <c r="A110">
        <f t="shared" si="4"/>
        <v>101</v>
      </c>
      <c r="B110">
        <f t="shared" si="7"/>
        <v>1.9999999999999891</v>
      </c>
      <c r="C110" s="10">
        <f t="shared" si="6"/>
        <v>-32.000000000012278</v>
      </c>
      <c r="D110" s="10">
        <f t="shared" si="5"/>
        <v>-1.3642420526593924E-11</v>
      </c>
    </row>
    <row r="111" spans="1:4" x14ac:dyDescent="0.25">
      <c r="A111">
        <f t="shared" si="4"/>
        <v>102</v>
      </c>
      <c r="B111">
        <f t="shared" si="7"/>
        <v>2.099999999999989</v>
      </c>
      <c r="C111" s="10">
        <f t="shared" si="6"/>
        <v>78.943199999988337</v>
      </c>
      <c r="D111" s="10">
        <f t="shared" si="5"/>
        <v>119.78420999998707</v>
      </c>
    </row>
    <row r="112" spans="1:4" x14ac:dyDescent="0.25">
      <c r="A112">
        <f t="shared" si="4"/>
        <v>103</v>
      </c>
      <c r="B112">
        <f t="shared" si="7"/>
        <v>2.1999999999999891</v>
      </c>
      <c r="C112" s="10">
        <f t="shared" si="6"/>
        <v>184.21919999998863</v>
      </c>
      <c r="D112" s="10">
        <f t="shared" si="5"/>
        <v>235.75551999998788</v>
      </c>
    </row>
    <row r="113" spans="1:4" x14ac:dyDescent="0.25">
      <c r="A113">
        <f t="shared" si="4"/>
        <v>104</v>
      </c>
      <c r="B113">
        <f t="shared" si="7"/>
        <v>2.2999999999999892</v>
      </c>
      <c r="C113" s="10">
        <f t="shared" si="6"/>
        <v>282.98319999998921</v>
      </c>
      <c r="D113" s="10">
        <f t="shared" si="5"/>
        <v>347.34662999998818</v>
      </c>
    </row>
    <row r="114" spans="1:4" x14ac:dyDescent="0.25">
      <c r="A114">
        <f t="shared" si="4"/>
        <v>105</v>
      </c>
      <c r="B114">
        <f t="shared" si="7"/>
        <v>2.3999999999999893</v>
      </c>
      <c r="C114" s="10">
        <f t="shared" si="6"/>
        <v>374.37119999999095</v>
      </c>
      <c r="D114" s="10">
        <f t="shared" si="5"/>
        <v>453.99743999998873</v>
      </c>
    </row>
    <row r="115" spans="1:4" x14ac:dyDescent="0.25">
      <c r="A115">
        <f t="shared" si="4"/>
        <v>106</v>
      </c>
      <c r="B115">
        <f t="shared" si="7"/>
        <v>2.4999999999999893</v>
      </c>
      <c r="C115" s="10">
        <f t="shared" si="6"/>
        <v>457.49999999999181</v>
      </c>
      <c r="D115" s="10">
        <f t="shared" si="5"/>
        <v>555.15624999998954</v>
      </c>
    </row>
    <row r="116" spans="1:4" x14ac:dyDescent="0.25">
      <c r="A116">
        <f t="shared" si="4"/>
        <v>107</v>
      </c>
      <c r="B116">
        <f t="shared" si="7"/>
        <v>2.5999999999999894</v>
      </c>
      <c r="C116" s="10">
        <f t="shared" si="6"/>
        <v>531.46719999999277</v>
      </c>
      <c r="D116" s="10">
        <f t="shared" si="5"/>
        <v>650.2809599999905</v>
      </c>
    </row>
    <row r="117" spans="1:4" x14ac:dyDescent="0.25">
      <c r="A117">
        <f t="shared" si="4"/>
        <v>108</v>
      </c>
      <c r="B117">
        <f t="shared" si="7"/>
        <v>2.6999999999999895</v>
      </c>
      <c r="C117" s="10">
        <f t="shared" si="6"/>
        <v>595.3511999999937</v>
      </c>
      <c r="D117" s="10">
        <f t="shared" si="5"/>
        <v>738.84026999999151</v>
      </c>
    </row>
    <row r="118" spans="1:4" x14ac:dyDescent="0.25">
      <c r="A118">
        <f t="shared" si="4"/>
        <v>109</v>
      </c>
      <c r="B118">
        <f t="shared" si="7"/>
        <v>2.7999999999999896</v>
      </c>
      <c r="C118" s="10">
        <f t="shared" si="6"/>
        <v>648.21119999999519</v>
      </c>
      <c r="D118" s="10">
        <f t="shared" si="5"/>
        <v>820.31487999999172</v>
      </c>
    </row>
    <row r="119" spans="1:4" x14ac:dyDescent="0.25">
      <c r="A119">
        <f t="shared" si="4"/>
        <v>110</v>
      </c>
      <c r="B119">
        <f t="shared" si="7"/>
        <v>2.8999999999999897</v>
      </c>
      <c r="C119" s="10">
        <f t="shared" si="6"/>
        <v>689.0871999999963</v>
      </c>
      <c r="D119" s="10">
        <f t="shared" si="5"/>
        <v>894.19868999999289</v>
      </c>
    </row>
    <row r="120" spans="1:4" x14ac:dyDescent="0.25">
      <c r="A120">
        <f t="shared" si="4"/>
        <v>111</v>
      </c>
      <c r="B120">
        <f t="shared" si="7"/>
        <v>2.9999999999999898</v>
      </c>
      <c r="C120" s="10">
        <f t="shared" si="6"/>
        <v>716.99999999999773</v>
      </c>
      <c r="D120" s="10">
        <f t="shared" si="5"/>
        <v>959.99999999999318</v>
      </c>
    </row>
    <row r="121" spans="1:4" x14ac:dyDescent="0.25">
      <c r="A121">
        <f t="shared" si="4"/>
        <v>112</v>
      </c>
      <c r="B121">
        <f t="shared" si="7"/>
        <v>3.0999999999999899</v>
      </c>
      <c r="C121" s="10">
        <f t="shared" si="6"/>
        <v>730.95119999999906</v>
      </c>
      <c r="D121" s="10">
        <f t="shared" si="5"/>
        <v>1017.2427099999941</v>
      </c>
    </row>
    <row r="122" spans="1:4" x14ac:dyDescent="0.25">
      <c r="A122">
        <f t="shared" si="4"/>
        <v>113</v>
      </c>
      <c r="B122">
        <f t="shared" si="7"/>
        <v>3.19999999999999</v>
      </c>
      <c r="C122" s="10">
        <f t="shared" si="6"/>
        <v>729.92320000000063</v>
      </c>
      <c r="D122" s="10">
        <f t="shared" si="5"/>
        <v>1065.4675199999956</v>
      </c>
    </row>
    <row r="123" spans="1:4" x14ac:dyDescent="0.25">
      <c r="A123">
        <f t="shared" si="4"/>
        <v>114</v>
      </c>
      <c r="B123">
        <f t="shared" si="7"/>
        <v>3.2999999999999901</v>
      </c>
      <c r="C123" s="10">
        <f t="shared" si="6"/>
        <v>712.87920000000258</v>
      </c>
      <c r="D123" s="10">
        <f t="shared" si="5"/>
        <v>1104.2331299999964</v>
      </c>
    </row>
    <row r="124" spans="1:4" x14ac:dyDescent="0.25">
      <c r="A124">
        <f t="shared" si="4"/>
        <v>115</v>
      </c>
      <c r="B124">
        <f t="shared" si="7"/>
        <v>3.3999999999999901</v>
      </c>
      <c r="C124" s="10">
        <f t="shared" si="6"/>
        <v>678.76320000000442</v>
      </c>
      <c r="D124" s="10">
        <f t="shared" si="5"/>
        <v>1133.1174399999977</v>
      </c>
    </row>
    <row r="125" spans="1:4" x14ac:dyDescent="0.25">
      <c r="A125">
        <f t="shared" si="4"/>
        <v>116</v>
      </c>
      <c r="B125">
        <f t="shared" si="7"/>
        <v>3.4999999999999902</v>
      </c>
      <c r="C125" s="10">
        <f t="shared" si="6"/>
        <v>626.50000000000591</v>
      </c>
      <c r="D125" s="10">
        <f t="shared" si="5"/>
        <v>1151.7187499999991</v>
      </c>
    </row>
    <row r="126" spans="1:4" x14ac:dyDescent="0.25">
      <c r="A126">
        <f t="shared" si="4"/>
        <v>117</v>
      </c>
      <c r="B126">
        <f t="shared" si="7"/>
        <v>3.5999999999999903</v>
      </c>
      <c r="C126" s="10">
        <f t="shared" si="6"/>
        <v>554.99520000000803</v>
      </c>
      <c r="D126" s="10">
        <f t="shared" si="5"/>
        <v>1159.6569599999993</v>
      </c>
    </row>
    <row r="127" spans="1:4" x14ac:dyDescent="0.25">
      <c r="A127">
        <f t="shared" si="4"/>
        <v>118</v>
      </c>
      <c r="B127">
        <f t="shared" si="7"/>
        <v>3.6999999999999904</v>
      </c>
      <c r="C127" s="10">
        <f t="shared" si="6"/>
        <v>463.13520000000972</v>
      </c>
      <c r="D127" s="10">
        <f t="shared" si="5"/>
        <v>1156.5747700000006</v>
      </c>
    </row>
    <row r="128" spans="1:4" x14ac:dyDescent="0.25">
      <c r="A128">
        <f t="shared" si="4"/>
        <v>119</v>
      </c>
      <c r="B128">
        <f t="shared" si="7"/>
        <v>3.7999999999999905</v>
      </c>
      <c r="C128" s="10">
        <f t="shared" si="6"/>
        <v>349.78720000001204</v>
      </c>
      <c r="D128" s="10">
        <f t="shared" si="5"/>
        <v>1142.1388800000018</v>
      </c>
    </row>
    <row r="129" spans="1:4" x14ac:dyDescent="0.25">
      <c r="A129">
        <f t="shared" si="4"/>
        <v>120</v>
      </c>
      <c r="B129">
        <f t="shared" si="7"/>
        <v>3.8999999999999906</v>
      </c>
      <c r="C129" s="10">
        <f t="shared" si="6"/>
        <v>213.79920000001357</v>
      </c>
      <c r="D129" s="10">
        <f t="shared" si="5"/>
        <v>1116.0411900000031</v>
      </c>
    </row>
    <row r="130" spans="1:4" x14ac:dyDescent="0.25">
      <c r="A130">
        <f t="shared" si="4"/>
        <v>121</v>
      </c>
      <c r="B130">
        <f t="shared" si="7"/>
        <v>3.9999999999999907</v>
      </c>
      <c r="C130" s="10">
        <f t="shared" si="6"/>
        <v>54.000000000015916</v>
      </c>
      <c r="D130" s="10">
        <f t="shared" si="5"/>
        <v>1078.0000000000041</v>
      </c>
    </row>
    <row r="131" spans="1:4" x14ac:dyDescent="0.25">
      <c r="A131">
        <f t="shared" si="4"/>
        <v>122</v>
      </c>
      <c r="B131">
        <f t="shared" si="7"/>
        <v>4.0999999999999908</v>
      </c>
      <c r="C131" s="10">
        <f t="shared" si="6"/>
        <v>-130.80079999998225</v>
      </c>
      <c r="D131" s="10">
        <f t="shared" si="5"/>
        <v>1027.7612100000047</v>
      </c>
    </row>
    <row r="132" spans="1:4" x14ac:dyDescent="0.25">
      <c r="A132">
        <f t="shared" si="4"/>
        <v>123</v>
      </c>
      <c r="B132">
        <f t="shared" si="7"/>
        <v>4.1999999999999904</v>
      </c>
      <c r="C132" s="10">
        <f t="shared" si="6"/>
        <v>-341.81279999997855</v>
      </c>
      <c r="D132" s="10">
        <f t="shared" si="5"/>
        <v>965.09952000000658</v>
      </c>
    </row>
    <row r="133" spans="1:4" x14ac:dyDescent="0.25">
      <c r="A133">
        <f t="shared" si="4"/>
        <v>124</v>
      </c>
      <c r="B133">
        <f t="shared" si="7"/>
        <v>4.2999999999999901</v>
      </c>
      <c r="C133" s="10">
        <f t="shared" si="6"/>
        <v>-580.26479999997514</v>
      </c>
      <c r="D133" s="10">
        <f t="shared" si="5"/>
        <v>889.81963000000769</v>
      </c>
    </row>
    <row r="134" spans="1:4" x14ac:dyDescent="0.25">
      <c r="A134">
        <f t="shared" si="4"/>
        <v>125</v>
      </c>
      <c r="B134">
        <f t="shared" si="7"/>
        <v>4.3999999999999897</v>
      </c>
      <c r="C134" s="10">
        <f t="shared" si="6"/>
        <v>-847.40479999997092</v>
      </c>
      <c r="D134" s="10">
        <f t="shared" si="5"/>
        <v>801.75744000000986</v>
      </c>
    </row>
    <row r="135" spans="1:4" x14ac:dyDescent="0.25">
      <c r="A135">
        <f t="shared" si="4"/>
        <v>126</v>
      </c>
      <c r="B135">
        <f t="shared" si="7"/>
        <v>4.4999999999999893</v>
      </c>
      <c r="C135" s="10">
        <f t="shared" si="6"/>
        <v>-1144.4999999999668</v>
      </c>
      <c r="D135" s="10">
        <f t="shared" si="5"/>
        <v>700.78125000001091</v>
      </c>
    </row>
    <row r="136" spans="1:4" x14ac:dyDescent="0.25">
      <c r="A136">
        <f t="shared" si="4"/>
        <v>127</v>
      </c>
      <c r="B136">
        <f t="shared" si="7"/>
        <v>4.599999999999989</v>
      </c>
      <c r="C136" s="10">
        <f t="shared" si="6"/>
        <v>-1472.8367999999614</v>
      </c>
      <c r="D136" s="10">
        <f t="shared" si="5"/>
        <v>586.79296000001295</v>
      </c>
    </row>
    <row r="137" spans="1:4" x14ac:dyDescent="0.25">
      <c r="A137">
        <f t="shared" si="4"/>
        <v>128</v>
      </c>
      <c r="B137">
        <f t="shared" si="7"/>
        <v>4.6999999999999886</v>
      </c>
      <c r="C137" s="10">
        <f t="shared" si="6"/>
        <v>-1833.7207999999562</v>
      </c>
      <c r="D137" s="10">
        <f t="shared" si="5"/>
        <v>459.72927000001437</v>
      </c>
    </row>
    <row r="138" spans="1:4" x14ac:dyDescent="0.25">
      <c r="A138">
        <f t="shared" ref="A138:A156" si="8">A137+1</f>
        <v>129</v>
      </c>
      <c r="B138">
        <f t="shared" si="7"/>
        <v>4.7999999999999883</v>
      </c>
      <c r="C138" s="10">
        <f t="shared" si="6"/>
        <v>-2228.4767999999513</v>
      </c>
      <c r="D138" s="10">
        <f t="shared" ref="D138:D201" si="9">c_0+B138*(c_1+B138*(c_2+B138*(c_3+B138*(c_4+B138*c_5))))</f>
        <v>319.56288000001723</v>
      </c>
    </row>
    <row r="139" spans="1:4" x14ac:dyDescent="0.25">
      <c r="A139">
        <f t="shared" si="8"/>
        <v>130</v>
      </c>
      <c r="B139">
        <f t="shared" si="7"/>
        <v>4.8999999999999879</v>
      </c>
      <c r="C139" s="10">
        <f t="shared" ref="C139:C202" si="10">a_0+B139*(a_1+B139*(a_2+B139*(a_3+B139*(a_4+B139*a_5))))</f>
        <v>-2658.4487999999455</v>
      </c>
      <c r="D139" s="10">
        <f t="shared" si="9"/>
        <v>166.30369000001838</v>
      </c>
    </row>
    <row r="140" spans="1:4" x14ac:dyDescent="0.25">
      <c r="A140">
        <f t="shared" si="8"/>
        <v>131</v>
      </c>
      <c r="B140">
        <f t="shared" ref="B140:B156" si="11">B139+0.1</f>
        <v>4.9999999999999876</v>
      </c>
      <c r="C140" s="10">
        <f t="shared" si="10"/>
        <v>-3124.9999999999391</v>
      </c>
      <c r="D140" s="10">
        <f t="shared" si="9"/>
        <v>2.1827872842550278E-11</v>
      </c>
    </row>
    <row r="141" spans="1:4" x14ac:dyDescent="0.25">
      <c r="A141">
        <f t="shared" si="8"/>
        <v>132</v>
      </c>
      <c r="B141">
        <f t="shared" si="11"/>
        <v>5.0999999999999872</v>
      </c>
      <c r="C141" s="10">
        <f t="shared" si="10"/>
        <v>-3629.5127999999331</v>
      </c>
      <c r="D141" s="10">
        <f t="shared" si="9"/>
        <v>-179.26028999997516</v>
      </c>
    </row>
    <row r="142" spans="1:4" x14ac:dyDescent="0.25">
      <c r="A142">
        <f t="shared" si="8"/>
        <v>133</v>
      </c>
      <c r="B142">
        <f t="shared" si="11"/>
        <v>5.1999999999999869</v>
      </c>
      <c r="C142" s="10">
        <f t="shared" si="10"/>
        <v>-4173.388799999927</v>
      </c>
      <c r="D142" s="10">
        <f t="shared" si="9"/>
        <v>-371.34847999997305</v>
      </c>
    </row>
    <row r="143" spans="1:4" x14ac:dyDescent="0.25">
      <c r="A143">
        <f t="shared" si="8"/>
        <v>134</v>
      </c>
      <c r="B143">
        <f t="shared" si="11"/>
        <v>5.2999999999999865</v>
      </c>
      <c r="C143" s="10">
        <f t="shared" si="10"/>
        <v>-4758.0487999999186</v>
      </c>
      <c r="D143" s="10">
        <f t="shared" si="9"/>
        <v>-576.0938699999715</v>
      </c>
    </row>
    <row r="144" spans="1:4" x14ac:dyDescent="0.25">
      <c r="A144">
        <f t="shared" si="8"/>
        <v>135</v>
      </c>
      <c r="B144">
        <f t="shared" si="11"/>
        <v>5.3999999999999861</v>
      </c>
      <c r="C144" s="10">
        <f t="shared" si="10"/>
        <v>-5384.9327999999086</v>
      </c>
      <c r="D144" s="10">
        <f t="shared" si="9"/>
        <v>-793.28255999996918</v>
      </c>
    </row>
    <row r="145" spans="1:4" x14ac:dyDescent="0.25">
      <c r="A145">
        <f t="shared" si="8"/>
        <v>136</v>
      </c>
      <c r="B145">
        <f t="shared" si="11"/>
        <v>5.4999999999999858</v>
      </c>
      <c r="C145" s="10">
        <f t="shared" si="10"/>
        <v>-6055.4999999999018</v>
      </c>
      <c r="D145" s="10">
        <f t="shared" si="9"/>
        <v>-1022.656249999967</v>
      </c>
    </row>
    <row r="146" spans="1:4" x14ac:dyDescent="0.25">
      <c r="A146">
        <f t="shared" si="8"/>
        <v>137</v>
      </c>
      <c r="B146">
        <f t="shared" si="11"/>
        <v>5.5999999999999854</v>
      </c>
      <c r="C146" s="10">
        <f t="shared" si="10"/>
        <v>-6771.2287999998925</v>
      </c>
      <c r="D146" s="10">
        <f t="shared" si="9"/>
        <v>-1263.9110399999663</v>
      </c>
    </row>
    <row r="147" spans="1:4" x14ac:dyDescent="0.25">
      <c r="A147">
        <f t="shared" si="8"/>
        <v>138</v>
      </c>
      <c r="B147">
        <f t="shared" si="11"/>
        <v>5.6999999999999851</v>
      </c>
      <c r="C147" s="10">
        <f t="shared" si="10"/>
        <v>-7533.6167999998825</v>
      </c>
      <c r="D147" s="10">
        <f t="shared" si="9"/>
        <v>-1516.6962299999623</v>
      </c>
    </row>
    <row r="148" spans="1:4" x14ac:dyDescent="0.25">
      <c r="A148">
        <f t="shared" si="8"/>
        <v>139</v>
      </c>
      <c r="B148">
        <f t="shared" si="11"/>
        <v>5.7999999999999847</v>
      </c>
      <c r="C148" s="10">
        <f t="shared" si="10"/>
        <v>-8344.1807999998746</v>
      </c>
      <c r="D148" s="10">
        <f t="shared" si="9"/>
        <v>-1780.6131199999572</v>
      </c>
    </row>
    <row r="149" spans="1:4" x14ac:dyDescent="0.25">
      <c r="A149">
        <f t="shared" si="8"/>
        <v>140</v>
      </c>
      <c r="B149">
        <f t="shared" si="11"/>
        <v>5.8999999999999844</v>
      </c>
      <c r="C149" s="10">
        <f t="shared" si="10"/>
        <v>-9204.4567999998617</v>
      </c>
      <c r="D149" s="10">
        <f t="shared" si="9"/>
        <v>-2055.2138099999565</v>
      </c>
    </row>
    <row r="150" spans="1:4" x14ac:dyDescent="0.25">
      <c r="A150">
        <f t="shared" si="8"/>
        <v>141</v>
      </c>
      <c r="B150">
        <f t="shared" si="11"/>
        <v>5.999999999999984</v>
      </c>
      <c r="C150" s="10">
        <f t="shared" si="10"/>
        <v>-10115.999999999847</v>
      </c>
      <c r="D150" s="10">
        <f t="shared" si="9"/>
        <v>-2339.9999999999513</v>
      </c>
    </row>
    <row r="151" spans="1:4" x14ac:dyDescent="0.25">
      <c r="A151">
        <f t="shared" si="8"/>
        <v>142</v>
      </c>
      <c r="B151">
        <f t="shared" si="11"/>
        <v>6.0999999999999837</v>
      </c>
      <c r="C151" s="10">
        <f t="shared" si="10"/>
        <v>-11080.384799999842</v>
      </c>
      <c r="D151" s="10">
        <f t="shared" si="9"/>
        <v>-2634.4217899999526</v>
      </c>
    </row>
    <row r="152" spans="1:4" x14ac:dyDescent="0.25">
      <c r="A152">
        <f t="shared" si="8"/>
        <v>143</v>
      </c>
      <c r="B152">
        <f t="shared" si="11"/>
        <v>6.1999999999999833</v>
      </c>
      <c r="C152" s="10">
        <f t="shared" si="10"/>
        <v>-12099.204799999825</v>
      </c>
      <c r="D152" s="10">
        <f t="shared" si="9"/>
        <v>-2937.876479999949</v>
      </c>
    </row>
    <row r="153" spans="1:4" x14ac:dyDescent="0.25">
      <c r="A153">
        <f t="shared" si="8"/>
        <v>144</v>
      </c>
      <c r="B153">
        <f t="shared" si="11"/>
        <v>6.2999999999999829</v>
      </c>
      <c r="C153" s="10">
        <f t="shared" si="10"/>
        <v>-13174.072799999811</v>
      </c>
      <c r="D153" s="10">
        <f t="shared" si="9"/>
        <v>-3249.707369999946</v>
      </c>
    </row>
    <row r="154" spans="1:4" x14ac:dyDescent="0.25">
      <c r="A154">
        <f t="shared" si="8"/>
        <v>145</v>
      </c>
      <c r="B154">
        <f t="shared" si="11"/>
        <v>6.3999999999999826</v>
      </c>
      <c r="C154" s="10">
        <f t="shared" si="10"/>
        <v>-14306.620799999797</v>
      </c>
      <c r="D154" s="10">
        <f t="shared" si="9"/>
        <v>-3569.2025599999433</v>
      </c>
    </row>
    <row r="155" spans="1:4" x14ac:dyDescent="0.25">
      <c r="A155">
        <f t="shared" si="8"/>
        <v>146</v>
      </c>
      <c r="B155">
        <f t="shared" si="11"/>
        <v>6.4999999999999822</v>
      </c>
      <c r="C155" s="10">
        <f t="shared" si="10"/>
        <v>-15498.49999999978</v>
      </c>
      <c r="D155" s="10">
        <f t="shared" si="9"/>
        <v>-3895.59374999994</v>
      </c>
    </row>
    <row r="156" spans="1:4" x14ac:dyDescent="0.25">
      <c r="A156">
        <f t="shared" si="8"/>
        <v>147</v>
      </c>
      <c r="B156">
        <f t="shared" si="11"/>
        <v>6.5999999999999819</v>
      </c>
      <c r="C156" s="10">
        <f t="shared" si="10"/>
        <v>-16751.380799999766</v>
      </c>
      <c r="D156" s="10">
        <f t="shared" si="9"/>
        <v>-4228.0550399999402</v>
      </c>
    </row>
    <row r="157" spans="1:4" x14ac:dyDescent="0.25">
      <c r="A157">
        <f t="shared" ref="A157:A162" si="12">A156+1</f>
        <v>148</v>
      </c>
      <c r="B157">
        <f t="shared" ref="B157:B162" si="13">B156+0.1</f>
        <v>6.6999999999999815</v>
      </c>
      <c r="C157" s="10">
        <f t="shared" si="10"/>
        <v>-18066.952799999752</v>
      </c>
      <c r="D157" s="10">
        <f t="shared" si="9"/>
        <v>-4565.7017299999361</v>
      </c>
    </row>
    <row r="158" spans="1:4" x14ac:dyDescent="0.25">
      <c r="A158">
        <f t="shared" si="12"/>
        <v>149</v>
      </c>
      <c r="B158">
        <f t="shared" si="13"/>
        <v>6.7999999999999812</v>
      </c>
      <c r="C158" s="10">
        <f t="shared" si="10"/>
        <v>-19446.924799999731</v>
      </c>
      <c r="D158" s="10">
        <f t="shared" si="9"/>
        <v>-4907.5891199999387</v>
      </c>
    </row>
    <row r="159" spans="1:4" x14ac:dyDescent="0.25">
      <c r="A159">
        <f t="shared" si="12"/>
        <v>150</v>
      </c>
      <c r="B159">
        <f t="shared" si="13"/>
        <v>6.8999999999999808</v>
      </c>
      <c r="C159" s="10">
        <f t="shared" si="10"/>
        <v>-20893.024799999719</v>
      </c>
      <c r="D159" s="10">
        <f t="shared" si="9"/>
        <v>-5252.7113099999342</v>
      </c>
    </row>
    <row r="160" spans="1:4" x14ac:dyDescent="0.25">
      <c r="A160">
        <f t="shared" si="12"/>
        <v>151</v>
      </c>
      <c r="B160">
        <f t="shared" si="13"/>
        <v>6.9999999999999805</v>
      </c>
      <c r="C160" s="10">
        <f t="shared" si="10"/>
        <v>-22406.999999999694</v>
      </c>
      <c r="D160" s="10">
        <f t="shared" si="9"/>
        <v>-5599.9999999999291</v>
      </c>
    </row>
    <row r="161" spans="1:4" x14ac:dyDescent="0.25">
      <c r="A161">
        <f t="shared" si="12"/>
        <v>152</v>
      </c>
      <c r="B161">
        <f t="shared" si="13"/>
        <v>7.0999999999999801</v>
      </c>
      <c r="C161" s="10">
        <f t="shared" si="10"/>
        <v>-23990.616799999676</v>
      </c>
      <c r="D161" s="10">
        <f t="shared" si="9"/>
        <v>-5948.3232899999339</v>
      </c>
    </row>
    <row r="162" spans="1:4" x14ac:dyDescent="0.25">
      <c r="A162">
        <f t="shared" si="12"/>
        <v>153</v>
      </c>
      <c r="B162">
        <f t="shared" si="13"/>
        <v>7.1999999999999797</v>
      </c>
      <c r="C162" s="10">
        <f t="shared" si="10"/>
        <v>-25645.660799999663</v>
      </c>
      <c r="D162" s="10">
        <f t="shared" si="9"/>
        <v>-6296.4844799999319</v>
      </c>
    </row>
    <row r="163" spans="1:4" x14ac:dyDescent="0.25">
      <c r="A163">
        <f t="shared" ref="A163:A176" si="14">A162+1</f>
        <v>154</v>
      </c>
      <c r="B163">
        <f t="shared" ref="B163:B176" si="15">B162+0.1</f>
        <v>7.2999999999999794</v>
      </c>
      <c r="C163" s="10">
        <f t="shared" si="10"/>
        <v>-27373.936799999639</v>
      </c>
      <c r="D163" s="10">
        <f t="shared" si="9"/>
        <v>-6643.220869999931</v>
      </c>
    </row>
    <row r="164" spans="1:4" x14ac:dyDescent="0.25">
      <c r="A164">
        <f t="shared" si="14"/>
        <v>155</v>
      </c>
      <c r="B164">
        <f t="shared" si="15"/>
        <v>7.399999999999979</v>
      </c>
      <c r="C164" s="10">
        <f t="shared" si="10"/>
        <v>-29177.268799999612</v>
      </c>
      <c r="D164" s="10">
        <f t="shared" si="9"/>
        <v>-6987.2025599999242</v>
      </c>
    </row>
    <row r="165" spans="1:4" x14ac:dyDescent="0.25">
      <c r="A165">
        <f t="shared" si="14"/>
        <v>156</v>
      </c>
      <c r="B165">
        <f t="shared" si="15"/>
        <v>7.4999999999999787</v>
      </c>
      <c r="C165" s="10">
        <f t="shared" si="10"/>
        <v>-31057.499999999593</v>
      </c>
      <c r="D165" s="10">
        <f t="shared" si="9"/>
        <v>-7327.0312499999245</v>
      </c>
    </row>
    <row r="166" spans="1:4" x14ac:dyDescent="0.25">
      <c r="A166">
        <f t="shared" si="14"/>
        <v>157</v>
      </c>
      <c r="B166">
        <f t="shared" si="15"/>
        <v>7.5999999999999783</v>
      </c>
      <c r="C166" s="10">
        <f t="shared" si="10"/>
        <v>-33016.492799999571</v>
      </c>
      <c r="D166" s="10">
        <f t="shared" si="9"/>
        <v>-7661.2390399999331</v>
      </c>
    </row>
    <row r="167" spans="1:4" x14ac:dyDescent="0.25">
      <c r="A167">
        <f t="shared" si="14"/>
        <v>158</v>
      </c>
      <c r="B167">
        <f t="shared" si="15"/>
        <v>7.699999999999978</v>
      </c>
      <c r="C167" s="10">
        <f t="shared" si="10"/>
        <v>-35056.12879999954</v>
      </c>
      <c r="D167" s="10">
        <f t="shared" si="9"/>
        <v>-7988.2872299999244</v>
      </c>
    </row>
    <row r="168" spans="1:4" x14ac:dyDescent="0.25">
      <c r="A168">
        <f t="shared" si="14"/>
        <v>159</v>
      </c>
      <c r="B168">
        <f t="shared" si="15"/>
        <v>7.7999999999999776</v>
      </c>
      <c r="C168" s="10">
        <f t="shared" si="10"/>
        <v>-37178.308799999504</v>
      </c>
      <c r="D168" s="10">
        <f t="shared" si="9"/>
        <v>-8306.5651199999302</v>
      </c>
    </row>
    <row r="169" spans="1:4" x14ac:dyDescent="0.25">
      <c r="A169">
        <f t="shared" si="14"/>
        <v>160</v>
      </c>
      <c r="B169">
        <f t="shared" si="15"/>
        <v>7.8999999999999773</v>
      </c>
      <c r="C169" s="10">
        <f t="shared" si="10"/>
        <v>-39384.952799999483</v>
      </c>
      <c r="D169" s="10">
        <f t="shared" si="9"/>
        <v>-8614.3888099999294</v>
      </c>
    </row>
    <row r="170" spans="1:4" x14ac:dyDescent="0.25">
      <c r="A170">
        <f t="shared" si="14"/>
        <v>161</v>
      </c>
      <c r="B170">
        <f t="shared" si="15"/>
        <v>7.9999999999999769</v>
      </c>
      <c r="C170" s="10">
        <f t="shared" si="10"/>
        <v>-41677.999999999462</v>
      </c>
      <c r="D170" s="10">
        <f t="shared" si="9"/>
        <v>-8909.9999999999309</v>
      </c>
    </row>
    <row r="171" spans="1:4" x14ac:dyDescent="0.25">
      <c r="A171">
        <f t="shared" si="14"/>
        <v>162</v>
      </c>
      <c r="B171">
        <f t="shared" si="15"/>
        <v>8.0999999999999766</v>
      </c>
      <c r="C171" s="10">
        <f t="shared" si="10"/>
        <v>-44059.408799999444</v>
      </c>
      <c r="D171" s="10">
        <f t="shared" si="9"/>
        <v>-9191.5647899999367</v>
      </c>
    </row>
    <row r="172" spans="1:4" x14ac:dyDescent="0.25">
      <c r="A172">
        <f t="shared" si="14"/>
        <v>163</v>
      </c>
      <c r="B172">
        <f t="shared" si="15"/>
        <v>8.1999999999999762</v>
      </c>
      <c r="C172" s="10">
        <f t="shared" si="10"/>
        <v>-46531.156799999386</v>
      </c>
      <c r="D172" s="10">
        <f t="shared" si="9"/>
        <v>-9457.1724799999411</v>
      </c>
    </row>
    <row r="173" spans="1:4" x14ac:dyDescent="0.25">
      <c r="A173">
        <f t="shared" si="14"/>
        <v>164</v>
      </c>
      <c r="B173">
        <f t="shared" si="15"/>
        <v>8.2999999999999758</v>
      </c>
      <c r="C173" s="10">
        <f t="shared" si="10"/>
        <v>-49095.240799999367</v>
      </c>
      <c r="D173" s="10">
        <f t="shared" si="9"/>
        <v>-9704.8343699999386</v>
      </c>
    </row>
    <row r="174" spans="1:4" x14ac:dyDescent="0.25">
      <c r="A174">
        <f t="shared" si="14"/>
        <v>165</v>
      </c>
      <c r="B174">
        <f t="shared" si="15"/>
        <v>8.3999999999999755</v>
      </c>
      <c r="C174" s="10">
        <f t="shared" si="10"/>
        <v>-51753.676799999339</v>
      </c>
      <c r="D174" s="10">
        <f t="shared" si="9"/>
        <v>-9932.4825599999476</v>
      </c>
    </row>
    <row r="175" spans="1:4" x14ac:dyDescent="0.25">
      <c r="A175">
        <f t="shared" si="14"/>
        <v>166</v>
      </c>
      <c r="B175">
        <f t="shared" si="15"/>
        <v>8.4999999999999751</v>
      </c>
      <c r="C175" s="10">
        <f t="shared" si="10"/>
        <v>-54508.499999999302</v>
      </c>
      <c r="D175" s="10">
        <f t="shared" si="9"/>
        <v>-10137.968749999953</v>
      </c>
    </row>
    <row r="176" spans="1:4" x14ac:dyDescent="0.25">
      <c r="A176">
        <f t="shared" si="14"/>
        <v>167</v>
      </c>
      <c r="B176">
        <f t="shared" si="15"/>
        <v>8.5999999999999748</v>
      </c>
      <c r="C176" s="10">
        <f t="shared" si="10"/>
        <v>-57361.764799999262</v>
      </c>
      <c r="D176" s="10">
        <f t="shared" si="9"/>
        <v>-10319.063039999957</v>
      </c>
    </row>
    <row r="177" spans="1:4" x14ac:dyDescent="0.25">
      <c r="A177">
        <f t="shared" ref="A177:A191" si="16">A176+1</f>
        <v>168</v>
      </c>
      <c r="B177">
        <f t="shared" ref="B177:B191" si="17">B176+0.1</f>
        <v>8.6999999999999744</v>
      </c>
      <c r="C177" s="10">
        <f t="shared" si="10"/>
        <v>-60315.544799999232</v>
      </c>
      <c r="D177" s="10">
        <f t="shared" si="9"/>
        <v>-10473.452729999961</v>
      </c>
    </row>
    <row r="178" spans="1:4" x14ac:dyDescent="0.25">
      <c r="A178">
        <f t="shared" si="16"/>
        <v>169</v>
      </c>
      <c r="B178">
        <f t="shared" si="17"/>
        <v>8.7999999999999741</v>
      </c>
      <c r="C178" s="10">
        <f t="shared" si="10"/>
        <v>-63371.932799999209</v>
      </c>
      <c r="D178" s="10">
        <f t="shared" si="9"/>
        <v>-10598.74111999997</v>
      </c>
    </row>
    <row r="179" spans="1:4" x14ac:dyDescent="0.25">
      <c r="A179">
        <f t="shared" si="16"/>
        <v>170</v>
      </c>
      <c r="B179">
        <f t="shared" si="17"/>
        <v>8.8999999999999737</v>
      </c>
      <c r="C179" s="10">
        <f t="shared" si="10"/>
        <v>-66533.040799999158</v>
      </c>
      <c r="D179" s="10">
        <f t="shared" si="9"/>
        <v>-10692.446309999983</v>
      </c>
    </row>
    <row r="180" spans="1:4" x14ac:dyDescent="0.25">
      <c r="A180">
        <f t="shared" si="16"/>
        <v>171</v>
      </c>
      <c r="B180">
        <f t="shared" si="17"/>
        <v>8.9999999999999734</v>
      </c>
      <c r="C180" s="10">
        <f t="shared" si="10"/>
        <v>-69800.999999999098</v>
      </c>
      <c r="D180" s="10">
        <f t="shared" si="9"/>
        <v>-10751.999999999996</v>
      </c>
    </row>
    <row r="181" spans="1:4" x14ac:dyDescent="0.25">
      <c r="A181">
        <f t="shared" si="16"/>
        <v>172</v>
      </c>
      <c r="B181">
        <f t="shared" si="17"/>
        <v>9.099999999999973</v>
      </c>
      <c r="C181" s="10">
        <f t="shared" si="10"/>
        <v>-73177.960799999084</v>
      </c>
      <c r="D181" s="10">
        <f t="shared" si="9"/>
        <v>-10774.746289999999</v>
      </c>
    </row>
    <row r="182" spans="1:4" x14ac:dyDescent="0.25">
      <c r="A182">
        <f t="shared" si="16"/>
        <v>173</v>
      </c>
      <c r="B182">
        <f t="shared" si="17"/>
        <v>9.1999999999999726</v>
      </c>
      <c r="C182" s="10">
        <f t="shared" si="10"/>
        <v>-76666.092799999038</v>
      </c>
      <c r="D182" s="10">
        <f t="shared" si="9"/>
        <v>-10757.940480000007</v>
      </c>
    </row>
    <row r="183" spans="1:4" x14ac:dyDescent="0.25">
      <c r="A183">
        <f t="shared" si="16"/>
        <v>174</v>
      </c>
      <c r="B183">
        <f t="shared" si="17"/>
        <v>9.2999999999999723</v>
      </c>
      <c r="C183" s="10">
        <f t="shared" si="10"/>
        <v>-80267.584799998993</v>
      </c>
      <c r="D183" s="10">
        <f t="shared" si="9"/>
        <v>-10698.747870000021</v>
      </c>
    </row>
    <row r="184" spans="1:4" x14ac:dyDescent="0.25">
      <c r="A184">
        <f t="shared" si="16"/>
        <v>175</v>
      </c>
      <c r="B184">
        <f t="shared" si="17"/>
        <v>9.3999999999999719</v>
      </c>
      <c r="C184" s="10">
        <f t="shared" si="10"/>
        <v>-83984.644799998932</v>
      </c>
      <c r="D184" s="10">
        <f t="shared" si="9"/>
        <v>-10594.242560000032</v>
      </c>
    </row>
    <row r="185" spans="1:4" x14ac:dyDescent="0.25">
      <c r="A185">
        <f t="shared" si="16"/>
        <v>176</v>
      </c>
      <c r="B185">
        <f t="shared" si="17"/>
        <v>9.4999999999999716</v>
      </c>
      <c r="C185" s="10">
        <f t="shared" si="10"/>
        <v>-87819.499999998894</v>
      </c>
      <c r="D185" s="10">
        <f t="shared" si="9"/>
        <v>-10441.406250000055</v>
      </c>
    </row>
    <row r="186" spans="1:4" x14ac:dyDescent="0.25">
      <c r="A186">
        <f t="shared" si="16"/>
        <v>177</v>
      </c>
      <c r="B186">
        <f t="shared" si="17"/>
        <v>9.5999999999999712</v>
      </c>
      <c r="C186" s="10">
        <f t="shared" si="10"/>
        <v>-91774.396799998867</v>
      </c>
      <c r="D186" s="10">
        <f t="shared" si="9"/>
        <v>-10237.127040000061</v>
      </c>
    </row>
    <row r="187" spans="1:4" x14ac:dyDescent="0.25">
      <c r="A187">
        <f t="shared" si="16"/>
        <v>178</v>
      </c>
      <c r="B187">
        <f t="shared" si="17"/>
        <v>9.6999999999999709</v>
      </c>
      <c r="C187" s="10">
        <f t="shared" si="10"/>
        <v>-95851.600799998778</v>
      </c>
      <c r="D187" s="10">
        <f t="shared" si="9"/>
        <v>-9978.1982300000836</v>
      </c>
    </row>
    <row r="188" spans="1:4" x14ac:dyDescent="0.25">
      <c r="A188">
        <f t="shared" si="16"/>
        <v>179</v>
      </c>
      <c r="B188">
        <f t="shared" si="17"/>
        <v>9.7999999999999705</v>
      </c>
      <c r="C188" s="10">
        <f t="shared" si="10"/>
        <v>-100053.39679999872</v>
      </c>
      <c r="D188" s="10">
        <f t="shared" si="9"/>
        <v>-9661.3171200001052</v>
      </c>
    </row>
    <row r="189" spans="1:4" x14ac:dyDescent="0.25">
      <c r="A189">
        <f t="shared" si="16"/>
        <v>180</v>
      </c>
      <c r="B189">
        <f t="shared" si="17"/>
        <v>9.8999999999999702</v>
      </c>
      <c r="C189" s="10">
        <f t="shared" si="10"/>
        <v>-104382.08879999869</v>
      </c>
      <c r="D189" s="10">
        <f t="shared" si="9"/>
        <v>-9283.0838100001274</v>
      </c>
    </row>
    <row r="190" spans="1:4" x14ac:dyDescent="0.25">
      <c r="A190">
        <f t="shared" si="16"/>
        <v>181</v>
      </c>
      <c r="B190">
        <f t="shared" si="17"/>
        <v>9.9999999999999698</v>
      </c>
      <c r="C190" s="10">
        <f t="shared" si="10"/>
        <v>-108839.99999999866</v>
      </c>
      <c r="D190" s="10">
        <f t="shared" si="9"/>
        <v>-8840.0000000001437</v>
      </c>
    </row>
    <row r="191" spans="1:4" x14ac:dyDescent="0.25">
      <c r="A191">
        <f t="shared" si="16"/>
        <v>182</v>
      </c>
      <c r="B191">
        <f t="shared" si="17"/>
        <v>10.099999999999969</v>
      </c>
      <c r="C191" s="10">
        <f t="shared" si="10"/>
        <v>-113429.47279999858</v>
      </c>
      <c r="D191" s="10">
        <f t="shared" si="9"/>
        <v>-8328.4677900001661</v>
      </c>
    </row>
    <row r="192" spans="1:4" x14ac:dyDescent="0.25">
      <c r="A192">
        <f t="shared" ref="A192:A210" si="18">A191+1</f>
        <v>183</v>
      </c>
      <c r="B192">
        <f t="shared" ref="B192:B210" si="19">B191+0.1</f>
        <v>10.199999999999969</v>
      </c>
      <c r="C192" s="10">
        <f t="shared" si="10"/>
        <v>-118152.8687999985</v>
      </c>
      <c r="D192" s="10">
        <f t="shared" si="9"/>
        <v>-7744.7884800001921</v>
      </c>
    </row>
    <row r="193" spans="1:4" x14ac:dyDescent="0.25">
      <c r="A193">
        <f t="shared" si="18"/>
        <v>184</v>
      </c>
      <c r="B193">
        <f t="shared" si="19"/>
        <v>10.299999999999969</v>
      </c>
      <c r="C193" s="10">
        <f t="shared" si="10"/>
        <v>-123012.56879999847</v>
      </c>
      <c r="D193" s="10">
        <f t="shared" si="9"/>
        <v>-7085.1613700002144</v>
      </c>
    </row>
    <row r="194" spans="1:4" x14ac:dyDescent="0.25">
      <c r="A194">
        <f t="shared" si="18"/>
        <v>185</v>
      </c>
      <c r="B194">
        <f t="shared" si="19"/>
        <v>10.399999999999968</v>
      </c>
      <c r="C194" s="10">
        <f t="shared" si="10"/>
        <v>-128010.97279999842</v>
      </c>
      <c r="D194" s="10">
        <f t="shared" si="9"/>
        <v>-6345.6825600002467</v>
      </c>
    </row>
    <row r="195" spans="1:4" x14ac:dyDescent="0.25">
      <c r="A195">
        <f t="shared" si="18"/>
        <v>186</v>
      </c>
      <c r="B195">
        <f t="shared" si="19"/>
        <v>10.499999999999968</v>
      </c>
      <c r="C195" s="10">
        <f t="shared" si="10"/>
        <v>-133150.49999999831</v>
      </c>
      <c r="D195" s="10">
        <f t="shared" si="9"/>
        <v>-5522.3437500002692</v>
      </c>
    </row>
    <row r="196" spans="1:4" x14ac:dyDescent="0.25">
      <c r="A196">
        <f t="shared" si="18"/>
        <v>187</v>
      </c>
      <c r="B196">
        <f t="shared" si="19"/>
        <v>10.599999999999968</v>
      </c>
      <c r="C196" s="10">
        <f t="shared" si="10"/>
        <v>-138433.58879999822</v>
      </c>
      <c r="D196" s="10">
        <f t="shared" si="9"/>
        <v>-4611.0310400003036</v>
      </c>
    </row>
    <row r="197" spans="1:4" x14ac:dyDescent="0.25">
      <c r="A197">
        <f t="shared" si="18"/>
        <v>188</v>
      </c>
      <c r="B197">
        <f t="shared" si="19"/>
        <v>10.699999999999967</v>
      </c>
      <c r="C197" s="10">
        <f t="shared" si="10"/>
        <v>-143862.6967999982</v>
      </c>
      <c r="D197" s="10">
        <f t="shared" si="9"/>
        <v>-3607.5237300003446</v>
      </c>
    </row>
    <row r="198" spans="1:4" x14ac:dyDescent="0.25">
      <c r="A198">
        <f t="shared" si="18"/>
        <v>189</v>
      </c>
      <c r="B198">
        <f t="shared" si="19"/>
        <v>10.799999999999967</v>
      </c>
      <c r="C198" s="10">
        <f t="shared" si="10"/>
        <v>-149440.30079999816</v>
      </c>
      <c r="D198" s="10">
        <f t="shared" si="9"/>
        <v>-2507.4931200003771</v>
      </c>
    </row>
    <row r="199" spans="1:4" x14ac:dyDescent="0.25">
      <c r="A199">
        <f t="shared" si="18"/>
        <v>190</v>
      </c>
      <c r="B199">
        <f t="shared" si="19"/>
        <v>10.899999999999967</v>
      </c>
      <c r="C199" s="10">
        <f t="shared" si="10"/>
        <v>-155168.89679999807</v>
      </c>
      <c r="D199" s="10">
        <f t="shared" si="9"/>
        <v>-1306.5013100004176</v>
      </c>
    </row>
    <row r="200" spans="1:4" x14ac:dyDescent="0.25">
      <c r="A200">
        <f t="shared" si="18"/>
        <v>191</v>
      </c>
      <c r="B200">
        <f t="shared" si="19"/>
        <v>10.999999999999966</v>
      </c>
      <c r="C200" s="10">
        <f t="shared" si="10"/>
        <v>-161050.99999999796</v>
      </c>
      <c r="D200" s="10">
        <f t="shared" si="9"/>
        <v>-4.574758349917829E-10</v>
      </c>
    </row>
    <row r="201" spans="1:4" x14ac:dyDescent="0.25">
      <c r="A201">
        <f t="shared" si="18"/>
        <v>192</v>
      </c>
      <c r="B201">
        <f t="shared" si="19"/>
        <v>11.099999999999966</v>
      </c>
      <c r="C201" s="10">
        <f t="shared" si="10"/>
        <v>-167089.14479999791</v>
      </c>
      <c r="D201" s="10">
        <f t="shared" si="9"/>
        <v>1416.6707099994946</v>
      </c>
    </row>
    <row r="202" spans="1:4" x14ac:dyDescent="0.25">
      <c r="A202">
        <f t="shared" si="18"/>
        <v>193</v>
      </c>
      <c r="B202">
        <f t="shared" si="19"/>
        <v>11.199999999999966</v>
      </c>
      <c r="C202" s="10">
        <f t="shared" si="10"/>
        <v>-173285.88479999785</v>
      </c>
      <c r="D202" s="10">
        <f t="shared" ref="D202:D210" si="20">c_0+B202*(c_1+B202*(c_2+B202*(c_3+B202*(c_4+B202*c_5))))</f>
        <v>2948.2835199994552</v>
      </c>
    </row>
    <row r="203" spans="1:4" x14ac:dyDescent="0.25">
      <c r="A203">
        <f t="shared" si="18"/>
        <v>194</v>
      </c>
      <c r="B203">
        <f t="shared" si="19"/>
        <v>11.299999999999965</v>
      </c>
      <c r="C203" s="10">
        <f t="shared" ref="C203:C210" si="21">a_0+B203*(a_1+B203*(a_2+B203*(a_3+B203*(a_4+B203*a_5))))</f>
        <v>-179643.79279999778</v>
      </c>
      <c r="D203" s="10">
        <f t="shared" si="20"/>
        <v>4599.7251299994086</v>
      </c>
    </row>
    <row r="204" spans="1:4" x14ac:dyDescent="0.25">
      <c r="A204">
        <f t="shared" si="18"/>
        <v>195</v>
      </c>
      <c r="B204">
        <f t="shared" si="19"/>
        <v>11.399999999999965</v>
      </c>
      <c r="C204" s="10">
        <f t="shared" si="21"/>
        <v>-186165.46079999767</v>
      </c>
      <c r="D204" s="10">
        <f t="shared" si="20"/>
        <v>6375.9974399993534</v>
      </c>
    </row>
    <row r="205" spans="1:4" x14ac:dyDescent="0.25">
      <c r="A205">
        <f t="shared" si="18"/>
        <v>196</v>
      </c>
      <c r="B205">
        <f t="shared" si="19"/>
        <v>11.499999999999964</v>
      </c>
      <c r="C205" s="10">
        <f t="shared" si="21"/>
        <v>-192853.49999999761</v>
      </c>
      <c r="D205" s="10">
        <f t="shared" si="20"/>
        <v>8282.2187499992997</v>
      </c>
    </row>
    <row r="206" spans="1:4" x14ac:dyDescent="0.25">
      <c r="A206">
        <f t="shared" si="18"/>
        <v>197</v>
      </c>
      <c r="B206">
        <f t="shared" si="19"/>
        <v>11.599999999999964</v>
      </c>
      <c r="C206" s="10">
        <f t="shared" si="21"/>
        <v>-199710.54079999754</v>
      </c>
      <c r="D206" s="10">
        <f t="shared" si="20"/>
        <v>10323.624959999244</v>
      </c>
    </row>
    <row r="207" spans="1:4" x14ac:dyDescent="0.25">
      <c r="A207">
        <f t="shared" si="18"/>
        <v>198</v>
      </c>
      <c r="B207">
        <f t="shared" si="19"/>
        <v>11.699999999999964</v>
      </c>
      <c r="C207" s="10">
        <f t="shared" si="21"/>
        <v>-206739.23279999744</v>
      </c>
      <c r="D207" s="10">
        <f t="shared" si="20"/>
        <v>12505.570769999191</v>
      </c>
    </row>
    <row r="208" spans="1:4" x14ac:dyDescent="0.25">
      <c r="A208">
        <f t="shared" si="18"/>
        <v>199</v>
      </c>
      <c r="B208">
        <f t="shared" si="19"/>
        <v>11.799999999999963</v>
      </c>
      <c r="C208" s="10">
        <f t="shared" si="21"/>
        <v>-213942.24479999731</v>
      </c>
      <c r="D208" s="10">
        <f t="shared" si="20"/>
        <v>14833.530879999122</v>
      </c>
    </row>
    <row r="209" spans="1:4" x14ac:dyDescent="0.25">
      <c r="A209">
        <f t="shared" si="18"/>
        <v>200</v>
      </c>
      <c r="B209">
        <f t="shared" si="19"/>
        <v>11.899999999999963</v>
      </c>
      <c r="C209" s="10">
        <f t="shared" si="21"/>
        <v>-221322.26479999724</v>
      </c>
      <c r="D209" s="10">
        <f t="shared" si="20"/>
        <v>17313.101189999048</v>
      </c>
    </row>
    <row r="210" spans="1:4" x14ac:dyDescent="0.25">
      <c r="A210">
        <f t="shared" si="18"/>
        <v>201</v>
      </c>
      <c r="B210">
        <f t="shared" si="19"/>
        <v>11.999999999999963</v>
      </c>
      <c r="C210" s="10">
        <f t="shared" si="21"/>
        <v>-228881.99999999715</v>
      </c>
      <c r="D210" s="10">
        <f t="shared" si="20"/>
        <v>19949.999999998989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C680-DB12-4713-AD7E-C9A7A2248375}">
  <dimension ref="A3:M96"/>
  <sheetViews>
    <sheetView topLeftCell="A76" workbookViewId="0">
      <selection activeCell="M75" sqref="M75"/>
    </sheetView>
  </sheetViews>
  <sheetFormatPr defaultRowHeight="16.5" x14ac:dyDescent="0.25"/>
  <cols>
    <col min="1" max="1" width="9.28515625" bestFit="1" customWidth="1"/>
    <col min="2" max="2" width="9.7109375" bestFit="1" customWidth="1"/>
    <col min="4" max="4" width="10.5703125" bestFit="1" customWidth="1"/>
    <col min="5" max="6" width="9.28515625" bestFit="1" customWidth="1"/>
    <col min="7" max="7" width="9.85546875" bestFit="1" customWidth="1"/>
    <col min="8" max="9" width="9.7109375" style="11" bestFit="1" customWidth="1"/>
    <col min="10" max="13" width="9.28515625" bestFit="1" customWidth="1"/>
  </cols>
  <sheetData>
    <row r="3" spans="1:13" ht="5.0999999999999996" customHeight="1" thickBot="1" x14ac:dyDescent="0.3">
      <c r="A3" s="17"/>
      <c r="B3" s="17"/>
      <c r="C3" s="17"/>
      <c r="D3" s="17"/>
      <c r="E3" s="17"/>
      <c r="F3" s="17"/>
      <c r="G3" s="17"/>
      <c r="H3" s="25"/>
      <c r="I3" s="25"/>
    </row>
    <row r="4" spans="1:13" ht="5.0999999999999996" customHeight="1" thickBot="1" x14ac:dyDescent="0.3">
      <c r="A4" s="19"/>
      <c r="B4" s="19"/>
      <c r="C4" s="19"/>
      <c r="D4" s="19"/>
      <c r="E4" s="19"/>
      <c r="F4" s="19"/>
      <c r="G4" s="19"/>
      <c r="H4" s="33"/>
      <c r="I4" s="33"/>
    </row>
    <row r="5" spans="1:13" ht="5.0999999999999996" customHeight="1" x14ac:dyDescent="0.25">
      <c r="A5" s="18"/>
      <c r="B5" s="18"/>
      <c r="C5" s="18"/>
      <c r="D5" s="18"/>
      <c r="E5" s="18"/>
      <c r="F5" s="18"/>
      <c r="G5" s="18"/>
      <c r="H5" s="26"/>
      <c r="I5" s="26"/>
    </row>
    <row r="6" spans="1:13" ht="21.75" x14ac:dyDescent="0.35">
      <c r="A6" s="14" t="s">
        <v>2</v>
      </c>
      <c r="B6" s="14" t="s">
        <v>5</v>
      </c>
      <c r="C6" s="14" t="s">
        <v>4</v>
      </c>
      <c r="D6" s="14" t="s">
        <v>9</v>
      </c>
      <c r="E6" s="14" t="s">
        <v>8</v>
      </c>
      <c r="F6" s="14" t="s">
        <v>7</v>
      </c>
      <c r="G6" s="14" t="s">
        <v>6</v>
      </c>
      <c r="H6" s="34" t="s">
        <v>29</v>
      </c>
      <c r="I6" s="34" t="s">
        <v>30</v>
      </c>
    </row>
    <row r="7" spans="1:13" ht="5.0999999999999996" customHeight="1" thickBot="1" x14ac:dyDescent="0.3">
      <c r="A7" s="15"/>
      <c r="B7" s="15"/>
      <c r="C7" s="15"/>
      <c r="D7" s="15"/>
      <c r="E7" s="15"/>
      <c r="F7" s="15"/>
      <c r="G7" s="15"/>
      <c r="H7" s="35"/>
      <c r="I7" s="35"/>
    </row>
    <row r="8" spans="1:13" ht="5.0999999999999996" customHeight="1" x14ac:dyDescent="0.25">
      <c r="A8" s="16"/>
      <c r="B8" s="16"/>
      <c r="C8" s="16"/>
      <c r="D8" s="16"/>
      <c r="E8" s="16"/>
      <c r="F8" s="16"/>
      <c r="G8" s="16"/>
      <c r="H8" s="36"/>
      <c r="I8" s="36"/>
    </row>
    <row r="9" spans="1:13" x14ac:dyDescent="0.25">
      <c r="A9" s="11">
        <v>1</v>
      </c>
      <c r="B9" s="12">
        <f ca="1">'sample data'!D10</f>
        <v>-15308.005203071247</v>
      </c>
      <c r="C9" s="29">
        <f>'sample data'!B10</f>
        <v>-8</v>
      </c>
      <c r="D9" s="32">
        <f>C9^2</f>
        <v>64</v>
      </c>
      <c r="E9" s="12">
        <f>C9^3</f>
        <v>-512</v>
      </c>
      <c r="F9" s="12">
        <f>C9^4</f>
        <v>4096</v>
      </c>
      <c r="G9" s="12">
        <f>C9^5</f>
        <v>-32768</v>
      </c>
      <c r="H9" s="12">
        <f t="shared" ref="H9:H40" si="0">c_0+C10*(c_1+C10*(c_2+C10*(c_3+C10*(c_4+C10*c_5))))</f>
        <v>-8303.6865234375</v>
      </c>
      <c r="I9" s="12">
        <f ca="1">B9-H9</f>
        <v>-7004.3186796337468</v>
      </c>
    </row>
    <row r="10" spans="1:13" x14ac:dyDescent="0.25">
      <c r="A10" s="11">
        <f>A9+1</f>
        <v>2</v>
      </c>
      <c r="B10" s="12">
        <f ca="1">'sample data'!D11</f>
        <v>-12356.550769358404</v>
      </c>
      <c r="C10" s="29">
        <f>'sample data'!B11</f>
        <v>-7.75</v>
      </c>
      <c r="D10" s="32">
        <f t="shared" ref="D10:D73" si="1">C10^2</f>
        <v>60.0625</v>
      </c>
      <c r="E10" s="12">
        <f t="shared" ref="E10:E29" si="2">C10^3</f>
        <v>-465.484375</v>
      </c>
      <c r="F10" s="12">
        <f t="shared" ref="F10:F29" si="3">C10^4</f>
        <v>3607.50390625</v>
      </c>
      <c r="G10" s="12">
        <f t="shared" ref="G10:G29" si="4">C10^5</f>
        <v>-27958.1552734375</v>
      </c>
      <c r="H10" s="12">
        <f t="shared" si="0"/>
        <v>-4942.96875</v>
      </c>
      <c r="I10" s="12">
        <f t="shared" ref="I10:I73" ca="1" si="5">B10-H10</f>
        <v>-7413.5820193584041</v>
      </c>
    </row>
    <row r="11" spans="1:13" x14ac:dyDescent="0.25">
      <c r="A11" s="11">
        <f t="shared" ref="A11:A74" si="6">A10+1</f>
        <v>3</v>
      </c>
      <c r="B11" s="12">
        <f ca="1">'sample data'!D12</f>
        <v>-3374.0702293171298</v>
      </c>
      <c r="C11" s="29">
        <f>'sample data'!B12</f>
        <v>-7.5</v>
      </c>
      <c r="D11" s="32">
        <f t="shared" si="1"/>
        <v>56.25</v>
      </c>
      <c r="E11" s="12">
        <f t="shared" si="2"/>
        <v>-421.875</v>
      </c>
      <c r="F11" s="12">
        <f t="shared" si="3"/>
        <v>3164.0625</v>
      </c>
      <c r="G11" s="12">
        <f t="shared" si="4"/>
        <v>-23730.46875</v>
      </c>
      <c r="H11" s="12">
        <f t="shared" si="0"/>
        <v>-2197.2001953125</v>
      </c>
      <c r="I11" s="12">
        <f t="shared" ca="1" si="5"/>
        <v>-1176.8700340046298</v>
      </c>
      <c r="J11" s="20"/>
      <c r="K11" s="20"/>
      <c r="L11" s="20"/>
      <c r="M11" s="20"/>
    </row>
    <row r="12" spans="1:13" x14ac:dyDescent="0.25">
      <c r="A12" s="11">
        <f t="shared" si="6"/>
        <v>4</v>
      </c>
      <c r="B12" s="12">
        <f ca="1">'sample data'!D13</f>
        <v>-4158.0990058473053</v>
      </c>
      <c r="C12" s="29">
        <f>'sample data'!B13</f>
        <v>-7.25</v>
      </c>
      <c r="D12" s="32">
        <f t="shared" si="1"/>
        <v>52.5625</v>
      </c>
      <c r="E12" s="12">
        <f t="shared" si="2"/>
        <v>-381.078125</v>
      </c>
      <c r="F12" s="12">
        <f t="shared" si="3"/>
        <v>2762.81640625</v>
      </c>
      <c r="G12" s="12">
        <f t="shared" si="4"/>
        <v>-20030.4189453125</v>
      </c>
      <c r="H12" s="12">
        <f t="shared" si="0"/>
        <v>0</v>
      </c>
      <c r="I12" s="12">
        <f t="shared" ca="1" si="5"/>
        <v>-4158.0990058473053</v>
      </c>
      <c r="J12" s="20"/>
      <c r="K12" s="20"/>
      <c r="L12" s="20"/>
      <c r="M12" s="20"/>
    </row>
    <row r="13" spans="1:13" x14ac:dyDescent="0.25">
      <c r="A13" s="11">
        <f t="shared" si="6"/>
        <v>5</v>
      </c>
      <c r="B13" s="12">
        <f ca="1">'sample data'!D14</f>
        <v>2466.9015720853704</v>
      </c>
      <c r="C13" s="29">
        <f>'sample data'!B14</f>
        <v>-7</v>
      </c>
      <c r="D13" s="32">
        <f t="shared" si="1"/>
        <v>49</v>
      </c>
      <c r="E13" s="12">
        <f t="shared" si="2"/>
        <v>-343</v>
      </c>
      <c r="F13" s="12">
        <f t="shared" si="3"/>
        <v>2401</v>
      </c>
      <c r="G13" s="12">
        <f t="shared" si="4"/>
        <v>-16807</v>
      </c>
      <c r="H13" s="12">
        <f t="shared" si="0"/>
        <v>1710.8642578125</v>
      </c>
      <c r="I13" s="12">
        <f t="shared" ca="1" si="5"/>
        <v>756.03731427287039</v>
      </c>
      <c r="J13" s="20"/>
      <c r="K13" s="20"/>
      <c r="L13" s="20"/>
      <c r="M13" s="20"/>
    </row>
    <row r="14" spans="1:13" x14ac:dyDescent="0.25">
      <c r="A14" s="11">
        <f t="shared" si="6"/>
        <v>6</v>
      </c>
      <c r="B14" s="12">
        <f ca="1">'sample data'!D15</f>
        <v>-364.02007163945837</v>
      </c>
      <c r="C14" s="29">
        <f>'sample data'!B15</f>
        <v>-6.75</v>
      </c>
      <c r="D14" s="32">
        <f t="shared" si="1"/>
        <v>45.5625</v>
      </c>
      <c r="E14" s="12">
        <f t="shared" si="2"/>
        <v>-307.546875</v>
      </c>
      <c r="F14" s="12">
        <f t="shared" si="3"/>
        <v>2075.94140625</v>
      </c>
      <c r="G14" s="12">
        <f t="shared" si="4"/>
        <v>-14012.6044921875</v>
      </c>
      <c r="H14" s="12">
        <f t="shared" si="0"/>
        <v>2993.59375</v>
      </c>
      <c r="I14" s="12">
        <f t="shared" ca="1" si="5"/>
        <v>-3357.6138216394584</v>
      </c>
    </row>
    <row r="15" spans="1:13" x14ac:dyDescent="0.25">
      <c r="A15" s="11">
        <f t="shared" si="6"/>
        <v>7</v>
      </c>
      <c r="B15" s="12">
        <f ca="1">'sample data'!D16</f>
        <v>30.947758862028422</v>
      </c>
      <c r="C15" s="29">
        <f>'sample data'!B16</f>
        <v>-6.5</v>
      </c>
      <c r="D15" s="32">
        <f t="shared" si="1"/>
        <v>42.25</v>
      </c>
      <c r="E15" s="12">
        <f t="shared" si="2"/>
        <v>-274.625</v>
      </c>
      <c r="F15" s="12">
        <f t="shared" si="3"/>
        <v>1785.0625</v>
      </c>
      <c r="G15" s="12">
        <f t="shared" si="4"/>
        <v>-11602.90625</v>
      </c>
      <c r="H15" s="12">
        <f t="shared" si="0"/>
        <v>3902.4755859375</v>
      </c>
      <c r="I15" s="12">
        <f t="shared" ca="1" si="5"/>
        <v>-3871.5278270754716</v>
      </c>
    </row>
    <row r="16" spans="1:13" x14ac:dyDescent="0.25">
      <c r="A16" s="11">
        <f t="shared" si="6"/>
        <v>8</v>
      </c>
      <c r="B16" s="12">
        <f ca="1">'sample data'!D17</f>
        <v>2536.2690301553193</v>
      </c>
      <c r="C16" s="29">
        <f>'sample data'!B17</f>
        <v>-6.25</v>
      </c>
      <c r="D16" s="32">
        <f t="shared" si="1"/>
        <v>39.0625</v>
      </c>
      <c r="E16" s="12">
        <f t="shared" si="2"/>
        <v>-244.140625</v>
      </c>
      <c r="F16" s="12">
        <f t="shared" si="3"/>
        <v>1525.87890625</v>
      </c>
      <c r="G16" s="12">
        <f t="shared" si="4"/>
        <v>-9536.7431640625</v>
      </c>
      <c r="H16" s="12">
        <f t="shared" si="0"/>
        <v>4488</v>
      </c>
      <c r="I16" s="12">
        <f t="shared" ca="1" si="5"/>
        <v>-1951.7309698446807</v>
      </c>
    </row>
    <row r="17" spans="1:9" x14ac:dyDescent="0.25">
      <c r="A17" s="11">
        <f t="shared" si="6"/>
        <v>9</v>
      </c>
      <c r="B17" s="12">
        <f ca="1">'sample data'!D18</f>
        <v>3232.2213628743439</v>
      </c>
      <c r="C17" s="29">
        <f>'sample data'!B18</f>
        <v>-6</v>
      </c>
      <c r="D17" s="32">
        <f t="shared" si="1"/>
        <v>36</v>
      </c>
      <c r="E17" s="12">
        <f t="shared" si="2"/>
        <v>-216</v>
      </c>
      <c r="F17" s="12">
        <f t="shared" si="3"/>
        <v>1296</v>
      </c>
      <c r="G17" s="12">
        <f t="shared" si="4"/>
        <v>-7776</v>
      </c>
      <c r="H17" s="12">
        <f t="shared" si="0"/>
        <v>4796.9775390625</v>
      </c>
      <c r="I17" s="12">
        <f t="shared" ca="1" si="5"/>
        <v>-1564.7561761881561</v>
      </c>
    </row>
    <row r="18" spans="1:9" x14ac:dyDescent="0.25">
      <c r="A18" s="11">
        <f t="shared" si="6"/>
        <v>10</v>
      </c>
      <c r="B18" s="12">
        <f ca="1">'sample data'!D19</f>
        <v>2633.2713660905288</v>
      </c>
      <c r="C18" s="29">
        <f>'sample data'!B19</f>
        <v>-5.75</v>
      </c>
      <c r="D18" s="32">
        <f t="shared" si="1"/>
        <v>33.0625</v>
      </c>
      <c r="E18" s="12">
        <f t="shared" si="2"/>
        <v>-190.109375</v>
      </c>
      <c r="F18" s="12">
        <f t="shared" si="3"/>
        <v>1093.12890625</v>
      </c>
      <c r="G18" s="12">
        <f t="shared" si="4"/>
        <v>-6285.4912109375</v>
      </c>
      <c r="H18" s="12">
        <f t="shared" si="0"/>
        <v>4872.65625</v>
      </c>
      <c r="I18" s="12">
        <f t="shared" ca="1" si="5"/>
        <v>-2239.3848839094712</v>
      </c>
    </row>
    <row r="19" spans="1:9" x14ac:dyDescent="0.25">
      <c r="A19" s="11">
        <f t="shared" si="6"/>
        <v>11</v>
      </c>
      <c r="B19" s="12">
        <f ca="1">'sample data'!D20</f>
        <v>3630.286676878789</v>
      </c>
      <c r="C19" s="29">
        <f>'sample data'!B20</f>
        <v>-5.5</v>
      </c>
      <c r="D19" s="32">
        <f t="shared" si="1"/>
        <v>30.25</v>
      </c>
      <c r="E19" s="12">
        <f t="shared" si="2"/>
        <v>-166.375</v>
      </c>
      <c r="F19" s="12">
        <f t="shared" si="3"/>
        <v>915.0625</v>
      </c>
      <c r="G19" s="12">
        <f t="shared" si="4"/>
        <v>-5032.84375</v>
      </c>
      <c r="H19" s="12">
        <f t="shared" si="0"/>
        <v>4754.8388671875</v>
      </c>
      <c r="I19" s="12">
        <f t="shared" ca="1" si="5"/>
        <v>-1124.552190308711</v>
      </c>
    </row>
    <row r="20" spans="1:9" x14ac:dyDescent="0.25">
      <c r="A20" s="11">
        <f t="shared" si="6"/>
        <v>12</v>
      </c>
      <c r="B20" s="12">
        <f ca="1">'sample data'!D21</f>
        <v>2798.546256512901</v>
      </c>
      <c r="C20" s="29">
        <f>'sample data'!B21</f>
        <v>-5.25</v>
      </c>
      <c r="D20" s="32">
        <f t="shared" si="1"/>
        <v>27.5625</v>
      </c>
      <c r="E20" s="12">
        <f t="shared" si="2"/>
        <v>-144.703125</v>
      </c>
      <c r="F20" s="12">
        <f t="shared" si="3"/>
        <v>759.69140625</v>
      </c>
      <c r="G20" s="12">
        <f t="shared" si="4"/>
        <v>-3988.3798828125</v>
      </c>
      <c r="H20" s="12">
        <f t="shared" si="0"/>
        <v>4480</v>
      </c>
      <c r="I20" s="12">
        <f t="shared" ca="1" si="5"/>
        <v>-1681.453743487099</v>
      </c>
    </row>
    <row r="21" spans="1:9" x14ac:dyDescent="0.25">
      <c r="A21" s="11">
        <f t="shared" si="6"/>
        <v>13</v>
      </c>
      <c r="B21" s="12">
        <f ca="1">'sample data'!D22</f>
        <v>7501.4727583101912</v>
      </c>
      <c r="C21" s="29">
        <f>'sample data'!B22</f>
        <v>-5</v>
      </c>
      <c r="D21" s="32">
        <f t="shared" si="1"/>
        <v>25</v>
      </c>
      <c r="E21" s="12">
        <f t="shared" si="2"/>
        <v>-125</v>
      </c>
      <c r="F21" s="12">
        <f t="shared" si="3"/>
        <v>625</v>
      </c>
      <c r="G21" s="12">
        <f t="shared" si="4"/>
        <v>-3125</v>
      </c>
      <c r="H21" s="12">
        <f t="shared" si="0"/>
        <v>4081.4033203125</v>
      </c>
      <c r="I21" s="12">
        <f t="shared" ca="1" si="5"/>
        <v>3420.0694379976912</v>
      </c>
    </row>
    <row r="22" spans="1:9" x14ac:dyDescent="0.25">
      <c r="A22" s="11">
        <f t="shared" si="6"/>
        <v>14</v>
      </c>
      <c r="B22" s="12">
        <f ca="1">'sample data'!D23</f>
        <v>9952.9471027288055</v>
      </c>
      <c r="C22" s="29">
        <f>'sample data'!B23</f>
        <v>-4.75</v>
      </c>
      <c r="D22" s="32">
        <f t="shared" si="1"/>
        <v>22.5625</v>
      </c>
      <c r="E22" s="12">
        <f t="shared" si="2"/>
        <v>-107.171875</v>
      </c>
      <c r="F22" s="12">
        <f t="shared" si="3"/>
        <v>509.06640625</v>
      </c>
      <c r="G22" s="12">
        <f t="shared" si="4"/>
        <v>-2418.0654296875</v>
      </c>
      <c r="H22" s="12">
        <f t="shared" si="0"/>
        <v>3589.21875</v>
      </c>
      <c r="I22" s="12">
        <f t="shared" ca="1" si="5"/>
        <v>6363.7283527288055</v>
      </c>
    </row>
    <row r="23" spans="1:9" x14ac:dyDescent="0.25">
      <c r="A23" s="11">
        <f t="shared" si="6"/>
        <v>15</v>
      </c>
      <c r="B23" s="12">
        <f ca="1">'sample data'!D24</f>
        <v>7641.757824757834</v>
      </c>
      <c r="C23" s="29">
        <f>'sample data'!B24</f>
        <v>-4.5</v>
      </c>
      <c r="D23" s="32">
        <f t="shared" si="1"/>
        <v>20.25</v>
      </c>
      <c r="E23" s="12">
        <f t="shared" si="2"/>
        <v>-91.125</v>
      </c>
      <c r="F23" s="12">
        <f t="shared" si="3"/>
        <v>410.0625</v>
      </c>
      <c r="G23" s="12">
        <f t="shared" si="4"/>
        <v>-1845.28125</v>
      </c>
      <c r="H23" s="12">
        <f t="shared" si="0"/>
        <v>3030.6396484375</v>
      </c>
      <c r="I23" s="12">
        <f t="shared" ca="1" si="5"/>
        <v>4611.118176320334</v>
      </c>
    </row>
    <row r="24" spans="1:9" x14ac:dyDescent="0.25">
      <c r="A24" s="11">
        <f t="shared" si="6"/>
        <v>16</v>
      </c>
      <c r="B24" s="12">
        <f ca="1">'sample data'!D25</f>
        <v>458.89222403275517</v>
      </c>
      <c r="C24" s="29">
        <f>'sample data'!B25</f>
        <v>-4.25</v>
      </c>
      <c r="D24" s="32">
        <f t="shared" si="1"/>
        <v>18.0625</v>
      </c>
      <c r="E24" s="12">
        <f t="shared" si="2"/>
        <v>-76.765625</v>
      </c>
      <c r="F24" s="12">
        <f t="shared" si="3"/>
        <v>326.25390625</v>
      </c>
      <c r="G24" s="12">
        <f t="shared" si="4"/>
        <v>-1386.5791015625</v>
      </c>
      <c r="H24" s="12">
        <f t="shared" si="0"/>
        <v>2430</v>
      </c>
      <c r="I24" s="12">
        <f t="shared" ca="1" si="5"/>
        <v>-1971.1077759672448</v>
      </c>
    </row>
    <row r="25" spans="1:9" x14ac:dyDescent="0.25">
      <c r="A25" s="11">
        <f t="shared" si="6"/>
        <v>17</v>
      </c>
      <c r="B25" s="12">
        <f ca="1">'sample data'!D26</f>
        <v>-5485.6102075795816</v>
      </c>
      <c r="C25" s="29">
        <f>'sample data'!B26</f>
        <v>-4</v>
      </c>
      <c r="D25" s="32">
        <f t="shared" si="1"/>
        <v>16</v>
      </c>
      <c r="E25" s="12">
        <f t="shared" si="2"/>
        <v>-64</v>
      </c>
      <c r="F25" s="12">
        <f t="shared" si="3"/>
        <v>256</v>
      </c>
      <c r="G25" s="12">
        <f t="shared" si="4"/>
        <v>-1024</v>
      </c>
      <c r="H25" s="12">
        <f t="shared" si="0"/>
        <v>1808.8916015625</v>
      </c>
      <c r="I25" s="12">
        <f t="shared" ca="1" si="5"/>
        <v>-7294.5018091420816</v>
      </c>
    </row>
    <row r="26" spans="1:9" x14ac:dyDescent="0.25">
      <c r="A26" s="11">
        <f t="shared" si="6"/>
        <v>18</v>
      </c>
      <c r="B26" s="12">
        <f ca="1">'sample data'!D27</f>
        <v>3772.8668561560462</v>
      </c>
      <c r="C26" s="29">
        <f>'sample data'!B27</f>
        <v>-3.75</v>
      </c>
      <c r="D26" s="32">
        <f t="shared" si="1"/>
        <v>14.0625</v>
      </c>
      <c r="E26" s="12">
        <f t="shared" si="2"/>
        <v>-52.734375</v>
      </c>
      <c r="F26" s="12">
        <f t="shared" si="3"/>
        <v>197.75390625</v>
      </c>
      <c r="G26" s="12">
        <f t="shared" si="4"/>
        <v>-741.5771484375</v>
      </c>
      <c r="H26" s="12">
        <f t="shared" si="0"/>
        <v>1186.28125</v>
      </c>
      <c r="I26" s="12">
        <f t="shared" ca="1" si="5"/>
        <v>2586.5856061560462</v>
      </c>
    </row>
    <row r="27" spans="1:9" x14ac:dyDescent="0.25">
      <c r="A27" s="11">
        <f t="shared" si="6"/>
        <v>19</v>
      </c>
      <c r="B27" s="12">
        <f ca="1">'sample data'!D28</f>
        <v>-1860.5611471526704</v>
      </c>
      <c r="C27" s="29">
        <f>'sample data'!B28</f>
        <v>-3.5</v>
      </c>
      <c r="D27" s="32">
        <f t="shared" si="1"/>
        <v>12.25</v>
      </c>
      <c r="E27" s="12">
        <f t="shared" si="2"/>
        <v>-42.875</v>
      </c>
      <c r="F27" s="12">
        <f t="shared" si="3"/>
        <v>150.0625</v>
      </c>
      <c r="G27" s="12">
        <f t="shared" si="4"/>
        <v>-525.21875</v>
      </c>
      <c r="H27" s="12">
        <f t="shared" si="0"/>
        <v>578.6279296875</v>
      </c>
      <c r="I27" s="12">
        <f t="shared" ca="1" si="5"/>
        <v>-2439.1890768401704</v>
      </c>
    </row>
    <row r="28" spans="1:9" x14ac:dyDescent="0.25">
      <c r="A28" s="11">
        <f t="shared" si="6"/>
        <v>20</v>
      </c>
      <c r="B28" s="12">
        <f ca="1">'sample data'!D29</f>
        <v>-4202.0534985406648</v>
      </c>
      <c r="C28" s="29">
        <f>'sample data'!B29</f>
        <v>-3.25</v>
      </c>
      <c r="D28" s="32">
        <f t="shared" si="1"/>
        <v>10.5625</v>
      </c>
      <c r="E28" s="12">
        <f t="shared" si="2"/>
        <v>-34.328125</v>
      </c>
      <c r="F28" s="12">
        <f t="shared" si="3"/>
        <v>111.56640625</v>
      </c>
      <c r="G28" s="12">
        <f t="shared" si="4"/>
        <v>-362.5908203125</v>
      </c>
      <c r="H28" s="12">
        <f t="shared" si="0"/>
        <v>0</v>
      </c>
      <c r="I28" s="12">
        <f t="shared" ca="1" si="5"/>
        <v>-4202.0534985406648</v>
      </c>
    </row>
    <row r="29" spans="1:9" x14ac:dyDescent="0.25">
      <c r="A29" s="11">
        <f t="shared" si="6"/>
        <v>21</v>
      </c>
      <c r="B29" s="12">
        <f ca="1">'sample data'!D30</f>
        <v>-146.4565350390352</v>
      </c>
      <c r="C29" s="29">
        <f>'sample data'!B30</f>
        <v>-3</v>
      </c>
      <c r="D29" s="32">
        <f t="shared" si="1"/>
        <v>9</v>
      </c>
      <c r="E29" s="12">
        <f t="shared" si="2"/>
        <v>-27</v>
      </c>
      <c r="F29" s="12">
        <f t="shared" si="3"/>
        <v>81</v>
      </c>
      <c r="G29" s="12">
        <f t="shared" si="4"/>
        <v>-243</v>
      </c>
      <c r="H29" s="12">
        <f t="shared" si="0"/>
        <v>-537.8076171875</v>
      </c>
      <c r="I29" s="12">
        <f t="shared" ca="1" si="5"/>
        <v>391.3510821484648</v>
      </c>
    </row>
    <row r="30" spans="1:9" x14ac:dyDescent="0.25">
      <c r="A30" s="11">
        <f t="shared" si="6"/>
        <v>22</v>
      </c>
      <c r="B30" s="12">
        <f ca="1">'sample data'!D31</f>
        <v>-3517.1818914657465</v>
      </c>
      <c r="C30" s="29">
        <f>'sample data'!B31</f>
        <v>-2.75</v>
      </c>
      <c r="D30" s="32">
        <f t="shared" si="1"/>
        <v>7.5625</v>
      </c>
      <c r="E30" s="12">
        <f t="shared" ref="E30:E48" si="7">C30^3</f>
        <v>-20.796875</v>
      </c>
      <c r="F30" s="12">
        <f t="shared" ref="F30:F48" si="8">C30^4</f>
        <v>57.19140625</v>
      </c>
      <c r="G30" s="12">
        <f t="shared" ref="G30:G48" si="9">C30^5</f>
        <v>-157.2763671875</v>
      </c>
      <c r="H30" s="12">
        <f t="shared" si="0"/>
        <v>-1025.15625</v>
      </c>
      <c r="I30" s="12">
        <f t="shared" ca="1" si="5"/>
        <v>-2492.0256414657465</v>
      </c>
    </row>
    <row r="31" spans="1:9" x14ac:dyDescent="0.25">
      <c r="A31" s="11">
        <f t="shared" si="6"/>
        <v>23</v>
      </c>
      <c r="B31" s="12">
        <f ca="1">'sample data'!D32</f>
        <v>-1993.5212381000647</v>
      </c>
      <c r="C31" s="29">
        <f>'sample data'!B32</f>
        <v>-2.5</v>
      </c>
      <c r="D31" s="32">
        <f t="shared" si="1"/>
        <v>6.25</v>
      </c>
      <c r="E31" s="12">
        <f t="shared" si="7"/>
        <v>-15.625</v>
      </c>
      <c r="F31" s="12">
        <f t="shared" si="8"/>
        <v>39.0625</v>
      </c>
      <c r="G31" s="12">
        <f t="shared" si="9"/>
        <v>-97.65625</v>
      </c>
      <c r="H31" s="12">
        <f t="shared" si="0"/>
        <v>-1454.4462890625</v>
      </c>
      <c r="I31" s="12">
        <f t="shared" ca="1" si="5"/>
        <v>-539.07494903756469</v>
      </c>
    </row>
    <row r="32" spans="1:9" x14ac:dyDescent="0.25">
      <c r="A32" s="11">
        <f t="shared" si="6"/>
        <v>24</v>
      </c>
      <c r="B32" s="12">
        <f ca="1">'sample data'!D33</f>
        <v>-1635.9504588141804</v>
      </c>
      <c r="C32" s="29">
        <f>'sample data'!B33</f>
        <v>-2.25</v>
      </c>
      <c r="D32" s="32">
        <f t="shared" si="1"/>
        <v>5.0625</v>
      </c>
      <c r="E32" s="12">
        <f t="shared" si="7"/>
        <v>-11.390625</v>
      </c>
      <c r="F32" s="12">
        <f t="shared" si="8"/>
        <v>25.62890625</v>
      </c>
      <c r="G32" s="12">
        <f t="shared" si="9"/>
        <v>-57.6650390625</v>
      </c>
      <c r="H32" s="12">
        <f t="shared" si="0"/>
        <v>-1820</v>
      </c>
      <c r="I32" s="12">
        <f t="shared" ca="1" si="5"/>
        <v>184.04954118581963</v>
      </c>
    </row>
    <row r="33" spans="1:9" x14ac:dyDescent="0.25">
      <c r="A33" s="11">
        <f t="shared" si="6"/>
        <v>25</v>
      </c>
      <c r="B33" s="12">
        <f ca="1">'sample data'!D34</f>
        <v>-2778.3997199155469</v>
      </c>
      <c r="C33" s="29">
        <f>'sample data'!B34</f>
        <v>-2</v>
      </c>
      <c r="D33" s="32">
        <f t="shared" si="1"/>
        <v>4</v>
      </c>
      <c r="E33" s="12">
        <f t="shared" si="7"/>
        <v>-8</v>
      </c>
      <c r="F33" s="12">
        <f t="shared" si="8"/>
        <v>16</v>
      </c>
      <c r="G33" s="12">
        <f t="shared" si="9"/>
        <v>-32</v>
      </c>
      <c r="H33" s="12">
        <f t="shared" si="0"/>
        <v>-2117.9443359375</v>
      </c>
      <c r="I33" s="12">
        <f t="shared" ca="1" si="5"/>
        <v>-660.45538397804694</v>
      </c>
    </row>
    <row r="34" spans="1:9" x14ac:dyDescent="0.25">
      <c r="A34" s="11">
        <f t="shared" si="6"/>
        <v>26</v>
      </c>
      <c r="B34" s="12">
        <f ca="1">'sample data'!D35</f>
        <v>-422.82282428477697</v>
      </c>
      <c r="C34" s="29">
        <f>'sample data'!B35</f>
        <v>-1.75</v>
      </c>
      <c r="D34" s="32">
        <f t="shared" si="1"/>
        <v>3.0625</v>
      </c>
      <c r="E34" s="12">
        <f t="shared" si="7"/>
        <v>-5.359375</v>
      </c>
      <c r="F34" s="12">
        <f t="shared" si="8"/>
        <v>9.37890625</v>
      </c>
      <c r="G34" s="12">
        <f t="shared" si="9"/>
        <v>-16.4130859375</v>
      </c>
      <c r="H34" s="12">
        <f t="shared" si="0"/>
        <v>-2346.09375</v>
      </c>
      <c r="I34" s="12">
        <f t="shared" ca="1" si="5"/>
        <v>1923.270925715223</v>
      </c>
    </row>
    <row r="35" spans="1:9" x14ac:dyDescent="0.25">
      <c r="A35" s="11">
        <f t="shared" si="6"/>
        <v>27</v>
      </c>
      <c r="B35" s="12">
        <f ca="1">'sample data'!D36</f>
        <v>-4851.7292732537699</v>
      </c>
      <c r="C35" s="29">
        <f>'sample data'!B36</f>
        <v>-1.5</v>
      </c>
      <c r="D35" s="32">
        <f t="shared" si="1"/>
        <v>2.25</v>
      </c>
      <c r="E35" s="12">
        <f t="shared" si="7"/>
        <v>-3.375</v>
      </c>
      <c r="F35" s="12">
        <f t="shared" si="8"/>
        <v>5.0625</v>
      </c>
      <c r="G35" s="12">
        <f t="shared" si="9"/>
        <v>-7.59375</v>
      </c>
      <c r="H35" s="12">
        <f t="shared" si="0"/>
        <v>-2503.8330078125</v>
      </c>
      <c r="I35" s="12">
        <f t="shared" ca="1" si="5"/>
        <v>-2347.8962654412699</v>
      </c>
    </row>
    <row r="36" spans="1:9" x14ac:dyDescent="0.25">
      <c r="A36" s="11">
        <f t="shared" si="6"/>
        <v>28</v>
      </c>
      <c r="B36" s="12">
        <f ca="1">'sample data'!D37</f>
        <v>-1924.3074036446314</v>
      </c>
      <c r="C36" s="29">
        <f>'sample data'!B37</f>
        <v>-1.25</v>
      </c>
      <c r="D36" s="32">
        <f t="shared" si="1"/>
        <v>1.5625</v>
      </c>
      <c r="E36" s="12">
        <f t="shared" si="7"/>
        <v>-1.953125</v>
      </c>
      <c r="F36" s="12">
        <f t="shared" si="8"/>
        <v>2.44140625</v>
      </c>
      <c r="G36" s="12">
        <f t="shared" si="9"/>
        <v>-3.0517578125</v>
      </c>
      <c r="H36" s="12">
        <f t="shared" si="0"/>
        <v>-2592</v>
      </c>
      <c r="I36" s="12">
        <f t="shared" ca="1" si="5"/>
        <v>667.69259635536855</v>
      </c>
    </row>
    <row r="37" spans="1:9" x14ac:dyDescent="0.25">
      <c r="A37" s="11">
        <f t="shared" si="6"/>
        <v>29</v>
      </c>
      <c r="B37" s="12">
        <f ca="1">'sample data'!D38</f>
        <v>-1436.848323631091</v>
      </c>
      <c r="C37" s="29">
        <f>'sample data'!B38</f>
        <v>-1</v>
      </c>
      <c r="D37" s="32">
        <f t="shared" si="1"/>
        <v>1</v>
      </c>
      <c r="E37" s="12">
        <f t="shared" si="7"/>
        <v>-1</v>
      </c>
      <c r="F37" s="12">
        <f t="shared" si="8"/>
        <v>1</v>
      </c>
      <c r="G37" s="12">
        <f t="shared" si="9"/>
        <v>-1</v>
      </c>
      <c r="H37" s="12">
        <f t="shared" si="0"/>
        <v>-2612.7685546875</v>
      </c>
      <c r="I37" s="12">
        <f t="shared" ca="1" si="5"/>
        <v>1175.920231056409</v>
      </c>
    </row>
    <row r="38" spans="1:9" x14ac:dyDescent="0.25">
      <c r="A38" s="11">
        <f t="shared" si="6"/>
        <v>30</v>
      </c>
      <c r="B38" s="12">
        <f ca="1">'sample data'!D39</f>
        <v>-1508.2463742904906</v>
      </c>
      <c r="C38" s="29">
        <f>'sample data'!B39</f>
        <v>-0.75</v>
      </c>
      <c r="D38" s="32">
        <f t="shared" si="1"/>
        <v>0.5625</v>
      </c>
      <c r="E38" s="12">
        <f t="shared" si="7"/>
        <v>-0.421875</v>
      </c>
      <c r="F38" s="12">
        <f t="shared" si="8"/>
        <v>0.31640625</v>
      </c>
      <c r="G38" s="12">
        <f t="shared" si="9"/>
        <v>-0.2373046875</v>
      </c>
      <c r="H38" s="12">
        <f t="shared" si="0"/>
        <v>-2569.53125</v>
      </c>
      <c r="I38" s="12">
        <f t="shared" ca="1" si="5"/>
        <v>1061.2848757095094</v>
      </c>
    </row>
    <row r="39" spans="1:9" x14ac:dyDescent="0.25">
      <c r="A39" s="11">
        <f t="shared" si="6"/>
        <v>31</v>
      </c>
      <c r="B39" s="12">
        <f ca="1">'sample data'!D40</f>
        <v>-1229.922094989925</v>
      </c>
      <c r="C39" s="29">
        <f>'sample data'!B40</f>
        <v>-0.5</v>
      </c>
      <c r="D39" s="32">
        <f t="shared" si="1"/>
        <v>0.25</v>
      </c>
      <c r="E39" s="12">
        <f t="shared" si="7"/>
        <v>-0.125</v>
      </c>
      <c r="F39" s="12">
        <f t="shared" si="8"/>
        <v>6.25E-2</v>
      </c>
      <c r="G39" s="12">
        <f t="shared" si="9"/>
        <v>-3.125E-2</v>
      </c>
      <c r="H39" s="12">
        <f t="shared" si="0"/>
        <v>-2466.7822265625</v>
      </c>
      <c r="I39" s="12">
        <f t="shared" ca="1" si="5"/>
        <v>1236.860131572575</v>
      </c>
    </row>
    <row r="40" spans="1:9" x14ac:dyDescent="0.25">
      <c r="A40" s="11">
        <f t="shared" si="6"/>
        <v>32</v>
      </c>
      <c r="B40" s="12">
        <f ca="1">'sample data'!D41</f>
        <v>-2221.4880565646095</v>
      </c>
      <c r="C40" s="29">
        <f>'sample data'!B41</f>
        <v>-0.25</v>
      </c>
      <c r="D40" s="32">
        <f t="shared" si="1"/>
        <v>6.25E-2</v>
      </c>
      <c r="E40" s="12">
        <f t="shared" si="7"/>
        <v>-1.5625E-2</v>
      </c>
      <c r="F40" s="12">
        <f t="shared" si="8"/>
        <v>3.90625E-3</v>
      </c>
      <c r="G40" s="12">
        <f t="shared" si="9"/>
        <v>-9.765625E-4</v>
      </c>
      <c r="H40" s="12">
        <f t="shared" si="0"/>
        <v>-2310</v>
      </c>
      <c r="I40" s="12">
        <f t="shared" ca="1" si="5"/>
        <v>88.511943435390549</v>
      </c>
    </row>
    <row r="41" spans="1:9" x14ac:dyDescent="0.25">
      <c r="A41" s="11">
        <f t="shared" si="6"/>
        <v>33</v>
      </c>
      <c r="B41" s="12">
        <f ca="1">'sample data'!D42</f>
        <v>-2725.7430360982539</v>
      </c>
      <c r="C41" s="29">
        <f>'sample data'!B42</f>
        <v>0</v>
      </c>
      <c r="D41" s="32">
        <f t="shared" si="1"/>
        <v>0</v>
      </c>
      <c r="E41" s="12">
        <f t="shared" si="7"/>
        <v>0</v>
      </c>
      <c r="F41" s="12">
        <f t="shared" si="8"/>
        <v>0</v>
      </c>
      <c r="G41" s="12">
        <f t="shared" si="9"/>
        <v>0</v>
      </c>
      <c r="H41" s="12">
        <f t="shared" ref="H41:H72" si="10">c_0+C42*(c_1+C42*(c_2+C42*(c_3+C42*(c_4+C42*c_5))))</f>
        <v>-2105.5302734375</v>
      </c>
      <c r="I41" s="12">
        <f t="shared" ca="1" si="5"/>
        <v>-620.21276266075392</v>
      </c>
    </row>
    <row r="42" spans="1:9" x14ac:dyDescent="0.25">
      <c r="A42" s="11">
        <f t="shared" si="6"/>
        <v>34</v>
      </c>
      <c r="B42" s="12">
        <f ca="1">'sample data'!D43</f>
        <v>-2199.6417482695661</v>
      </c>
      <c r="C42" s="29">
        <f>'sample data'!B43</f>
        <v>0.25</v>
      </c>
      <c r="D42" s="32">
        <f t="shared" si="1"/>
        <v>6.25E-2</v>
      </c>
      <c r="E42" s="12">
        <f t="shared" si="7"/>
        <v>1.5625E-2</v>
      </c>
      <c r="F42" s="12">
        <f t="shared" si="8"/>
        <v>3.90625E-3</v>
      </c>
      <c r="G42" s="12">
        <f t="shared" si="9"/>
        <v>9.765625E-4</v>
      </c>
      <c r="H42" s="12">
        <f t="shared" si="10"/>
        <v>-1860.46875</v>
      </c>
      <c r="I42" s="12">
        <f t="shared" ca="1" si="5"/>
        <v>-339.17299826956605</v>
      </c>
    </row>
    <row r="43" spans="1:9" x14ac:dyDescent="0.25">
      <c r="A43" s="11">
        <f t="shared" si="6"/>
        <v>35</v>
      </c>
      <c r="B43" s="12">
        <f ca="1">'sample data'!D44</f>
        <v>1875.6032444385346</v>
      </c>
      <c r="C43" s="29">
        <f>'sample data'!B44</f>
        <v>0.5</v>
      </c>
      <c r="D43" s="32">
        <f t="shared" si="1"/>
        <v>0.25</v>
      </c>
      <c r="E43" s="12">
        <f t="shared" si="7"/>
        <v>0.125</v>
      </c>
      <c r="F43" s="12">
        <f t="shared" si="8"/>
        <v>6.25E-2</v>
      </c>
      <c r="G43" s="12">
        <f t="shared" si="9"/>
        <v>3.125E-2</v>
      </c>
      <c r="H43" s="12">
        <f t="shared" si="10"/>
        <v>-1582.5439453125</v>
      </c>
      <c r="I43" s="12">
        <f t="shared" ca="1" si="5"/>
        <v>3458.1471897510346</v>
      </c>
    </row>
    <row r="44" spans="1:9" x14ac:dyDescent="0.25">
      <c r="A44" s="11">
        <f t="shared" si="6"/>
        <v>36</v>
      </c>
      <c r="B44" s="12">
        <f ca="1">'sample data'!D45</f>
        <v>1539.6438276438062</v>
      </c>
      <c r="C44" s="29">
        <f>'sample data'!B45</f>
        <v>0.75</v>
      </c>
      <c r="D44" s="32">
        <f t="shared" si="1"/>
        <v>0.5625</v>
      </c>
      <c r="E44" s="12">
        <f t="shared" si="7"/>
        <v>0.421875</v>
      </c>
      <c r="F44" s="12">
        <f t="shared" si="8"/>
        <v>0.31640625</v>
      </c>
      <c r="G44" s="12">
        <f t="shared" si="9"/>
        <v>0.2373046875</v>
      </c>
      <c r="H44" s="12">
        <f t="shared" si="10"/>
        <v>-1280</v>
      </c>
      <c r="I44" s="12">
        <f t="shared" ca="1" si="5"/>
        <v>2819.6438276438062</v>
      </c>
    </row>
    <row r="45" spans="1:9" x14ac:dyDescent="0.25">
      <c r="A45" s="11">
        <f t="shared" si="6"/>
        <v>37</v>
      </c>
      <c r="B45" s="12">
        <f ca="1">'sample data'!D46</f>
        <v>-3197.3819054543628</v>
      </c>
      <c r="C45" s="29">
        <f>'sample data'!B46</f>
        <v>1</v>
      </c>
      <c r="D45" s="32">
        <f t="shared" si="1"/>
        <v>1</v>
      </c>
      <c r="E45" s="12">
        <f t="shared" si="7"/>
        <v>1</v>
      </c>
      <c r="F45" s="12">
        <f t="shared" si="8"/>
        <v>1</v>
      </c>
      <c r="G45" s="12">
        <f t="shared" si="9"/>
        <v>1</v>
      </c>
      <c r="H45" s="12">
        <f t="shared" si="10"/>
        <v>-961.4794921875</v>
      </c>
      <c r="I45" s="12">
        <f t="shared" ca="1" si="5"/>
        <v>-2235.9024132668628</v>
      </c>
    </row>
    <row r="46" spans="1:9" x14ac:dyDescent="0.25">
      <c r="A46" s="11">
        <f t="shared" si="6"/>
        <v>38</v>
      </c>
      <c r="B46" s="12">
        <f ca="1">'sample data'!D47</f>
        <v>590.56827350271783</v>
      </c>
      <c r="C46" s="29">
        <f>'sample data'!B47</f>
        <v>1.25</v>
      </c>
      <c r="D46" s="32">
        <f t="shared" si="1"/>
        <v>1.5625</v>
      </c>
      <c r="E46" s="12">
        <f t="shared" si="7"/>
        <v>1.953125</v>
      </c>
      <c r="F46" s="12">
        <f t="shared" si="8"/>
        <v>2.44140625</v>
      </c>
      <c r="G46" s="12">
        <f t="shared" si="9"/>
        <v>3.0517578125</v>
      </c>
      <c r="H46" s="12">
        <f t="shared" si="10"/>
        <v>-635.90625</v>
      </c>
      <c r="I46" s="12">
        <f t="shared" ca="1" si="5"/>
        <v>1226.4745235027178</v>
      </c>
    </row>
    <row r="47" spans="1:9" x14ac:dyDescent="0.25">
      <c r="A47" s="11">
        <f t="shared" si="6"/>
        <v>39</v>
      </c>
      <c r="B47" s="12">
        <f ca="1">'sample data'!D48</f>
        <v>-2482.4773268189501</v>
      </c>
      <c r="C47" s="29">
        <f>'sample data'!B48</f>
        <v>1.5</v>
      </c>
      <c r="D47" s="32">
        <f t="shared" si="1"/>
        <v>2.25</v>
      </c>
      <c r="E47" s="12">
        <f t="shared" si="7"/>
        <v>3.375</v>
      </c>
      <c r="F47" s="12">
        <f t="shared" si="8"/>
        <v>5.0625</v>
      </c>
      <c r="G47" s="12">
        <f t="shared" si="9"/>
        <v>7.59375</v>
      </c>
      <c r="H47" s="12">
        <f t="shared" si="10"/>
        <v>-312.3681640625</v>
      </c>
      <c r="I47" s="12">
        <f t="shared" ca="1" si="5"/>
        <v>-2170.1091627564501</v>
      </c>
    </row>
    <row r="48" spans="1:9" x14ac:dyDescent="0.25">
      <c r="A48" s="11">
        <f t="shared" si="6"/>
        <v>40</v>
      </c>
      <c r="B48" s="12">
        <f ca="1">'sample data'!D49</f>
        <v>4972.4366589453175</v>
      </c>
      <c r="C48" s="29">
        <f>'sample data'!B49</f>
        <v>1.75</v>
      </c>
      <c r="D48" s="32">
        <f t="shared" si="1"/>
        <v>3.0625</v>
      </c>
      <c r="E48" s="12">
        <f t="shared" si="7"/>
        <v>5.359375</v>
      </c>
      <c r="F48" s="12">
        <f t="shared" si="8"/>
        <v>9.37890625</v>
      </c>
      <c r="G48" s="12">
        <f t="shared" si="9"/>
        <v>16.4130859375</v>
      </c>
      <c r="H48" s="12">
        <f t="shared" si="10"/>
        <v>0</v>
      </c>
      <c r="I48" s="12">
        <f t="shared" ca="1" si="5"/>
        <v>4972.4366589453175</v>
      </c>
    </row>
    <row r="49" spans="1:9" x14ac:dyDescent="0.25">
      <c r="A49" s="11">
        <f t="shared" si="6"/>
        <v>41</v>
      </c>
      <c r="B49" s="12">
        <f ca="1">'sample data'!D50</f>
        <v>-1778.2889805658981</v>
      </c>
      <c r="C49" s="29">
        <f>'sample data'!B50</f>
        <v>2</v>
      </c>
      <c r="D49" s="32">
        <f>C49^2</f>
        <v>4</v>
      </c>
      <c r="E49" s="12">
        <f>C49^3</f>
        <v>8</v>
      </c>
      <c r="F49" s="12">
        <f>C49^4</f>
        <v>16</v>
      </c>
      <c r="G49" s="12">
        <f>C49^5</f>
        <v>32</v>
      </c>
      <c r="H49" s="12">
        <f t="shared" si="10"/>
        <v>292.1337890625</v>
      </c>
      <c r="I49" s="12">
        <f t="shared" ca="1" si="5"/>
        <v>-2070.4227696283979</v>
      </c>
    </row>
    <row r="50" spans="1:9" x14ac:dyDescent="0.25">
      <c r="A50" s="11">
        <f t="shared" si="6"/>
        <v>42</v>
      </c>
      <c r="B50" s="12">
        <f ca="1">'sample data'!D51</f>
        <v>-845.76931073274955</v>
      </c>
      <c r="C50" s="29">
        <f>'sample data'!B51</f>
        <v>2.25</v>
      </c>
      <c r="D50" s="32">
        <f t="shared" si="1"/>
        <v>5.0625</v>
      </c>
      <c r="E50" s="12">
        <f t="shared" ref="E50:E88" si="11">C50^3</f>
        <v>11.390625</v>
      </c>
      <c r="F50" s="12">
        <f t="shared" ref="F50:F88" si="12">C50^4</f>
        <v>25.62890625</v>
      </c>
      <c r="G50" s="12">
        <f t="shared" ref="G50:G88" si="13">C50^5</f>
        <v>57.6650390625</v>
      </c>
      <c r="H50" s="12">
        <f t="shared" si="10"/>
        <v>555.15625</v>
      </c>
      <c r="I50" s="12">
        <f t="shared" ca="1" si="5"/>
        <v>-1400.9255607327495</v>
      </c>
    </row>
    <row r="51" spans="1:9" x14ac:dyDescent="0.25">
      <c r="A51" s="11">
        <f t="shared" si="6"/>
        <v>43</v>
      </c>
      <c r="B51" s="12">
        <f ca="1">'sample data'!D52</f>
        <v>4062.4302368319213</v>
      </c>
      <c r="C51" s="29">
        <f>'sample data'!B52</f>
        <v>2.5</v>
      </c>
      <c r="D51" s="32">
        <f t="shared" si="1"/>
        <v>6.25</v>
      </c>
      <c r="E51" s="12">
        <f t="shared" si="11"/>
        <v>15.625</v>
      </c>
      <c r="F51" s="12">
        <f t="shared" si="12"/>
        <v>39.0625</v>
      </c>
      <c r="G51" s="12">
        <f t="shared" si="13"/>
        <v>97.65625</v>
      </c>
      <c r="H51" s="12">
        <f t="shared" si="10"/>
        <v>780.4951171875</v>
      </c>
      <c r="I51" s="12">
        <f t="shared" ca="1" si="5"/>
        <v>3281.9351196444213</v>
      </c>
    </row>
    <row r="52" spans="1:9" x14ac:dyDescent="0.25">
      <c r="A52" s="11">
        <f t="shared" si="6"/>
        <v>44</v>
      </c>
      <c r="B52" s="12">
        <f ca="1">'sample data'!D53</f>
        <v>-262.164516138414</v>
      </c>
      <c r="C52" s="29">
        <f>'sample data'!B53</f>
        <v>2.75</v>
      </c>
      <c r="D52" s="32">
        <f t="shared" si="1"/>
        <v>7.5625</v>
      </c>
      <c r="E52" s="12">
        <f t="shared" si="11"/>
        <v>20.796875</v>
      </c>
      <c r="F52" s="12">
        <f t="shared" si="12"/>
        <v>57.19140625</v>
      </c>
      <c r="G52" s="12">
        <f t="shared" si="13"/>
        <v>157.2763671875</v>
      </c>
      <c r="H52" s="12">
        <f t="shared" si="10"/>
        <v>960</v>
      </c>
      <c r="I52" s="12">
        <f t="shared" ca="1" si="5"/>
        <v>-1222.164516138414</v>
      </c>
    </row>
    <row r="53" spans="1:9" x14ac:dyDescent="0.25">
      <c r="A53" s="11">
        <f t="shared" si="6"/>
        <v>45</v>
      </c>
      <c r="B53" s="12">
        <f ca="1">'sample data'!D54</f>
        <v>-2320.7002444968543</v>
      </c>
      <c r="C53" s="29">
        <f>'sample data'!B54</f>
        <v>3</v>
      </c>
      <c r="D53" s="32">
        <f t="shared" si="1"/>
        <v>9</v>
      </c>
      <c r="E53" s="12">
        <f t="shared" si="11"/>
        <v>27</v>
      </c>
      <c r="F53" s="12">
        <f t="shared" si="12"/>
        <v>81</v>
      </c>
      <c r="G53" s="12">
        <f t="shared" si="13"/>
        <v>243</v>
      </c>
      <c r="H53" s="12">
        <f t="shared" si="10"/>
        <v>1086.0595703125</v>
      </c>
      <c r="I53" s="12">
        <f t="shared" ca="1" si="5"/>
        <v>-3406.7598148093543</v>
      </c>
    </row>
    <row r="54" spans="1:9" x14ac:dyDescent="0.25">
      <c r="A54" s="11">
        <f t="shared" si="6"/>
        <v>46</v>
      </c>
      <c r="B54" s="12">
        <f ca="1">'sample data'!D55</f>
        <v>207.8343109736312</v>
      </c>
      <c r="C54" s="29">
        <f>'sample data'!B55</f>
        <v>3.25</v>
      </c>
      <c r="D54" s="32">
        <f t="shared" si="1"/>
        <v>10.5625</v>
      </c>
      <c r="E54" s="12">
        <f t="shared" si="11"/>
        <v>34.328125</v>
      </c>
      <c r="F54" s="12">
        <f t="shared" si="12"/>
        <v>111.56640625</v>
      </c>
      <c r="G54" s="12">
        <f t="shared" si="13"/>
        <v>362.5908203125</v>
      </c>
      <c r="H54" s="12">
        <f t="shared" si="10"/>
        <v>1151.71875</v>
      </c>
      <c r="I54" s="12">
        <f t="shared" ca="1" si="5"/>
        <v>-943.8844390263688</v>
      </c>
    </row>
    <row r="55" spans="1:9" x14ac:dyDescent="0.25">
      <c r="A55" s="11">
        <f t="shared" si="6"/>
        <v>47</v>
      </c>
      <c r="B55" s="12">
        <f ca="1">'sample data'!D56</f>
        <v>1031.7201882277477</v>
      </c>
      <c r="C55" s="29">
        <f>'sample data'!B56</f>
        <v>3.5</v>
      </c>
      <c r="D55" s="32">
        <f t="shared" si="1"/>
        <v>12.25</v>
      </c>
      <c r="E55" s="12">
        <f t="shared" si="11"/>
        <v>42.875</v>
      </c>
      <c r="F55" s="12">
        <f t="shared" si="12"/>
        <v>150.0625</v>
      </c>
      <c r="G55" s="12">
        <f t="shared" si="13"/>
        <v>525.21875</v>
      </c>
      <c r="H55" s="12">
        <f t="shared" si="10"/>
        <v>1150.7958984375</v>
      </c>
      <c r="I55" s="12">
        <f t="shared" ca="1" si="5"/>
        <v>-119.07571020975229</v>
      </c>
    </row>
    <row r="56" spans="1:9" x14ac:dyDescent="0.25">
      <c r="A56" s="11">
        <f t="shared" si="6"/>
        <v>48</v>
      </c>
      <c r="B56" s="12">
        <f ca="1">'sample data'!D57</f>
        <v>-152.84397068341787</v>
      </c>
      <c r="C56" s="29">
        <f>'sample data'!B57</f>
        <v>3.75</v>
      </c>
      <c r="D56" s="32">
        <f t="shared" si="1"/>
        <v>14.0625</v>
      </c>
      <c r="E56" s="12">
        <f t="shared" si="11"/>
        <v>52.734375</v>
      </c>
      <c r="F56" s="12">
        <f t="shared" si="12"/>
        <v>197.75390625</v>
      </c>
      <c r="G56" s="12">
        <f t="shared" si="13"/>
        <v>741.5771484375</v>
      </c>
      <c r="H56" s="12">
        <f t="shared" si="10"/>
        <v>1078</v>
      </c>
      <c r="I56" s="12">
        <f t="shared" ca="1" si="5"/>
        <v>-1230.8439706834179</v>
      </c>
    </row>
    <row r="57" spans="1:9" x14ac:dyDescent="0.25">
      <c r="A57" s="11">
        <f t="shared" si="6"/>
        <v>49</v>
      </c>
      <c r="B57" s="12">
        <f ca="1">'sample data'!D58</f>
        <v>2762.4782625415746</v>
      </c>
      <c r="C57" s="29">
        <f>'sample data'!B58</f>
        <v>4</v>
      </c>
      <c r="D57" s="32">
        <f t="shared" si="1"/>
        <v>16</v>
      </c>
      <c r="E57" s="12">
        <f t="shared" si="11"/>
        <v>64</v>
      </c>
      <c r="F57" s="12">
        <f t="shared" si="12"/>
        <v>256</v>
      </c>
      <c r="G57" s="12">
        <f t="shared" si="13"/>
        <v>1024</v>
      </c>
      <c r="H57" s="12">
        <f t="shared" si="10"/>
        <v>929.0478515625</v>
      </c>
      <c r="I57" s="12">
        <f t="shared" ca="1" si="5"/>
        <v>1833.4304109790746</v>
      </c>
    </row>
    <row r="58" spans="1:9" x14ac:dyDescent="0.25">
      <c r="A58" s="11">
        <f t="shared" si="6"/>
        <v>50</v>
      </c>
      <c r="B58" s="12">
        <f ca="1">'sample data'!D59</f>
        <v>2581.269575094138</v>
      </c>
      <c r="C58" s="29">
        <f>'sample data'!B59</f>
        <v>4.25</v>
      </c>
      <c r="D58" s="32">
        <f t="shared" si="1"/>
        <v>18.0625</v>
      </c>
      <c r="E58" s="12">
        <f t="shared" si="11"/>
        <v>76.765625</v>
      </c>
      <c r="F58" s="12">
        <f t="shared" si="12"/>
        <v>326.25390625</v>
      </c>
      <c r="G58" s="12">
        <f t="shared" si="13"/>
        <v>1386.5791015625</v>
      </c>
      <c r="H58" s="12">
        <f t="shared" si="10"/>
        <v>700.78125</v>
      </c>
      <c r="I58" s="12">
        <f t="shared" ca="1" si="5"/>
        <v>1880.488325094138</v>
      </c>
    </row>
    <row r="59" spans="1:9" x14ac:dyDescent="0.25">
      <c r="A59" s="11">
        <f t="shared" si="6"/>
        <v>51</v>
      </c>
      <c r="B59" s="12">
        <f ca="1">'sample data'!D60</f>
        <v>3470.8930765560103</v>
      </c>
      <c r="C59" s="29">
        <f>'sample data'!B60</f>
        <v>4.5</v>
      </c>
      <c r="D59" s="32">
        <f t="shared" si="1"/>
        <v>20.25</v>
      </c>
      <c r="E59" s="12">
        <f t="shared" si="11"/>
        <v>91.125</v>
      </c>
      <c r="F59" s="12">
        <f t="shared" si="12"/>
        <v>410.0625</v>
      </c>
      <c r="G59" s="12">
        <f t="shared" si="13"/>
        <v>1845.28125</v>
      </c>
      <c r="H59" s="12">
        <f t="shared" si="10"/>
        <v>391.2841796875</v>
      </c>
      <c r="I59" s="12">
        <f t="shared" ca="1" si="5"/>
        <v>3079.6088968685103</v>
      </c>
    </row>
    <row r="60" spans="1:9" x14ac:dyDescent="0.25">
      <c r="A60" s="11">
        <f t="shared" si="6"/>
        <v>52</v>
      </c>
      <c r="B60" s="12">
        <f ca="1">'sample data'!D61</f>
        <v>-258.95940030201689</v>
      </c>
      <c r="C60" s="29">
        <f>'sample data'!B61</f>
        <v>4.75</v>
      </c>
      <c r="D60" s="32">
        <f t="shared" si="1"/>
        <v>22.5625</v>
      </c>
      <c r="E60" s="12">
        <f t="shared" si="11"/>
        <v>107.171875</v>
      </c>
      <c r="F60" s="12">
        <f t="shared" si="12"/>
        <v>509.06640625</v>
      </c>
      <c r="G60" s="12">
        <f t="shared" si="13"/>
        <v>2418.0654296875</v>
      </c>
      <c r="H60" s="12">
        <f t="shared" si="10"/>
        <v>0</v>
      </c>
      <c r="I60" s="12">
        <f t="shared" ca="1" si="5"/>
        <v>-258.95940030201689</v>
      </c>
    </row>
    <row r="61" spans="1:9" x14ac:dyDescent="0.25">
      <c r="A61" s="11">
        <f t="shared" si="6"/>
        <v>53</v>
      </c>
      <c r="B61" s="12">
        <f ca="1">'sample data'!D62</f>
        <v>-2985.8395827613808</v>
      </c>
      <c r="C61" s="29">
        <f>'sample data'!B62</f>
        <v>5</v>
      </c>
      <c r="D61" s="32">
        <f t="shared" si="1"/>
        <v>25</v>
      </c>
      <c r="E61" s="12">
        <f t="shared" si="11"/>
        <v>125</v>
      </c>
      <c r="F61" s="12">
        <f t="shared" si="12"/>
        <v>625</v>
      </c>
      <c r="G61" s="12">
        <f t="shared" si="13"/>
        <v>3125</v>
      </c>
      <c r="H61" s="12">
        <f t="shared" si="10"/>
        <v>-472.1513671875</v>
      </c>
      <c r="I61" s="12">
        <f t="shared" ca="1" si="5"/>
        <v>-2513.6882155738808</v>
      </c>
    </row>
    <row r="62" spans="1:9" x14ac:dyDescent="0.25">
      <c r="A62" s="11">
        <f t="shared" si="6"/>
        <v>54</v>
      </c>
      <c r="B62" s="12">
        <f ca="1">'sample data'!D63</f>
        <v>2012.9150180944962</v>
      </c>
      <c r="C62" s="29">
        <f>'sample data'!B63</f>
        <v>5.25</v>
      </c>
      <c r="D62" s="32">
        <f t="shared" si="1"/>
        <v>27.5625</v>
      </c>
      <c r="E62" s="12">
        <f t="shared" si="11"/>
        <v>144.703125</v>
      </c>
      <c r="F62" s="12">
        <f t="shared" si="12"/>
        <v>759.69140625</v>
      </c>
      <c r="G62" s="12">
        <f t="shared" si="13"/>
        <v>3988.3798828125</v>
      </c>
      <c r="H62" s="12">
        <f t="shared" si="10"/>
        <v>-1022.65625</v>
      </c>
      <c r="I62" s="12">
        <f t="shared" ca="1" si="5"/>
        <v>3035.5712680944962</v>
      </c>
    </row>
    <row r="63" spans="1:9" x14ac:dyDescent="0.25">
      <c r="A63" s="11">
        <f t="shared" si="6"/>
        <v>55</v>
      </c>
      <c r="B63" s="12">
        <f ca="1">'sample data'!D64</f>
        <v>411.39722825057675</v>
      </c>
      <c r="C63" s="29">
        <f>'sample data'!B64</f>
        <v>5.5</v>
      </c>
      <c r="D63" s="32">
        <f t="shared" si="1"/>
        <v>30.25</v>
      </c>
      <c r="E63" s="12">
        <f t="shared" si="11"/>
        <v>166.375</v>
      </c>
      <c r="F63" s="12">
        <f t="shared" si="12"/>
        <v>915.0625</v>
      </c>
      <c r="G63" s="12">
        <f t="shared" si="13"/>
        <v>5032.84375</v>
      </c>
      <c r="H63" s="12">
        <f t="shared" si="10"/>
        <v>-1647.2900390625</v>
      </c>
      <c r="I63" s="12">
        <f t="shared" ca="1" si="5"/>
        <v>2058.6872673130765</v>
      </c>
    </row>
    <row r="64" spans="1:9" x14ac:dyDescent="0.25">
      <c r="A64" s="11">
        <f t="shared" si="6"/>
        <v>56</v>
      </c>
      <c r="B64" s="12">
        <f ca="1">'sample data'!D65</f>
        <v>-4125.5785113967322</v>
      </c>
      <c r="C64" s="29">
        <f>'sample data'!B65</f>
        <v>5.75</v>
      </c>
      <c r="D64" s="32">
        <f t="shared" si="1"/>
        <v>33.0625</v>
      </c>
      <c r="E64" s="12">
        <f t="shared" si="11"/>
        <v>190.109375</v>
      </c>
      <c r="F64" s="12">
        <f t="shared" si="12"/>
        <v>1093.12890625</v>
      </c>
      <c r="G64" s="12">
        <f t="shared" si="13"/>
        <v>6285.4912109375</v>
      </c>
      <c r="H64" s="12">
        <f t="shared" si="10"/>
        <v>-2340</v>
      </c>
      <c r="I64" s="12">
        <f t="shared" ca="1" si="5"/>
        <v>-1785.5785113967322</v>
      </c>
    </row>
    <row r="65" spans="1:9" x14ac:dyDescent="0.25">
      <c r="A65" s="11">
        <f t="shared" si="6"/>
        <v>57</v>
      </c>
      <c r="B65" s="12">
        <f ca="1">'sample data'!D66</f>
        <v>-748.11120866794704</v>
      </c>
      <c r="C65" s="29">
        <f>'sample data'!B66</f>
        <v>6</v>
      </c>
      <c r="D65" s="32">
        <f t="shared" si="1"/>
        <v>36</v>
      </c>
      <c r="E65" s="12">
        <f t="shared" si="11"/>
        <v>216</v>
      </c>
      <c r="F65" s="12">
        <f t="shared" si="12"/>
        <v>1296</v>
      </c>
      <c r="G65" s="12">
        <f t="shared" si="13"/>
        <v>7776</v>
      </c>
      <c r="H65" s="12">
        <f t="shared" si="10"/>
        <v>-3092.7880859375</v>
      </c>
      <c r="I65" s="12">
        <f t="shared" ca="1" si="5"/>
        <v>2344.6768772695532</v>
      </c>
    </row>
    <row r="66" spans="1:9" x14ac:dyDescent="0.25">
      <c r="A66" s="11">
        <f t="shared" si="6"/>
        <v>58</v>
      </c>
      <c r="B66" s="12">
        <f ca="1">'sample data'!D67</f>
        <v>-6137.4752741533102</v>
      </c>
      <c r="C66" s="29">
        <f>'sample data'!B67</f>
        <v>6.25</v>
      </c>
      <c r="D66" s="32">
        <f t="shared" si="1"/>
        <v>39.0625</v>
      </c>
      <c r="E66" s="12">
        <f t="shared" si="11"/>
        <v>244.140625</v>
      </c>
      <c r="F66" s="12">
        <f t="shared" si="12"/>
        <v>1525.87890625</v>
      </c>
      <c r="G66" s="12">
        <f t="shared" si="13"/>
        <v>9536.7431640625</v>
      </c>
      <c r="H66" s="12">
        <f t="shared" si="10"/>
        <v>-3895.59375</v>
      </c>
      <c r="I66" s="12">
        <f t="shared" ca="1" si="5"/>
        <v>-2241.8815241533102</v>
      </c>
    </row>
    <row r="67" spans="1:9" x14ac:dyDescent="0.25">
      <c r="A67" s="11">
        <f t="shared" si="6"/>
        <v>59</v>
      </c>
      <c r="B67" s="12">
        <f ca="1">'sample data'!D68</f>
        <v>-388.36954159751303</v>
      </c>
      <c r="C67" s="29">
        <f>'sample data'!B68</f>
        <v>6.5</v>
      </c>
      <c r="D67" s="32">
        <f t="shared" si="1"/>
        <v>42.25</v>
      </c>
      <c r="E67" s="12">
        <f t="shared" si="11"/>
        <v>274.625</v>
      </c>
      <c r="F67" s="12">
        <f t="shared" si="12"/>
        <v>1785.0625</v>
      </c>
      <c r="G67" s="12">
        <f t="shared" si="13"/>
        <v>11602.90625</v>
      </c>
      <c r="H67" s="12">
        <f t="shared" si="10"/>
        <v>-4736.1767578125</v>
      </c>
      <c r="I67" s="12">
        <f t="shared" ca="1" si="5"/>
        <v>4347.8072162149874</v>
      </c>
    </row>
    <row r="68" spans="1:9" x14ac:dyDescent="0.25">
      <c r="A68" s="11">
        <f t="shared" si="6"/>
        <v>60</v>
      </c>
      <c r="B68" s="12">
        <f ca="1">'sample data'!D69</f>
        <v>-7088.4266421247539</v>
      </c>
      <c r="C68" s="29">
        <f>'sample data'!B69</f>
        <v>6.75</v>
      </c>
      <c r="D68" s="32">
        <f t="shared" si="1"/>
        <v>45.5625</v>
      </c>
      <c r="E68" s="12">
        <f t="shared" si="11"/>
        <v>307.546875</v>
      </c>
      <c r="F68" s="12">
        <f t="shared" si="12"/>
        <v>2075.94140625</v>
      </c>
      <c r="G68" s="12">
        <f t="shared" si="13"/>
        <v>14012.6044921875</v>
      </c>
      <c r="H68" s="12">
        <f t="shared" si="10"/>
        <v>-5600</v>
      </c>
      <c r="I68" s="12">
        <f t="shared" ca="1" si="5"/>
        <v>-1488.4266421247539</v>
      </c>
    </row>
    <row r="69" spans="1:9" x14ac:dyDescent="0.25">
      <c r="A69" s="11">
        <f t="shared" si="6"/>
        <v>61</v>
      </c>
      <c r="B69" s="12">
        <f ca="1">'sample data'!D70</f>
        <v>-4519.9563171783075</v>
      </c>
      <c r="C69" s="29">
        <f>'sample data'!B70</f>
        <v>7</v>
      </c>
      <c r="D69" s="32">
        <f t="shared" si="1"/>
        <v>49</v>
      </c>
      <c r="E69" s="12">
        <f t="shared" si="11"/>
        <v>343</v>
      </c>
      <c r="F69" s="12">
        <f t="shared" si="12"/>
        <v>2401</v>
      </c>
      <c r="G69" s="12">
        <f t="shared" si="13"/>
        <v>16807</v>
      </c>
      <c r="H69" s="12">
        <f t="shared" si="10"/>
        <v>-6470.1123046875</v>
      </c>
      <c r="I69" s="12">
        <f t="shared" ca="1" si="5"/>
        <v>1950.1559875091925</v>
      </c>
    </row>
    <row r="70" spans="1:9" x14ac:dyDescent="0.25">
      <c r="A70" s="11">
        <f t="shared" si="6"/>
        <v>62</v>
      </c>
      <c r="B70" s="12">
        <f ca="1">'sample data'!D71</f>
        <v>-3870.0014150327497</v>
      </c>
      <c r="C70" s="29">
        <f>'sample data'!B71</f>
        <v>7.25</v>
      </c>
      <c r="D70" s="32">
        <f t="shared" si="1"/>
        <v>52.5625</v>
      </c>
      <c r="E70" s="12">
        <f t="shared" si="11"/>
        <v>381.078125</v>
      </c>
      <c r="F70" s="12">
        <f t="shared" si="12"/>
        <v>2762.81640625</v>
      </c>
      <c r="G70" s="12">
        <f t="shared" si="13"/>
        <v>20030.4189453125</v>
      </c>
      <c r="H70" s="12">
        <f t="shared" si="10"/>
        <v>-7327.03125</v>
      </c>
      <c r="I70" s="12">
        <f t="shared" ca="1" si="5"/>
        <v>3457.0298349672503</v>
      </c>
    </row>
    <row r="71" spans="1:9" x14ac:dyDescent="0.25">
      <c r="A71" s="11">
        <f t="shared" si="6"/>
        <v>63</v>
      </c>
      <c r="B71" s="12">
        <f ca="1">'sample data'!D72</f>
        <v>-4911.2139987297041</v>
      </c>
      <c r="C71" s="29">
        <f>'sample data'!B72</f>
        <v>7.5</v>
      </c>
      <c r="D71" s="32">
        <f t="shared" si="1"/>
        <v>56.25</v>
      </c>
      <c r="E71" s="12">
        <f t="shared" si="11"/>
        <v>421.875</v>
      </c>
      <c r="F71" s="12">
        <f t="shared" si="12"/>
        <v>3164.0625</v>
      </c>
      <c r="G71" s="12">
        <f t="shared" si="13"/>
        <v>23730.46875</v>
      </c>
      <c r="H71" s="12">
        <f t="shared" si="10"/>
        <v>-8148.6259765625</v>
      </c>
      <c r="I71" s="12">
        <f t="shared" ca="1" si="5"/>
        <v>3237.4119778327959</v>
      </c>
    </row>
    <row r="72" spans="1:9" x14ac:dyDescent="0.25">
      <c r="A72" s="11">
        <f t="shared" si="6"/>
        <v>64</v>
      </c>
      <c r="B72" s="12">
        <f ca="1">'sample data'!D73</f>
        <v>-6576.0439701111745</v>
      </c>
      <c r="C72" s="29">
        <f>'sample data'!B73</f>
        <v>7.75</v>
      </c>
      <c r="D72" s="32">
        <f t="shared" si="1"/>
        <v>60.0625</v>
      </c>
      <c r="E72" s="12">
        <f t="shared" si="11"/>
        <v>465.484375</v>
      </c>
      <c r="F72" s="12">
        <f t="shared" si="12"/>
        <v>3607.50390625</v>
      </c>
      <c r="G72" s="12">
        <f t="shared" si="13"/>
        <v>27958.1552734375</v>
      </c>
      <c r="H72" s="12">
        <f t="shared" si="10"/>
        <v>-8910</v>
      </c>
      <c r="I72" s="12">
        <f t="shared" ca="1" si="5"/>
        <v>2333.9560298888255</v>
      </c>
    </row>
    <row r="73" spans="1:9" x14ac:dyDescent="0.25">
      <c r="A73" s="11">
        <f t="shared" si="6"/>
        <v>65</v>
      </c>
      <c r="B73" s="12">
        <f ca="1">'sample data'!D74</f>
        <v>-7628.6195446695046</v>
      </c>
      <c r="C73" s="29">
        <f>'sample data'!B74</f>
        <v>8</v>
      </c>
      <c r="D73" s="32">
        <f t="shared" si="1"/>
        <v>64</v>
      </c>
      <c r="E73" s="12">
        <f t="shared" si="11"/>
        <v>512</v>
      </c>
      <c r="F73" s="12">
        <f t="shared" si="12"/>
        <v>4096</v>
      </c>
      <c r="G73" s="12">
        <f t="shared" si="13"/>
        <v>32768</v>
      </c>
      <c r="H73" s="12">
        <f t="shared" ref="H73:H89" si="14">c_0+C74*(c_1+C74*(c_2+C74*(c_3+C74*(c_4+C74*c_5))))</f>
        <v>-9583.3740234375</v>
      </c>
      <c r="I73" s="12">
        <f t="shared" ca="1" si="5"/>
        <v>1954.7544787679954</v>
      </c>
    </row>
    <row r="74" spans="1:9" x14ac:dyDescent="0.25">
      <c r="A74" s="11">
        <f t="shared" si="6"/>
        <v>66</v>
      </c>
      <c r="B74" s="12">
        <f ca="1">'sample data'!D75</f>
        <v>-12172.57662775365</v>
      </c>
      <c r="C74" s="29">
        <f>'sample data'!B75</f>
        <v>8.25</v>
      </c>
      <c r="D74" s="32">
        <f t="shared" ref="D74:D89" si="15">C74^2</f>
        <v>68.0625</v>
      </c>
      <c r="E74" s="12">
        <f t="shared" si="11"/>
        <v>561.515625</v>
      </c>
      <c r="F74" s="12">
        <f t="shared" si="12"/>
        <v>4632.50390625</v>
      </c>
      <c r="G74" s="12">
        <f t="shared" si="13"/>
        <v>38218.1572265625</v>
      </c>
      <c r="H74" s="12">
        <f t="shared" si="14"/>
        <v>-10137.96875</v>
      </c>
      <c r="I74" s="12">
        <f t="shared" ref="I74:I89" ca="1" si="16">B74-H74</f>
        <v>-2034.6078777536495</v>
      </c>
    </row>
    <row r="75" spans="1:9" x14ac:dyDescent="0.25">
      <c r="A75" s="11">
        <f t="shared" ref="A75:A89" si="17">A74+1</f>
        <v>67</v>
      </c>
      <c r="B75" s="12">
        <f ca="1">'sample data'!D76</f>
        <v>-11646.29550478983</v>
      </c>
      <c r="C75" s="29">
        <f>'sample data'!B76</f>
        <v>8.5</v>
      </c>
      <c r="D75" s="32">
        <f t="shared" si="15"/>
        <v>72.25</v>
      </c>
      <c r="E75" s="12">
        <f t="shared" si="11"/>
        <v>614.125</v>
      </c>
      <c r="F75" s="12">
        <f t="shared" si="12"/>
        <v>5220.0625</v>
      </c>
      <c r="G75" s="12">
        <f t="shared" si="13"/>
        <v>44370.53125</v>
      </c>
      <c r="H75" s="12">
        <f t="shared" si="14"/>
        <v>-10539.8876953125</v>
      </c>
      <c r="I75" s="12">
        <f t="shared" ca="1" si="16"/>
        <v>-1106.4078094773304</v>
      </c>
    </row>
    <row r="76" spans="1:9" x14ac:dyDescent="0.25">
      <c r="A76" s="11">
        <f t="shared" si="17"/>
        <v>68</v>
      </c>
      <c r="B76" s="12">
        <f ca="1">'sample data'!D77</f>
        <v>-13906.996275489219</v>
      </c>
      <c r="C76" s="29">
        <f>'sample data'!B77</f>
        <v>8.75</v>
      </c>
      <c r="D76" s="32">
        <f t="shared" si="15"/>
        <v>76.5625</v>
      </c>
      <c r="E76" s="12">
        <f t="shared" si="11"/>
        <v>669.921875</v>
      </c>
      <c r="F76" s="12">
        <f t="shared" si="12"/>
        <v>5861.81640625</v>
      </c>
      <c r="G76" s="12">
        <f t="shared" si="13"/>
        <v>51290.8935546875</v>
      </c>
      <c r="H76" s="12">
        <f t="shared" si="14"/>
        <v>-10752</v>
      </c>
      <c r="I76" s="12">
        <f t="shared" ca="1" si="16"/>
        <v>-3154.9962754892185</v>
      </c>
    </row>
    <row r="77" spans="1:9" x14ac:dyDescent="0.25">
      <c r="A77" s="11">
        <f t="shared" si="17"/>
        <v>69</v>
      </c>
      <c r="B77" s="12">
        <f ca="1">'sample data'!D78</f>
        <v>-10688.273005817424</v>
      </c>
      <c r="C77" s="29">
        <f>'sample data'!B78</f>
        <v>9</v>
      </c>
      <c r="D77" s="32">
        <f t="shared" si="15"/>
        <v>81</v>
      </c>
      <c r="E77" s="12">
        <f t="shared" si="11"/>
        <v>729</v>
      </c>
      <c r="F77" s="12">
        <f t="shared" si="12"/>
        <v>6561</v>
      </c>
      <c r="G77" s="12">
        <f t="shared" si="13"/>
        <v>59049</v>
      </c>
      <c r="H77" s="12">
        <f t="shared" si="14"/>
        <v>-10733.8232421875</v>
      </c>
      <c r="I77" s="12">
        <f t="shared" ca="1" si="16"/>
        <v>45.550236370076163</v>
      </c>
    </row>
    <row r="78" spans="1:9" x14ac:dyDescent="0.25">
      <c r="A78" s="11">
        <f t="shared" si="17"/>
        <v>70</v>
      </c>
      <c r="B78" s="12">
        <f ca="1">'sample data'!D79</f>
        <v>-7941.0139097033061</v>
      </c>
      <c r="C78" s="29">
        <f>'sample data'!B79</f>
        <v>9.25</v>
      </c>
      <c r="D78" s="32">
        <f t="shared" si="15"/>
        <v>85.5625</v>
      </c>
      <c r="E78" s="12">
        <f t="shared" si="11"/>
        <v>791.453125</v>
      </c>
      <c r="F78" s="12">
        <f t="shared" si="12"/>
        <v>7320.94140625</v>
      </c>
      <c r="G78" s="12">
        <f t="shared" si="13"/>
        <v>67718.7080078125</v>
      </c>
      <c r="H78" s="12">
        <f t="shared" si="14"/>
        <v>-10441.40625</v>
      </c>
      <c r="I78" s="12">
        <f t="shared" ca="1" si="16"/>
        <v>2500.3923402966939</v>
      </c>
    </row>
    <row r="79" spans="1:9" x14ac:dyDescent="0.25">
      <c r="A79" s="11">
        <f t="shared" si="17"/>
        <v>71</v>
      </c>
      <c r="B79" s="12">
        <f ca="1">'sample data'!D80</f>
        <v>-6987.1951919649109</v>
      </c>
      <c r="C79" s="29">
        <f>'sample data'!B80</f>
        <v>9.5</v>
      </c>
      <c r="D79" s="32">
        <f t="shared" si="15"/>
        <v>90.25</v>
      </c>
      <c r="E79" s="12">
        <f t="shared" si="11"/>
        <v>857.375</v>
      </c>
      <c r="F79" s="12">
        <f t="shared" si="12"/>
        <v>8145.0625</v>
      </c>
      <c r="G79" s="12">
        <f t="shared" si="13"/>
        <v>77378.09375</v>
      </c>
      <c r="H79" s="12">
        <f t="shared" si="14"/>
        <v>-9827.2119140625</v>
      </c>
      <c r="I79" s="12">
        <f t="shared" ca="1" si="16"/>
        <v>2840.0167220975891</v>
      </c>
    </row>
    <row r="80" spans="1:9" x14ac:dyDescent="0.25">
      <c r="A80" s="11">
        <f t="shared" si="17"/>
        <v>72</v>
      </c>
      <c r="B80" s="12">
        <f ca="1">'sample data'!D81</f>
        <v>-12138.75112453226</v>
      </c>
      <c r="C80" s="29">
        <f>'sample data'!B81</f>
        <v>9.75</v>
      </c>
      <c r="D80" s="32">
        <f t="shared" si="15"/>
        <v>95.0625</v>
      </c>
      <c r="E80" s="12">
        <f t="shared" si="11"/>
        <v>926.859375</v>
      </c>
      <c r="F80" s="12">
        <f t="shared" si="12"/>
        <v>9036.87890625</v>
      </c>
      <c r="G80" s="12">
        <f t="shared" si="13"/>
        <v>88109.5693359375</v>
      </c>
      <c r="H80" s="12">
        <f t="shared" si="14"/>
        <v>-8840</v>
      </c>
      <c r="I80" s="12">
        <f t="shared" ca="1" si="16"/>
        <v>-3298.7511245322603</v>
      </c>
    </row>
    <row r="81" spans="1:9" x14ac:dyDescent="0.25">
      <c r="A81" s="11">
        <f t="shared" si="17"/>
        <v>73</v>
      </c>
      <c r="B81" s="12">
        <f ca="1">'sample data'!D82</f>
        <v>-7882.7540343516466</v>
      </c>
      <c r="C81" s="29">
        <f>'sample data'!B82</f>
        <v>10</v>
      </c>
      <c r="D81" s="32">
        <f t="shared" si="15"/>
        <v>100</v>
      </c>
      <c r="E81" s="12">
        <f t="shared" si="11"/>
        <v>1000</v>
      </c>
      <c r="F81" s="12">
        <f t="shared" si="12"/>
        <v>10000</v>
      </c>
      <c r="G81" s="12">
        <f t="shared" si="13"/>
        <v>100000</v>
      </c>
      <c r="H81" s="12">
        <f t="shared" si="14"/>
        <v>-7424.7099609375</v>
      </c>
      <c r="I81" s="12">
        <f t="shared" ca="1" si="16"/>
        <v>-458.04407341414662</v>
      </c>
    </row>
    <row r="82" spans="1:9" x14ac:dyDescent="0.25">
      <c r="A82" s="11">
        <f t="shared" si="17"/>
        <v>74</v>
      </c>
      <c r="B82" s="12">
        <f ca="1">'sample data'!D83</f>
        <v>-5202.4380848106921</v>
      </c>
      <c r="C82" s="29">
        <f>'sample data'!B83</f>
        <v>10.25</v>
      </c>
      <c r="D82" s="32">
        <f t="shared" si="15"/>
        <v>105.0625</v>
      </c>
      <c r="E82" s="12">
        <f t="shared" si="11"/>
        <v>1076.890625</v>
      </c>
      <c r="F82" s="12">
        <f t="shared" si="12"/>
        <v>11038.12890625</v>
      </c>
      <c r="G82" s="12">
        <f t="shared" si="13"/>
        <v>113140.8212890625</v>
      </c>
      <c r="H82" s="12">
        <f t="shared" si="14"/>
        <v>-5522.34375</v>
      </c>
      <c r="I82" s="12">
        <f t="shared" ca="1" si="16"/>
        <v>319.90566518930791</v>
      </c>
    </row>
    <row r="83" spans="1:9" x14ac:dyDescent="0.25">
      <c r="A83" s="11">
        <f t="shared" si="17"/>
        <v>75</v>
      </c>
      <c r="B83" s="12">
        <f ca="1">'sample data'!D84</f>
        <v>-8349.49393489047</v>
      </c>
      <c r="C83" s="29">
        <f>'sample data'!B84</f>
        <v>10.5</v>
      </c>
      <c r="D83" s="32">
        <f t="shared" si="15"/>
        <v>110.25</v>
      </c>
      <c r="E83" s="12">
        <f t="shared" si="11"/>
        <v>1157.625</v>
      </c>
      <c r="F83" s="12">
        <f t="shared" si="12"/>
        <v>12155.0625</v>
      </c>
      <c r="G83" s="12">
        <f t="shared" si="13"/>
        <v>127628.15625</v>
      </c>
      <c r="H83" s="12">
        <f t="shared" si="14"/>
        <v>-3069.8486328125</v>
      </c>
      <c r="I83" s="12">
        <f t="shared" ca="1" si="16"/>
        <v>-5279.64530207797</v>
      </c>
    </row>
    <row r="84" spans="1:9" x14ac:dyDescent="0.25">
      <c r="A84" s="11">
        <f t="shared" si="17"/>
        <v>76</v>
      </c>
      <c r="B84" s="12">
        <f ca="1">'sample data'!D85</f>
        <v>1009.1366824244606</v>
      </c>
      <c r="C84" s="29">
        <f>'sample data'!B85</f>
        <v>10.75</v>
      </c>
      <c r="D84" s="32">
        <f t="shared" si="15"/>
        <v>115.5625</v>
      </c>
      <c r="E84" s="12">
        <f t="shared" si="11"/>
        <v>1242.296875</v>
      </c>
      <c r="F84" s="12">
        <f t="shared" si="12"/>
        <v>13354.69140625</v>
      </c>
      <c r="G84" s="12">
        <f t="shared" si="13"/>
        <v>143562.9326171875</v>
      </c>
      <c r="H84" s="12">
        <f t="shared" si="14"/>
        <v>0</v>
      </c>
      <c r="I84" s="12">
        <f t="shared" ca="1" si="16"/>
        <v>1009.1366824244606</v>
      </c>
    </row>
    <row r="85" spans="1:9" x14ac:dyDescent="0.25">
      <c r="A85" s="11">
        <f t="shared" si="17"/>
        <v>77</v>
      </c>
      <c r="B85" s="12">
        <f ca="1">'sample data'!D86</f>
        <v>2945.0367455960618</v>
      </c>
      <c r="C85" s="29">
        <f>'sample data'!B86</f>
        <v>11</v>
      </c>
      <c r="D85" s="32">
        <f t="shared" si="15"/>
        <v>121</v>
      </c>
      <c r="E85" s="12">
        <f t="shared" si="11"/>
        <v>1331</v>
      </c>
      <c r="F85" s="12">
        <f t="shared" si="12"/>
        <v>14641</v>
      </c>
      <c r="G85" s="12">
        <f t="shared" si="13"/>
        <v>161051</v>
      </c>
      <c r="H85" s="12">
        <f t="shared" si="14"/>
        <v>3758.7158203125</v>
      </c>
      <c r="I85" s="12">
        <f t="shared" ca="1" si="16"/>
        <v>-813.67907471643821</v>
      </c>
    </row>
    <row r="86" spans="1:9" x14ac:dyDescent="0.25">
      <c r="A86" s="11">
        <f t="shared" si="17"/>
        <v>78</v>
      </c>
      <c r="B86" s="12">
        <f ca="1">'sample data'!D87</f>
        <v>4724.7984386248418</v>
      </c>
      <c r="C86" s="29">
        <f>'sample data'!B87</f>
        <v>11.25</v>
      </c>
      <c r="D86" s="32">
        <f t="shared" si="15"/>
        <v>126.5625</v>
      </c>
      <c r="E86" s="12">
        <f t="shared" si="11"/>
        <v>1423.828125</v>
      </c>
      <c r="F86" s="12">
        <f t="shared" si="12"/>
        <v>16018.06640625</v>
      </c>
      <c r="G86" s="12">
        <f t="shared" si="13"/>
        <v>180203.2470703125</v>
      </c>
      <c r="H86" s="12">
        <f t="shared" si="14"/>
        <v>8282.21875</v>
      </c>
      <c r="I86" s="12">
        <f t="shared" ca="1" si="16"/>
        <v>-3557.4203113751582</v>
      </c>
    </row>
    <row r="87" spans="1:9" x14ac:dyDescent="0.25">
      <c r="A87" s="11">
        <f t="shared" si="17"/>
        <v>79</v>
      </c>
      <c r="B87" s="12">
        <f ca="1">'sample data'!D88</f>
        <v>8097.8853641613368</v>
      </c>
      <c r="C87" s="29">
        <f>'sample data'!B88</f>
        <v>11.5</v>
      </c>
      <c r="D87" s="32">
        <f t="shared" si="15"/>
        <v>132.25</v>
      </c>
      <c r="E87" s="12">
        <f t="shared" si="11"/>
        <v>1520.875</v>
      </c>
      <c r="F87" s="12">
        <f t="shared" si="12"/>
        <v>17490.0625</v>
      </c>
      <c r="G87" s="12">
        <f t="shared" si="13"/>
        <v>201135.71875</v>
      </c>
      <c r="H87" s="12">
        <f t="shared" si="14"/>
        <v>13650.9521484375</v>
      </c>
      <c r="I87" s="12">
        <f t="shared" ca="1" si="16"/>
        <v>-5553.0667842761632</v>
      </c>
    </row>
    <row r="88" spans="1:9" x14ac:dyDescent="0.25">
      <c r="A88" s="11">
        <f t="shared" si="17"/>
        <v>80</v>
      </c>
      <c r="B88" s="12">
        <f ca="1">'sample data'!D89</f>
        <v>13979.386549422066</v>
      </c>
      <c r="C88" s="29">
        <f>'sample data'!B89</f>
        <v>11.75</v>
      </c>
      <c r="D88" s="32">
        <f t="shared" si="15"/>
        <v>138.0625</v>
      </c>
      <c r="E88" s="12">
        <f t="shared" si="11"/>
        <v>1622.234375</v>
      </c>
      <c r="F88" s="12">
        <f t="shared" si="12"/>
        <v>19061.25390625</v>
      </c>
      <c r="G88" s="12">
        <f t="shared" si="13"/>
        <v>223969.7333984375</v>
      </c>
      <c r="H88" s="12">
        <f t="shared" si="14"/>
        <v>19950</v>
      </c>
      <c r="I88" s="12">
        <f t="shared" ca="1" si="16"/>
        <v>-5970.6134505779337</v>
      </c>
    </row>
    <row r="89" spans="1:9" x14ac:dyDescent="0.25">
      <c r="A89" s="11">
        <f t="shared" si="17"/>
        <v>81</v>
      </c>
      <c r="B89" s="12">
        <f ca="1">'sample data'!D90</f>
        <v>22237.873291376673</v>
      </c>
      <c r="C89" s="29">
        <f>'sample data'!B90</f>
        <v>12</v>
      </c>
      <c r="D89" s="32">
        <f t="shared" si="15"/>
        <v>144</v>
      </c>
      <c r="E89" s="12">
        <f t="shared" ref="E89" si="18">C89^3</f>
        <v>1728</v>
      </c>
      <c r="F89" s="12">
        <f t="shared" ref="F89" si="19">C89^4</f>
        <v>20736</v>
      </c>
      <c r="G89" s="12">
        <f t="shared" ref="G89" si="20">C89^5</f>
        <v>248832</v>
      </c>
      <c r="H89" s="12">
        <f t="shared" si="14"/>
        <v>-2310</v>
      </c>
      <c r="I89" s="12">
        <f t="shared" ca="1" si="16"/>
        <v>24547.873291376673</v>
      </c>
    </row>
    <row r="90" spans="1:9" ht="5.0999999999999996" customHeight="1" thickBot="1" x14ac:dyDescent="0.3">
      <c r="A90" s="17"/>
      <c r="B90" s="17"/>
      <c r="C90" s="17"/>
      <c r="D90" s="17"/>
      <c r="E90" s="17"/>
      <c r="F90" s="17"/>
      <c r="G90" s="17"/>
      <c r="H90" s="35"/>
      <c r="I90" s="35"/>
    </row>
    <row r="91" spans="1:9" ht="5.0999999999999996" customHeight="1" x14ac:dyDescent="0.25">
      <c r="A91" s="18"/>
      <c r="B91" s="18"/>
      <c r="C91" s="18"/>
      <c r="D91" s="18"/>
      <c r="E91" s="18"/>
      <c r="F91" s="18"/>
      <c r="G91" s="18"/>
      <c r="H91" s="36"/>
      <c r="I91" s="36"/>
    </row>
    <row r="92" spans="1:9" x14ac:dyDescent="0.25">
      <c r="A92" s="11"/>
    </row>
    <row r="93" spans="1:9" x14ac:dyDescent="0.25">
      <c r="A93" s="11"/>
    </row>
    <row r="94" spans="1:9" x14ac:dyDescent="0.25">
      <c r="A94" s="11"/>
    </row>
    <row r="95" spans="1:9" x14ac:dyDescent="0.25">
      <c r="A95" s="11"/>
    </row>
    <row r="96" spans="1:9" x14ac:dyDescent="0.25">
      <c r="A9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5654-92A8-4C6E-8F84-83EE1F8A139C}">
  <dimension ref="B3:J16"/>
  <sheetViews>
    <sheetView workbookViewId="0">
      <selection activeCell="J11" sqref="J11:J13"/>
    </sheetView>
  </sheetViews>
  <sheetFormatPr defaultRowHeight="15" x14ac:dyDescent="0.25"/>
  <cols>
    <col min="3" max="3" width="15.7109375" bestFit="1" customWidth="1"/>
    <col min="4" max="4" width="17.140625" bestFit="1" customWidth="1"/>
    <col min="5" max="8" width="9.5703125" bestFit="1" customWidth="1"/>
  </cols>
  <sheetData>
    <row r="3" spans="2:10" ht="5.0999999999999996" customHeight="1" x14ac:dyDescent="0.25"/>
    <row r="4" spans="2:10" ht="5.0999999999999996" customHeight="1" x14ac:dyDescent="0.25"/>
    <row r="5" spans="2:10" ht="5.0999999999999996" customHeight="1" x14ac:dyDescent="0.25"/>
    <row r="6" spans="2:10" ht="16.5" x14ac:dyDescent="0.25">
      <c r="B6" s="13" t="s">
        <v>2</v>
      </c>
      <c r="C6" s="13">
        <v>5</v>
      </c>
      <c r="D6" s="13">
        <v>4</v>
      </c>
      <c r="E6" s="13">
        <v>3</v>
      </c>
      <c r="F6" s="13">
        <v>2</v>
      </c>
      <c r="G6" s="13">
        <v>1</v>
      </c>
      <c r="H6" s="13">
        <v>0</v>
      </c>
      <c r="I6" s="13"/>
    </row>
    <row r="7" spans="2:10" ht="5.0999999999999996" customHeight="1" thickBot="1" x14ac:dyDescent="0.3">
      <c r="B7" s="25"/>
      <c r="C7" s="25"/>
      <c r="D7" s="25"/>
      <c r="E7" s="25"/>
      <c r="F7" s="25"/>
      <c r="G7" s="25"/>
      <c r="H7" s="25"/>
      <c r="I7" s="13"/>
    </row>
    <row r="8" spans="2:10" ht="5.0999999999999996" customHeight="1" x14ac:dyDescent="0.25">
      <c r="B8" s="26"/>
      <c r="C8" s="26"/>
      <c r="D8" s="26"/>
      <c r="E8" s="26"/>
      <c r="F8" s="26"/>
      <c r="G8" s="26"/>
      <c r="H8" s="26"/>
      <c r="I8" s="13"/>
    </row>
    <row r="9" spans="2:10" ht="19.5" x14ac:dyDescent="0.35">
      <c r="B9" s="30" t="s">
        <v>24</v>
      </c>
      <c r="C9" s="29">
        <f t="array" aca="1" ref="C9:H13" ca="1">LINEST('dependent independent values'!B9:B89,'dependent independent values'!C9:G89,TRUE(),TRUE())</f>
        <v>1.0199162753280822</v>
      </c>
      <c r="D9" s="28">
        <f ca="1"/>
        <v>-8.0372929055388038</v>
      </c>
      <c r="E9" s="12">
        <f ca="1"/>
        <v>-73.520200990689688</v>
      </c>
      <c r="F9" s="12">
        <f ca="1"/>
        <v>371.40333685894859</v>
      </c>
      <c r="G9" s="12">
        <f ca="1"/>
        <v>866.41768983625138</v>
      </c>
      <c r="H9" s="11">
        <f ca="1"/>
        <v>-2221.1423191945396</v>
      </c>
      <c r="I9" s="13"/>
    </row>
    <row r="10" spans="2:10" ht="19.5" x14ac:dyDescent="0.35">
      <c r="B10" s="30" t="s">
        <v>25</v>
      </c>
      <c r="C10" s="29">
        <f ca="1"/>
        <v>6.9578376223837612E-2</v>
      </c>
      <c r="D10" s="28">
        <f ca="1"/>
        <v>0.7803615553356722</v>
      </c>
      <c r="E10" s="28">
        <f ca="1"/>
        <v>6.1309927327210803</v>
      </c>
      <c r="F10" s="12">
        <f ca="1"/>
        <v>49.68972716452862</v>
      </c>
      <c r="G10" s="12">
        <f ca="1"/>
        <v>177.3790503517063</v>
      </c>
      <c r="H10" s="12">
        <f ca="1"/>
        <v>575.54744721374141</v>
      </c>
      <c r="I10" s="13"/>
    </row>
    <row r="11" spans="2:10" ht="18.75" x14ac:dyDescent="0.25">
      <c r="B11" s="30" t="s">
        <v>27</v>
      </c>
      <c r="C11" s="29">
        <f ca="1"/>
        <v>0.83060945537648478</v>
      </c>
      <c r="D11" s="12">
        <f ca="1"/>
        <v>2540.5179150282233</v>
      </c>
      <c r="E11" s="27" t="e">
        <f ca="1"/>
        <v>#N/A</v>
      </c>
      <c r="F11" s="27" t="e">
        <f ca="1"/>
        <v>#N/A</v>
      </c>
      <c r="G11" s="27" t="e">
        <f ca="1"/>
        <v>#N/A</v>
      </c>
      <c r="H11" s="27" t="e">
        <f ca="1"/>
        <v>#N/A</v>
      </c>
      <c r="J11" s="13" t="s">
        <v>28</v>
      </c>
    </row>
    <row r="12" spans="2:10" ht="16.5" x14ac:dyDescent="0.25">
      <c r="B12" s="30" t="s">
        <v>21</v>
      </c>
      <c r="C12" s="29">
        <f ca="1"/>
        <v>73.552758557679653</v>
      </c>
      <c r="D12" s="11">
        <f ca="1"/>
        <v>75</v>
      </c>
      <c r="E12" s="27" t="e">
        <f ca="1"/>
        <v>#N/A</v>
      </c>
      <c r="F12" s="27" t="e">
        <f ca="1"/>
        <v>#N/A</v>
      </c>
      <c r="G12" s="27" t="e">
        <f ca="1"/>
        <v>#N/A</v>
      </c>
      <c r="H12" s="27" t="e">
        <f ca="1"/>
        <v>#N/A</v>
      </c>
      <c r="J12" s="13" t="s">
        <v>22</v>
      </c>
    </row>
    <row r="13" spans="2:10" ht="19.5" x14ac:dyDescent="0.35">
      <c r="B13" s="30" t="s">
        <v>26</v>
      </c>
      <c r="C13" s="11">
        <f ca="1"/>
        <v>2373632573.8083277</v>
      </c>
      <c r="D13" s="12">
        <f ca="1"/>
        <v>484067345.74345136</v>
      </c>
      <c r="E13" s="27" t="e">
        <f ca="1"/>
        <v>#N/A</v>
      </c>
      <c r="F13" s="27" t="e">
        <f ca="1"/>
        <v>#N/A</v>
      </c>
      <c r="G13" s="27" t="e">
        <f ca="1"/>
        <v>#N/A</v>
      </c>
      <c r="H13" s="27" t="e">
        <f ca="1"/>
        <v>#N/A</v>
      </c>
      <c r="J13" s="13" t="s">
        <v>23</v>
      </c>
    </row>
    <row r="16" spans="2:10" ht="16.5" x14ac:dyDescent="0.25">
      <c r="B16" s="30" t="s">
        <v>31</v>
      </c>
    </row>
  </sheetData>
  <pageMargins left="0.7" right="0.7" top="0.75" bottom="0.75" header="0.3" footer="0.3"/>
  <ignoredErrors>
    <ignoredError sqref="E11:H13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A378-47C2-4409-B5B2-1C8D1F5A5905}">
  <dimension ref="B2:F17"/>
  <sheetViews>
    <sheetView workbookViewId="0">
      <selection activeCell="J28" sqref="J28"/>
    </sheetView>
  </sheetViews>
  <sheetFormatPr defaultRowHeight="15" x14ac:dyDescent="0.25"/>
  <cols>
    <col min="2" max="3" width="16" customWidth="1"/>
    <col min="5" max="5" width="14.85546875" bestFit="1" customWidth="1"/>
  </cols>
  <sheetData>
    <row r="2" spans="2:6" s="1" customFormat="1" ht="22.5" x14ac:dyDescent="0.3">
      <c r="B2" s="39" t="s">
        <v>20</v>
      </c>
      <c r="C2" s="39"/>
      <c r="D2" s="39"/>
      <c r="E2" s="39"/>
      <c r="F2" s="39"/>
    </row>
    <row r="3" spans="2:6" ht="5.0999999999999996" customHeight="1" thickBot="1" x14ac:dyDescent="0.3">
      <c r="B3" s="2"/>
      <c r="C3" s="2"/>
      <c r="D3" s="2"/>
      <c r="E3" s="2"/>
      <c r="F3" s="2"/>
    </row>
    <row r="4" spans="2:6" ht="5.0999999999999996" customHeight="1" thickBot="1" x14ac:dyDescent="0.3">
      <c r="B4" s="3"/>
      <c r="C4" s="3"/>
      <c r="D4" s="3"/>
      <c r="E4" s="3"/>
      <c r="F4" s="3"/>
    </row>
    <row r="5" spans="2:6" ht="5.0999999999999996" customHeight="1" x14ac:dyDescent="0.25">
      <c r="B5" s="5"/>
      <c r="C5" s="5"/>
      <c r="D5" s="5"/>
      <c r="E5" s="5"/>
      <c r="F5" s="5"/>
    </row>
    <row r="6" spans="2:6" ht="18" x14ac:dyDescent="0.25">
      <c r="B6" s="4" t="s">
        <v>2</v>
      </c>
      <c r="C6" s="4" t="s">
        <v>0</v>
      </c>
      <c r="D6" s="4" t="s">
        <v>1</v>
      </c>
      <c r="E6" s="40" t="s">
        <v>18</v>
      </c>
      <c r="F6" s="40"/>
    </row>
    <row r="7" spans="2:6" ht="5.0999999999999996" customHeight="1" thickBot="1" x14ac:dyDescent="0.3">
      <c r="B7" s="6"/>
      <c r="C7" s="6"/>
      <c r="D7" s="6"/>
      <c r="E7" s="6"/>
      <c r="F7" s="6"/>
    </row>
    <row r="8" spans="2:6" ht="5.0999999999999996" customHeight="1" x14ac:dyDescent="0.25">
      <c r="B8" s="7"/>
      <c r="C8" s="7"/>
      <c r="D8" s="7"/>
      <c r="E8" s="7"/>
      <c r="F8" s="7"/>
    </row>
    <row r="9" spans="2:6" ht="19.5" x14ac:dyDescent="0.35">
      <c r="B9" s="8">
        <v>0</v>
      </c>
      <c r="C9" s="8" t="s">
        <v>12</v>
      </c>
      <c r="D9" s="22">
        <f>[0]!c_0</f>
        <v>-2310</v>
      </c>
      <c r="E9" s="23">
        <f ca="1">'linest fit'!H10</f>
        <v>575.54744721374141</v>
      </c>
      <c r="F9" s="21">
        <f ca="1">ABS(E9/D9)</f>
        <v>0.24915473905356772</v>
      </c>
    </row>
    <row r="10" spans="2:6" ht="19.5" x14ac:dyDescent="0.35">
      <c r="B10" s="8">
        <v>1</v>
      </c>
      <c r="C10" s="8" t="s">
        <v>13</v>
      </c>
      <c r="D10" s="23">
        <f>[0]!c_1</f>
        <v>727</v>
      </c>
      <c r="E10" s="23">
        <f ca="1">'linest fit'!G10</f>
        <v>177.3790503517063</v>
      </c>
      <c r="F10" s="21">
        <f t="shared" ref="F10:F15" ca="1" si="0">ABS(E10/D10)</f>
        <v>0.2439876896172026</v>
      </c>
    </row>
    <row r="11" spans="2:6" ht="19.5" x14ac:dyDescent="0.35">
      <c r="B11" s="8">
        <v>2</v>
      </c>
      <c r="C11" s="8" t="s">
        <v>14</v>
      </c>
      <c r="D11" s="23">
        <f>[0]!c_2</f>
        <v>382</v>
      </c>
      <c r="E11" s="23">
        <f ca="1">'linest fit'!F10</f>
        <v>49.68972716452862</v>
      </c>
      <c r="F11" s="21">
        <f t="shared" ca="1" si="0"/>
        <v>0.13007781980243094</v>
      </c>
    </row>
    <row r="12" spans="2:6" ht="19.5" x14ac:dyDescent="0.35">
      <c r="B12" s="8">
        <v>3</v>
      </c>
      <c r="C12" s="8" t="s">
        <v>15</v>
      </c>
      <c r="D12" s="23">
        <f>[0]!c_3</f>
        <v>-72</v>
      </c>
      <c r="E12" s="23">
        <f ca="1">'linest fit'!E10</f>
        <v>6.1309927327210803</v>
      </c>
      <c r="F12" s="21">
        <f t="shared" ca="1" si="0"/>
        <v>8.5152676843348332E-2</v>
      </c>
    </row>
    <row r="13" spans="2:6" ht="19.5" x14ac:dyDescent="0.35">
      <c r="B13" s="8">
        <v>4</v>
      </c>
      <c r="C13" s="8" t="s">
        <v>16</v>
      </c>
      <c r="D13" s="23">
        <f>[0]!c_4</f>
        <v>-8</v>
      </c>
      <c r="E13" s="24">
        <f ca="1">'linest fit'!D10</f>
        <v>0.7803615553356722</v>
      </c>
      <c r="F13" s="21">
        <f t="shared" ca="1" si="0"/>
        <v>9.7545194416959025E-2</v>
      </c>
    </row>
    <row r="14" spans="2:6" ht="16.5" x14ac:dyDescent="0.25">
      <c r="B14" s="8"/>
      <c r="C14" s="8"/>
      <c r="D14" s="23"/>
      <c r="E14" s="24"/>
      <c r="F14" s="21"/>
    </row>
    <row r="15" spans="2:6" ht="19.5" x14ac:dyDescent="0.35">
      <c r="B15" s="8">
        <v>5</v>
      </c>
      <c r="C15" s="8" t="s">
        <v>17</v>
      </c>
      <c r="D15" s="24">
        <f>[0]!c_5</f>
        <v>1</v>
      </c>
      <c r="E15" s="24">
        <f ca="1">'linest fit'!C10</f>
        <v>6.9578376223837612E-2</v>
      </c>
      <c r="F15" s="21">
        <f t="shared" ca="1" si="0"/>
        <v>6.9578376223837612E-2</v>
      </c>
    </row>
    <row r="16" spans="2:6" ht="5.0999999999999996" customHeight="1" thickBot="1" x14ac:dyDescent="0.3">
      <c r="B16" s="9"/>
      <c r="C16" s="9"/>
      <c r="D16" s="9"/>
      <c r="E16" s="9"/>
      <c r="F16" s="9"/>
    </row>
    <row r="17" spans="2:6" ht="5.0999999999999996" customHeight="1" x14ac:dyDescent="0.25">
      <c r="B17" s="7"/>
      <c r="C17" s="7"/>
      <c r="D17" s="7"/>
      <c r="E17" s="7"/>
      <c r="F17" s="7"/>
    </row>
  </sheetData>
  <mergeCells count="2">
    <mergeCell ref="B2:F2"/>
    <mergeCell ref="E6:F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21" baseType="lpstr">
      <vt:lpstr>polynomial coefficients</vt:lpstr>
      <vt:lpstr>sample data</vt:lpstr>
      <vt:lpstr>function</vt:lpstr>
      <vt:lpstr>dependent independent values</vt:lpstr>
      <vt:lpstr>linest fit</vt:lpstr>
      <vt:lpstr>fitted coefficients</vt:lpstr>
      <vt:lpstr>sample data chart</vt:lpstr>
      <vt:lpstr>residuals chart</vt:lpstr>
      <vt:lpstr>a_0</vt:lpstr>
      <vt:lpstr>a_1</vt:lpstr>
      <vt:lpstr>a_2</vt:lpstr>
      <vt:lpstr>a_3</vt:lpstr>
      <vt:lpstr>a_4</vt:lpstr>
      <vt:lpstr>a_5</vt:lpstr>
      <vt:lpstr>c_0</vt:lpstr>
      <vt:lpstr>c_1</vt:lpstr>
      <vt:lpstr>c_2</vt:lpstr>
      <vt:lpstr>c_3</vt:lpstr>
      <vt:lpstr>c_4</vt:lpstr>
      <vt:lpstr>c_5</vt:lpstr>
      <vt:lpstr>c_6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Six-Degree Polynomial Least Squares Fit</dc:title>
  <dc:creator>Mark Jensen</dc:creator>
  <cp:keywords>Least Squares</cp:keywords>
  <cp:lastModifiedBy>Mark Jensen</cp:lastModifiedBy>
  <dcterms:created xsi:type="dcterms:W3CDTF">2015-06-05T18:17:20Z</dcterms:created>
  <dcterms:modified xsi:type="dcterms:W3CDTF">2022-02-11T15:06:11Z</dcterms:modified>
</cp:coreProperties>
</file>